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Nueva carpeta\2.- INTELLISHS 2024\FORMATOS\2026\"/>
    </mc:Choice>
  </mc:AlternateContent>
  <xr:revisionPtr revIDLastSave="0" documentId="13_ncr:1_{28590799-367F-4C43-9015-F0D075DA57BE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TABLAS" sheetId="7" state="hidden" r:id="rId1"/>
    <sheet name="CALCULO" sheetId="6" r:id="rId2"/>
    <sheet name="IMSS" sheetId="5" state="hidden" r:id="rId3"/>
    <sheet name="Hoja1" sheetId="9" state="hidden" r:id="rId4"/>
  </sheets>
  <externalReferences>
    <externalReference r:id="rId5"/>
    <externalReference r:id="rId6"/>
  </externalReferences>
  <definedNames>
    <definedName name="_xlnm._FilterDatabase" localSheetId="1" hidden="1">CALCULO!$A$5:$J$6</definedName>
    <definedName name="_xlnm._FilterDatabase" localSheetId="2" hidden="1">IMSS!$G$1:$G$199</definedName>
    <definedName name="A" localSheetId="0">[1]ISR!#REF!</definedName>
    <definedName name="A">[1]ISR!#REF!</definedName>
    <definedName name="_xlnm.Print_Area" localSheetId="1">CALCULO!$A$1:$I$30</definedName>
    <definedName name="AS" localSheetId="0">[1]ISR!#REF!</definedName>
    <definedName name="AS">[1]ISR!#REF!</definedName>
    <definedName name="B" localSheetId="0">[2]ISR!#REF!</definedName>
    <definedName name="B">[2]ISR!#REF!</definedName>
    <definedName name="CREDITOS" localSheetId="1">[1]ISR!#REF!</definedName>
    <definedName name="CREDITOS" localSheetId="2">[1]ISR!#REF!</definedName>
    <definedName name="CREDITOS" localSheetId="0">[1]ISR!#REF!</definedName>
    <definedName name="CREDITOS">[1]ISR!#REF!</definedName>
    <definedName name="CREDITOS02" localSheetId="1">[1]CREDITOS!#REF!</definedName>
    <definedName name="CREDITOS02" localSheetId="2">[1]CREDITOS!#REF!</definedName>
    <definedName name="CREDITOS02" localSheetId="0">[1]CREDITOS!#REF!</definedName>
    <definedName name="CREDITOS02">[1]CREDITOS!#REF!</definedName>
    <definedName name="CREDITOSIMPAC" localSheetId="1">[1]ISR!#REF!</definedName>
    <definedName name="CREDITOSIMPAC" localSheetId="2">[1]ISR!#REF!</definedName>
    <definedName name="CREDITOSIMPAC" localSheetId="0">[1]ISR!#REF!</definedName>
    <definedName name="CREDITOSIMPAC">[1]ISR!#REF!</definedName>
    <definedName name="D" localSheetId="0">[1]ISR!#REF!</definedName>
    <definedName name="D">[1]ISR!#REF!</definedName>
    <definedName name="DEUDAS" localSheetId="1">[1]ISR!#REF!</definedName>
    <definedName name="DEUDAS" localSheetId="2">[1]ISR!#REF!</definedName>
    <definedName name="DEUDAS" localSheetId="0">[1]ISR!#REF!</definedName>
    <definedName name="DEUDAS">[1]ISR!#REF!</definedName>
    <definedName name="DISEÑO" localSheetId="1">[1]ISR!#REF!</definedName>
    <definedName name="DISEÑO" localSheetId="2">[1]ISR!#REF!</definedName>
    <definedName name="DISEÑO" localSheetId="0">[1]ISR!#REF!</definedName>
    <definedName name="DISEÑO">[1]ISR!#REF!</definedName>
    <definedName name="E" localSheetId="0">[1]ISR!#REF!</definedName>
    <definedName name="E">[1]ISR!#REF!</definedName>
    <definedName name="HOJA" localSheetId="1">[1]ISR!#REF!</definedName>
    <definedName name="HOJA" localSheetId="2">[1]ISR!#REF!</definedName>
    <definedName name="HOJA">[1]ISR!#REF!</definedName>
    <definedName name="HOJA1" localSheetId="1">[1]CREDITOS!#REF!</definedName>
    <definedName name="HOJA1" localSheetId="2">[1]CREDITOS!#REF!</definedName>
    <definedName name="HOJA1">[1]CREDITOS!#REF!</definedName>
    <definedName name="INTERESES" localSheetId="1">[2]ISR!#REF!</definedName>
    <definedName name="INTERESES" localSheetId="2">[2]ISR!#REF!</definedName>
    <definedName name="INTERESES" localSheetId="0">[2]ISR!#REF!</definedName>
    <definedName name="INTERESES">[2]ISR!#REF!</definedName>
    <definedName name="OTROS_DATOS" localSheetId="1">#REF!</definedName>
    <definedName name="OTROS_DATOS" localSheetId="2">#REF!</definedName>
    <definedName name="OTROS_DATOS" localSheetId="0">#REF!</definedName>
    <definedName name="OTROS_DATOS">#REF!</definedName>
    <definedName name="RESUMEN_IMPAC" localSheetId="1">#REF!</definedName>
    <definedName name="RESUMEN_IMPAC" localSheetId="2">#REF!</definedName>
    <definedName name="RESUMEN_IMPAC" localSheetId="0">#REF!</definedName>
    <definedName name="RESUMEN_IMPAC">#REF!</definedName>
    <definedName name="_xlnm.Print_Titles" localSheetId="2">IMSS!$A$1:$GC$7</definedName>
  </definedNames>
  <calcPr calcId="191029"/>
</workbook>
</file>

<file path=xl/calcChain.xml><?xml version="1.0" encoding="utf-8"?>
<calcChain xmlns="http://schemas.openxmlformats.org/spreadsheetml/2006/main">
  <c r="F19" i="6" l="1"/>
  <c r="D11" i="6"/>
  <c r="F14" i="6" s="1"/>
  <c r="E8" i="6"/>
  <c r="H8" i="6" s="1"/>
  <c r="E7" i="6"/>
  <c r="H7" i="6" s="1"/>
  <c r="A7" i="6"/>
  <c r="A8" i="6" s="1"/>
  <c r="H5" i="7"/>
  <c r="F8" i="6" l="1"/>
  <c r="G8" i="6" s="1"/>
  <c r="I8" i="6" s="1"/>
  <c r="F7" i="6"/>
  <c r="G7" i="6" s="1"/>
  <c r="I7" i="6" s="1"/>
  <c r="F16" i="6"/>
  <c r="E6" i="6" l="1"/>
  <c r="E11" i="6" s="1"/>
  <c r="F6" i="6" l="1"/>
  <c r="F11" i="6" s="1"/>
  <c r="H6" i="6"/>
  <c r="H11" i="6" s="1"/>
  <c r="J11" i="6"/>
  <c r="G6" i="6" l="1"/>
  <c r="G11" i="6" s="1"/>
  <c r="F3" i="6"/>
  <c r="F22" i="5"/>
  <c r="G22" i="5"/>
  <c r="H22" i="5"/>
  <c r="L22" i="5"/>
  <c r="M22" i="5" s="1"/>
  <c r="N22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L8" i="5"/>
  <c r="I6" i="6" l="1"/>
  <c r="I11" i="6" s="1"/>
  <c r="F18" i="6"/>
  <c r="F20" i="6" s="1"/>
  <c r="AD22" i="5"/>
  <c r="P22" i="5"/>
  <c r="T22" i="5"/>
  <c r="Y22" i="5"/>
  <c r="Q22" i="5"/>
  <c r="R22" i="5"/>
  <c r="W22" i="5"/>
  <c r="S22" i="5"/>
  <c r="C49" i="7" l="1"/>
  <c r="B50" i="7" s="1"/>
  <c r="C48" i="7"/>
  <c r="B49" i="7" s="1"/>
  <c r="C47" i="7"/>
  <c r="B48" i="7" s="1"/>
  <c r="C46" i="7"/>
  <c r="B47" i="7" s="1"/>
  <c r="X22" i="5" s="1"/>
  <c r="Z22" i="5" s="1"/>
  <c r="AC22" i="5" s="1"/>
  <c r="C45" i="7"/>
  <c r="B46" i="7" s="1"/>
  <c r="C44" i="7"/>
  <c r="B45" i="7" s="1"/>
  <c r="M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H9" i="7"/>
  <c r="H7" i="7"/>
  <c r="H6" i="7"/>
  <c r="H8" i="7" l="1"/>
  <c r="H10" i="7" s="1"/>
  <c r="H12" i="7" s="1"/>
  <c r="X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L9" i="5"/>
  <c r="M9" i="5" s="1"/>
  <c r="X9" i="5" s="1"/>
  <c r="L10" i="5"/>
  <c r="M10" i="5" s="1"/>
  <c r="X10" i="5" s="1"/>
  <c r="L11" i="5"/>
  <c r="M11" i="5" s="1"/>
  <c r="X11" i="5" s="1"/>
  <c r="L12" i="5"/>
  <c r="L13" i="5"/>
  <c r="M13" i="5" s="1"/>
  <c r="X13" i="5" s="1"/>
  <c r="L14" i="5"/>
  <c r="M14" i="5" s="1"/>
  <c r="X14" i="5" s="1"/>
  <c r="L15" i="5"/>
  <c r="M15" i="5" s="1"/>
  <c r="X15" i="5" s="1"/>
  <c r="L16" i="5"/>
  <c r="L17" i="5"/>
  <c r="M17" i="5" s="1"/>
  <c r="X17" i="5" s="1"/>
  <c r="L18" i="5"/>
  <c r="M18" i="5" s="1"/>
  <c r="X18" i="5" s="1"/>
  <c r="L19" i="5"/>
  <c r="M19" i="5" s="1"/>
  <c r="X19" i="5" s="1"/>
  <c r="L20" i="5"/>
  <c r="L21" i="5"/>
  <c r="M21" i="5" s="1"/>
  <c r="X21" i="5" s="1"/>
  <c r="L23" i="5"/>
  <c r="M23" i="5" s="1"/>
  <c r="L24" i="5"/>
  <c r="L25" i="5"/>
  <c r="M25" i="5" s="1"/>
  <c r="L26" i="5"/>
  <c r="M26" i="5" s="1"/>
  <c r="L27" i="5"/>
  <c r="M27" i="5" s="1"/>
  <c r="L28" i="5"/>
  <c r="L29" i="5"/>
  <c r="M29" i="5" s="1"/>
  <c r="L30" i="5"/>
  <c r="M30" i="5" s="1"/>
  <c r="L31" i="5"/>
  <c r="M31" i="5" s="1"/>
  <c r="L32" i="5"/>
  <c r="L33" i="5"/>
  <c r="M33" i="5" s="1"/>
  <c r="L34" i="5"/>
  <c r="M34" i="5" s="1"/>
  <c r="L35" i="5"/>
  <c r="M35" i="5" s="1"/>
  <c r="L36" i="5"/>
  <c r="L37" i="5"/>
  <c r="M37" i="5" s="1"/>
  <c r="L38" i="5"/>
  <c r="M38" i="5" s="1"/>
  <c r="L39" i="5"/>
  <c r="M39" i="5" s="1"/>
  <c r="L40" i="5"/>
  <c r="L41" i="5"/>
  <c r="M41" i="5" s="1"/>
  <c r="L42" i="5"/>
  <c r="M42" i="5" s="1"/>
  <c r="L43" i="5"/>
  <c r="M43" i="5" s="1"/>
  <c r="L44" i="5"/>
  <c r="L45" i="5"/>
  <c r="M45" i="5" s="1"/>
  <c r="L46" i="5"/>
  <c r="M46" i="5" s="1"/>
  <c r="L47" i="5"/>
  <c r="M47" i="5" s="1"/>
  <c r="L48" i="5"/>
  <c r="L49" i="5"/>
  <c r="M49" i="5" s="1"/>
  <c r="L50" i="5"/>
  <c r="M50" i="5" s="1"/>
  <c r="L51" i="5"/>
  <c r="M51" i="5" s="1"/>
  <c r="L52" i="5"/>
  <c r="L53" i="5"/>
  <c r="M53" i="5" s="1"/>
  <c r="L54" i="5"/>
  <c r="M54" i="5" s="1"/>
  <c r="L55" i="5"/>
  <c r="M55" i="5" s="1"/>
  <c r="L56" i="5"/>
  <c r="L57" i="5"/>
  <c r="M57" i="5" s="1"/>
  <c r="L58" i="5"/>
  <c r="M58" i="5" s="1"/>
  <c r="L59" i="5"/>
  <c r="M59" i="5" s="1"/>
  <c r="L60" i="5"/>
  <c r="L61" i="5"/>
  <c r="M61" i="5" s="1"/>
  <c r="L62" i="5"/>
  <c r="M62" i="5" s="1"/>
  <c r="L63" i="5"/>
  <c r="M63" i="5" s="1"/>
  <c r="L64" i="5"/>
  <c r="L65" i="5"/>
  <c r="M65" i="5" s="1"/>
  <c r="L66" i="5"/>
  <c r="M66" i="5" s="1"/>
  <c r="L67" i="5"/>
  <c r="M67" i="5" s="1"/>
  <c r="L68" i="5"/>
  <c r="L69" i="5"/>
  <c r="M69" i="5" s="1"/>
  <c r="L70" i="5"/>
  <c r="M70" i="5" s="1"/>
  <c r="L71" i="5"/>
  <c r="M71" i="5" s="1"/>
  <c r="L72" i="5"/>
  <c r="L73" i="5"/>
  <c r="M73" i="5" s="1"/>
  <c r="L74" i="5"/>
  <c r="M74" i="5" s="1"/>
  <c r="L75" i="5"/>
  <c r="M75" i="5" s="1"/>
  <c r="L76" i="5"/>
  <c r="L77" i="5"/>
  <c r="M77" i="5" s="1"/>
  <c r="L78" i="5"/>
  <c r="M78" i="5" s="1"/>
  <c r="L79" i="5"/>
  <c r="M79" i="5" s="1"/>
  <c r="L80" i="5"/>
  <c r="L81" i="5"/>
  <c r="M81" i="5" s="1"/>
  <c r="L82" i="5"/>
  <c r="M82" i="5" s="1"/>
  <c r="L83" i="5"/>
  <c r="M83" i="5" s="1"/>
  <c r="L84" i="5"/>
  <c r="L85" i="5"/>
  <c r="M85" i="5" s="1"/>
  <c r="L86" i="5"/>
  <c r="M86" i="5" s="1"/>
  <c r="L87" i="5"/>
  <c r="M87" i="5" s="1"/>
  <c r="L88" i="5"/>
  <c r="L89" i="5"/>
  <c r="M89" i="5" s="1"/>
  <c r="L90" i="5"/>
  <c r="M90" i="5" s="1"/>
  <c r="L91" i="5"/>
  <c r="M91" i="5" s="1"/>
  <c r="L92" i="5"/>
  <c r="L93" i="5"/>
  <c r="M93" i="5" s="1"/>
  <c r="L94" i="5"/>
  <c r="M94" i="5" s="1"/>
  <c r="L95" i="5"/>
  <c r="M95" i="5" s="1"/>
  <c r="L96" i="5"/>
  <c r="L97" i="5"/>
  <c r="M97" i="5" s="1"/>
  <c r="L98" i="5"/>
  <c r="M98" i="5" s="1"/>
  <c r="L99" i="5"/>
  <c r="M99" i="5" s="1"/>
  <c r="L100" i="5"/>
  <c r="L101" i="5"/>
  <c r="M101" i="5" s="1"/>
  <c r="L102" i="5"/>
  <c r="M102" i="5" s="1"/>
  <c r="L103" i="5"/>
  <c r="M103" i="5" s="1"/>
  <c r="L104" i="5"/>
  <c r="L105" i="5"/>
  <c r="M105" i="5" s="1"/>
  <c r="L106" i="5"/>
  <c r="M106" i="5" s="1"/>
  <c r="L107" i="5"/>
  <c r="M107" i="5" s="1"/>
  <c r="L108" i="5"/>
  <c r="L109" i="5"/>
  <c r="M109" i="5" s="1"/>
  <c r="L110" i="5"/>
  <c r="M110" i="5" s="1"/>
  <c r="L111" i="5"/>
  <c r="M111" i="5" s="1"/>
  <c r="L112" i="5"/>
  <c r="L113" i="5"/>
  <c r="M113" i="5" s="1"/>
  <c r="L114" i="5"/>
  <c r="M114" i="5" s="1"/>
  <c r="L115" i="5"/>
  <c r="M115" i="5" s="1"/>
  <c r="L116" i="5"/>
  <c r="L117" i="5"/>
  <c r="M117" i="5" s="1"/>
  <c r="L118" i="5"/>
  <c r="M118" i="5" s="1"/>
  <c r="L119" i="5"/>
  <c r="M119" i="5" s="1"/>
  <c r="L120" i="5"/>
  <c r="L121" i="5"/>
  <c r="M121" i="5" s="1"/>
  <c r="L122" i="5"/>
  <c r="M122" i="5" s="1"/>
  <c r="L123" i="5"/>
  <c r="M123" i="5" s="1"/>
  <c r="L124" i="5"/>
  <c r="L125" i="5"/>
  <c r="M125" i="5" s="1"/>
  <c r="L126" i="5"/>
  <c r="M126" i="5" s="1"/>
  <c r="L127" i="5"/>
  <c r="M127" i="5" s="1"/>
  <c r="L128" i="5"/>
  <c r="L129" i="5"/>
  <c r="M129" i="5" s="1"/>
  <c r="L130" i="5"/>
  <c r="M130" i="5" s="1"/>
  <c r="L131" i="5"/>
  <c r="M131" i="5" s="1"/>
  <c r="L132" i="5"/>
  <c r="L133" i="5"/>
  <c r="M133" i="5" s="1"/>
  <c r="L134" i="5"/>
  <c r="M134" i="5" s="1"/>
  <c r="L135" i="5"/>
  <c r="M135" i="5" s="1"/>
  <c r="L136" i="5"/>
  <c r="L137" i="5"/>
  <c r="M137" i="5" s="1"/>
  <c r="L138" i="5"/>
  <c r="M138" i="5" s="1"/>
  <c r="L139" i="5"/>
  <c r="M139" i="5" s="1"/>
  <c r="L140" i="5"/>
  <c r="L141" i="5"/>
  <c r="M141" i="5" s="1"/>
  <c r="L142" i="5"/>
  <c r="M142" i="5" s="1"/>
  <c r="L143" i="5"/>
  <c r="M143" i="5" s="1"/>
  <c r="L144" i="5"/>
  <c r="L145" i="5"/>
  <c r="M145" i="5" s="1"/>
  <c r="L146" i="5"/>
  <c r="M146" i="5" s="1"/>
  <c r="L147" i="5"/>
  <c r="M147" i="5" s="1"/>
  <c r="L148" i="5"/>
  <c r="L149" i="5"/>
  <c r="M149" i="5" s="1"/>
  <c r="L150" i="5"/>
  <c r="M150" i="5" s="1"/>
  <c r="L151" i="5"/>
  <c r="M151" i="5" s="1"/>
  <c r="L152" i="5"/>
  <c r="L153" i="5"/>
  <c r="M153" i="5" s="1"/>
  <c r="L154" i="5"/>
  <c r="M154" i="5" s="1"/>
  <c r="L155" i="5"/>
  <c r="M155" i="5" s="1"/>
  <c r="L156" i="5"/>
  <c r="L157" i="5"/>
  <c r="M157" i="5" s="1"/>
  <c r="L158" i="5"/>
  <c r="M158" i="5" s="1"/>
  <c r="L159" i="5"/>
  <c r="M159" i="5" s="1"/>
  <c r="L160" i="5"/>
  <c r="L161" i="5"/>
  <c r="M161" i="5" s="1"/>
  <c r="L162" i="5"/>
  <c r="M162" i="5" s="1"/>
  <c r="L163" i="5"/>
  <c r="M163" i="5" s="1"/>
  <c r="L164" i="5"/>
  <c r="L165" i="5"/>
  <c r="M165" i="5" s="1"/>
  <c r="L166" i="5"/>
  <c r="M166" i="5" s="1"/>
  <c r="L167" i="5"/>
  <c r="M167" i="5" s="1"/>
  <c r="L168" i="5"/>
  <c r="L169" i="5"/>
  <c r="M169" i="5" s="1"/>
  <c r="L170" i="5"/>
  <c r="M170" i="5" s="1"/>
  <c r="L171" i="5"/>
  <c r="M171" i="5" s="1"/>
  <c r="L172" i="5"/>
  <c r="L173" i="5"/>
  <c r="M173" i="5" s="1"/>
  <c r="L174" i="5"/>
  <c r="M174" i="5" s="1"/>
  <c r="L175" i="5"/>
  <c r="M175" i="5" s="1"/>
  <c r="L176" i="5"/>
  <c r="L177" i="5"/>
  <c r="M177" i="5" s="1"/>
  <c r="L178" i="5"/>
  <c r="M178" i="5" s="1"/>
  <c r="L179" i="5"/>
  <c r="M179" i="5" s="1"/>
  <c r="L180" i="5"/>
  <c r="L181" i="5"/>
  <c r="M181" i="5" s="1"/>
  <c r="L182" i="5"/>
  <c r="M182" i="5" s="1"/>
  <c r="L183" i="5"/>
  <c r="M183" i="5" s="1"/>
  <c r="L184" i="5"/>
  <c r="L185" i="5"/>
  <c r="M185" i="5" s="1"/>
  <c r="L186" i="5"/>
  <c r="M186" i="5" s="1"/>
  <c r="L187" i="5"/>
  <c r="M187" i="5" s="1"/>
  <c r="L188" i="5"/>
  <c r="L189" i="5"/>
  <c r="M189" i="5" s="1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M2" i="5"/>
  <c r="O22" i="5" s="1"/>
  <c r="U22" i="5" s="1"/>
  <c r="AB22" i="5" s="1"/>
  <c r="AE22" i="5" s="1"/>
  <c r="R8" i="5"/>
  <c r="R3" i="5" s="1"/>
  <c r="N8" i="5"/>
  <c r="AA191" i="5"/>
  <c r="F8" i="5"/>
  <c r="G8" i="5"/>
  <c r="K55" i="9"/>
  <c r="I55" i="9"/>
  <c r="I51" i="9"/>
  <c r="E43" i="9"/>
  <c r="D43" i="9"/>
  <c r="G41" i="9"/>
  <c r="H41" i="9" s="1"/>
  <c r="G40" i="9"/>
  <c r="I40" i="9" s="1"/>
  <c r="G39" i="9"/>
  <c r="H39" i="9" s="1"/>
  <c r="G38" i="9"/>
  <c r="I38" i="9" s="1"/>
  <c r="G37" i="9"/>
  <c r="H37" i="9" s="1"/>
  <c r="G36" i="9"/>
  <c r="H36" i="9" s="1"/>
  <c r="G35" i="9"/>
  <c r="G34" i="9"/>
  <c r="I34" i="9" s="1"/>
  <c r="G33" i="9"/>
  <c r="H33" i="9" s="1"/>
  <c r="G32" i="9"/>
  <c r="H32" i="9" s="1"/>
  <c r="G31" i="9"/>
  <c r="H31" i="9" s="1"/>
  <c r="G30" i="9"/>
  <c r="H30" i="9" s="1"/>
  <c r="G29" i="9"/>
  <c r="H29" i="9" s="1"/>
  <c r="G28" i="9"/>
  <c r="H28" i="9" s="1"/>
  <c r="G27" i="9"/>
  <c r="H27" i="9" s="1"/>
  <c r="G26" i="9"/>
  <c r="I26" i="9" s="1"/>
  <c r="G25" i="9"/>
  <c r="H25" i="9" s="1"/>
  <c r="G24" i="9"/>
  <c r="G23" i="9"/>
  <c r="I23" i="9" s="1"/>
  <c r="G22" i="9"/>
  <c r="I22" i="9" s="1"/>
  <c r="G21" i="9"/>
  <c r="H21" i="9" s="1"/>
  <c r="G20" i="9"/>
  <c r="G19" i="9"/>
  <c r="I19" i="9" s="1"/>
  <c r="G18" i="9"/>
  <c r="G17" i="9"/>
  <c r="I17" i="9" s="1"/>
  <c r="G16" i="9"/>
  <c r="I16" i="9" s="1"/>
  <c r="G15" i="9"/>
  <c r="H15" i="9" s="1"/>
  <c r="G14" i="9"/>
  <c r="G13" i="9"/>
  <c r="I13" i="9" s="1"/>
  <c r="G12" i="9"/>
  <c r="H12" i="9" s="1"/>
  <c r="G11" i="9"/>
  <c r="H11" i="9" s="1"/>
  <c r="G10" i="9"/>
  <c r="H10" i="9" s="1"/>
  <c r="G9" i="9"/>
  <c r="H9" i="9" s="1"/>
  <c r="G8" i="9"/>
  <c r="I8" i="9" s="1"/>
  <c r="G7" i="9"/>
  <c r="H7" i="9" s="1"/>
  <c r="G6" i="9"/>
  <c r="H6" i="9" s="1"/>
  <c r="G5" i="9"/>
  <c r="I5" i="9" s="1"/>
  <c r="G4" i="9"/>
  <c r="H4" i="9" s="1"/>
  <c r="N13" i="9"/>
  <c r="N16" i="9"/>
  <c r="N24" i="9"/>
  <c r="N32" i="9"/>
  <c r="N12" i="9"/>
  <c r="N20" i="9"/>
  <c r="N8" i="9"/>
  <c r="N7" i="9"/>
  <c r="N6" i="9"/>
  <c r="N10" i="9"/>
  <c r="N36" i="9"/>
  <c r="N40" i="9"/>
  <c r="N28" i="9"/>
  <c r="N9" i="9"/>
  <c r="N34" i="9"/>
  <c r="N26" i="9"/>
  <c r="N18" i="9"/>
  <c r="N39" i="9"/>
  <c r="N31" i="9"/>
  <c r="N23" i="9"/>
  <c r="N33" i="9"/>
  <c r="N25" i="9"/>
  <c r="N17" i="9"/>
  <c r="N38" i="9"/>
  <c r="N30" i="9"/>
  <c r="N22" i="9"/>
  <c r="N14" i="9"/>
  <c r="N35" i="9"/>
  <c r="N27" i="9"/>
  <c r="N19" i="9"/>
  <c r="N37" i="9"/>
  <c r="N29" i="9"/>
  <c r="N21" i="9"/>
  <c r="N41" i="9"/>
  <c r="N11" i="9"/>
  <c r="N15" i="9"/>
  <c r="H8" i="9" l="1"/>
  <c r="K8" i="9" s="1"/>
  <c r="I25" i="9"/>
  <c r="K25" i="9" s="1"/>
  <c r="H17" i="9"/>
  <c r="J17" i="9" s="1"/>
  <c r="I39" i="9"/>
  <c r="K39" i="9" s="1"/>
  <c r="I6" i="9"/>
  <c r="K6" i="9" s="1"/>
  <c r="I12" i="9"/>
  <c r="K12" i="9" s="1"/>
  <c r="I15" i="9"/>
  <c r="J15" i="9" s="1"/>
  <c r="H34" i="9"/>
  <c r="J34" i="9" s="1"/>
  <c r="H38" i="9"/>
  <c r="K38" i="9" s="1"/>
  <c r="I27" i="9"/>
  <c r="J27" i="9" s="1"/>
  <c r="I32" i="9"/>
  <c r="K32" i="9" s="1"/>
  <c r="H23" i="9"/>
  <c r="K23" i="9" s="1"/>
  <c r="I41" i="9"/>
  <c r="K41" i="9" s="1"/>
  <c r="X189" i="5"/>
  <c r="X181" i="5"/>
  <c r="X173" i="5"/>
  <c r="X165" i="5"/>
  <c r="X157" i="5"/>
  <c r="H19" i="9"/>
  <c r="K19" i="9" s="1"/>
  <c r="I31" i="9"/>
  <c r="K31" i="9" s="1"/>
  <c r="I4" i="9"/>
  <c r="J4" i="9" s="1"/>
  <c r="X183" i="5"/>
  <c r="X175" i="5"/>
  <c r="X167" i="5"/>
  <c r="X159" i="5"/>
  <c r="X151" i="5"/>
  <c r="X143" i="5"/>
  <c r="X135" i="5"/>
  <c r="X127" i="5"/>
  <c r="X119" i="5"/>
  <c r="X111" i="5"/>
  <c r="X103" i="5"/>
  <c r="X95" i="5"/>
  <c r="X87" i="5"/>
  <c r="X79" i="5"/>
  <c r="X71" i="5"/>
  <c r="X63" i="5"/>
  <c r="X55" i="5"/>
  <c r="X47" i="5"/>
  <c r="X39" i="5"/>
  <c r="X31" i="5"/>
  <c r="X23" i="5"/>
  <c r="X182" i="5"/>
  <c r="X174" i="5"/>
  <c r="X166" i="5"/>
  <c r="X158" i="5"/>
  <c r="X150" i="5"/>
  <c r="X142" i="5"/>
  <c r="X134" i="5"/>
  <c r="X126" i="5"/>
  <c r="X118" i="5"/>
  <c r="X110" i="5"/>
  <c r="X102" i="5"/>
  <c r="X94" i="5"/>
  <c r="X86" i="5"/>
  <c r="X78" i="5"/>
  <c r="X70" i="5"/>
  <c r="X62" i="5"/>
  <c r="X54" i="5"/>
  <c r="X46" i="5"/>
  <c r="X38" i="5"/>
  <c r="X30" i="5"/>
  <c r="I10" i="9"/>
  <c r="J10" i="9" s="1"/>
  <c r="I21" i="9"/>
  <c r="K21" i="9" s="1"/>
  <c r="I36" i="9"/>
  <c r="K36" i="9" s="1"/>
  <c r="H40" i="9"/>
  <c r="J40" i="9" s="1"/>
  <c r="X187" i="5"/>
  <c r="X179" i="5"/>
  <c r="X171" i="5"/>
  <c r="X163" i="5"/>
  <c r="X155" i="5"/>
  <c r="X147" i="5"/>
  <c r="X139" i="5"/>
  <c r="X131" i="5"/>
  <c r="X123" i="5"/>
  <c r="X115" i="5"/>
  <c r="X107" i="5"/>
  <c r="X99" i="5"/>
  <c r="X91" i="5"/>
  <c r="X83" i="5"/>
  <c r="X75" i="5"/>
  <c r="X67" i="5"/>
  <c r="X59" i="5"/>
  <c r="X51" i="5"/>
  <c r="X43" i="5"/>
  <c r="X35" i="5"/>
  <c r="X27" i="5"/>
  <c r="I29" i="9"/>
  <c r="K29" i="9" s="1"/>
  <c r="X186" i="5"/>
  <c r="X178" i="5"/>
  <c r="X170" i="5"/>
  <c r="X162" i="5"/>
  <c r="X154" i="5"/>
  <c r="X146" i="5"/>
  <c r="X138" i="5"/>
  <c r="X130" i="5"/>
  <c r="X122" i="5"/>
  <c r="X114" i="5"/>
  <c r="X106" i="5"/>
  <c r="X98" i="5"/>
  <c r="X90" i="5"/>
  <c r="X82" i="5"/>
  <c r="X74" i="5"/>
  <c r="X66" i="5"/>
  <c r="X58" i="5"/>
  <c r="X50" i="5"/>
  <c r="X42" i="5"/>
  <c r="X34" i="5"/>
  <c r="X26" i="5"/>
  <c r="X185" i="5"/>
  <c r="X177" i="5"/>
  <c r="X169" i="5"/>
  <c r="X161" i="5"/>
  <c r="X153" i="5"/>
  <c r="X149" i="5"/>
  <c r="X145" i="5"/>
  <c r="X141" i="5"/>
  <c r="X137" i="5"/>
  <c r="X133" i="5"/>
  <c r="X129" i="5"/>
  <c r="X125" i="5"/>
  <c r="X121" i="5"/>
  <c r="X117" i="5"/>
  <c r="X113" i="5"/>
  <c r="X109" i="5"/>
  <c r="X105" i="5"/>
  <c r="X101" i="5"/>
  <c r="X97" i="5"/>
  <c r="X93" i="5"/>
  <c r="X89" i="5"/>
  <c r="X85" i="5"/>
  <c r="X81" i="5"/>
  <c r="X77" i="5"/>
  <c r="X73" i="5"/>
  <c r="X69" i="5"/>
  <c r="X65" i="5"/>
  <c r="X61" i="5"/>
  <c r="X57" i="5"/>
  <c r="X53" i="5"/>
  <c r="X49" i="5"/>
  <c r="X45" i="5"/>
  <c r="X41" i="5"/>
  <c r="X37" i="5"/>
  <c r="X33" i="5"/>
  <c r="X29" i="5"/>
  <c r="X25" i="5"/>
  <c r="A22" i="5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L22" i="5"/>
  <c r="AK22" i="5" s="1"/>
  <c r="AJ22" i="5"/>
  <c r="AG22" i="5" s="1"/>
  <c r="AH22" i="5" s="1"/>
  <c r="AI22" i="5" s="1"/>
  <c r="AD20" i="5"/>
  <c r="M20" i="5"/>
  <c r="X20" i="5" s="1"/>
  <c r="AD16" i="5"/>
  <c r="M16" i="5"/>
  <c r="X16" i="5" s="1"/>
  <c r="AD12" i="5"/>
  <c r="M12" i="5"/>
  <c r="X12" i="5" s="1"/>
  <c r="AD188" i="5"/>
  <c r="M188" i="5"/>
  <c r="X188" i="5" s="1"/>
  <c r="AD184" i="5"/>
  <c r="M184" i="5"/>
  <c r="X184" i="5" s="1"/>
  <c r="AD180" i="5"/>
  <c r="M180" i="5"/>
  <c r="X180" i="5" s="1"/>
  <c r="AD176" i="5"/>
  <c r="M176" i="5"/>
  <c r="X176" i="5" s="1"/>
  <c r="AD172" i="5"/>
  <c r="M172" i="5"/>
  <c r="X172" i="5" s="1"/>
  <c r="AD168" i="5"/>
  <c r="M168" i="5"/>
  <c r="X168" i="5" s="1"/>
  <c r="AD164" i="5"/>
  <c r="M164" i="5"/>
  <c r="X164" i="5" s="1"/>
  <c r="AD160" i="5"/>
  <c r="M160" i="5"/>
  <c r="X160" i="5" s="1"/>
  <c r="AD156" i="5"/>
  <c r="M156" i="5"/>
  <c r="X156" i="5" s="1"/>
  <c r="AD152" i="5"/>
  <c r="M152" i="5"/>
  <c r="X152" i="5" s="1"/>
  <c r="AD148" i="5"/>
  <c r="M148" i="5"/>
  <c r="X148" i="5" s="1"/>
  <c r="AD144" i="5"/>
  <c r="M144" i="5"/>
  <c r="X144" i="5" s="1"/>
  <c r="AD140" i="5"/>
  <c r="M140" i="5"/>
  <c r="X140" i="5" s="1"/>
  <c r="AD136" i="5"/>
  <c r="M136" i="5"/>
  <c r="X136" i="5" s="1"/>
  <c r="AD132" i="5"/>
  <c r="M132" i="5"/>
  <c r="X132" i="5" s="1"/>
  <c r="AD128" i="5"/>
  <c r="M128" i="5"/>
  <c r="X128" i="5" s="1"/>
  <c r="AD124" i="5"/>
  <c r="M124" i="5"/>
  <c r="X124" i="5" s="1"/>
  <c r="AD120" i="5"/>
  <c r="M120" i="5"/>
  <c r="X120" i="5" s="1"/>
  <c r="AD116" i="5"/>
  <c r="M116" i="5"/>
  <c r="X116" i="5" s="1"/>
  <c r="AD112" i="5"/>
  <c r="M112" i="5"/>
  <c r="X112" i="5" s="1"/>
  <c r="AD108" i="5"/>
  <c r="M108" i="5"/>
  <c r="X108" i="5" s="1"/>
  <c r="AD104" i="5"/>
  <c r="M104" i="5"/>
  <c r="X104" i="5" s="1"/>
  <c r="AD100" i="5"/>
  <c r="M100" i="5"/>
  <c r="X100" i="5" s="1"/>
  <c r="AD96" i="5"/>
  <c r="M96" i="5"/>
  <c r="X96" i="5" s="1"/>
  <c r="AD92" i="5"/>
  <c r="M92" i="5"/>
  <c r="X92" i="5" s="1"/>
  <c r="AD88" i="5"/>
  <c r="M88" i="5"/>
  <c r="X88" i="5" s="1"/>
  <c r="AD84" i="5"/>
  <c r="M84" i="5"/>
  <c r="X84" i="5" s="1"/>
  <c r="AD80" i="5"/>
  <c r="M80" i="5"/>
  <c r="X80" i="5" s="1"/>
  <c r="AD76" i="5"/>
  <c r="M76" i="5"/>
  <c r="X76" i="5" s="1"/>
  <c r="AD72" i="5"/>
  <c r="M72" i="5"/>
  <c r="X72" i="5" s="1"/>
  <c r="AD68" i="5"/>
  <c r="M68" i="5"/>
  <c r="X68" i="5" s="1"/>
  <c r="AD64" i="5"/>
  <c r="M64" i="5"/>
  <c r="X64" i="5" s="1"/>
  <c r="AD60" i="5"/>
  <c r="M60" i="5"/>
  <c r="X60" i="5" s="1"/>
  <c r="AD56" i="5"/>
  <c r="M56" i="5"/>
  <c r="X56" i="5" s="1"/>
  <c r="AD52" i="5"/>
  <c r="M52" i="5"/>
  <c r="X52" i="5" s="1"/>
  <c r="AD48" i="5"/>
  <c r="M48" i="5"/>
  <c r="X48" i="5" s="1"/>
  <c r="AD44" i="5"/>
  <c r="M44" i="5"/>
  <c r="X44" i="5" s="1"/>
  <c r="AD40" i="5"/>
  <c r="M40" i="5"/>
  <c r="X40" i="5" s="1"/>
  <c r="AD36" i="5"/>
  <c r="M36" i="5"/>
  <c r="X36" i="5" s="1"/>
  <c r="AD32" i="5"/>
  <c r="M32" i="5"/>
  <c r="X32" i="5" s="1"/>
  <c r="AD28" i="5"/>
  <c r="M28" i="5"/>
  <c r="X28" i="5" s="1"/>
  <c r="AD24" i="5"/>
  <c r="M24" i="5"/>
  <c r="X24" i="5" s="1"/>
  <c r="AD174" i="5"/>
  <c r="AD162" i="5"/>
  <c r="AD150" i="5"/>
  <c r="AD138" i="5"/>
  <c r="AD126" i="5"/>
  <c r="AD114" i="5"/>
  <c r="AD106" i="5"/>
  <c r="AD94" i="5"/>
  <c r="AD82" i="5"/>
  <c r="AD70" i="5"/>
  <c r="AD58" i="5"/>
  <c r="AD46" i="5"/>
  <c r="AD38" i="5"/>
  <c r="AD26" i="5"/>
  <c r="AD18" i="5"/>
  <c r="AD189" i="5"/>
  <c r="AD185" i="5"/>
  <c r="AD181" i="5"/>
  <c r="AD177" i="5"/>
  <c r="AD173" i="5"/>
  <c r="AD169" i="5"/>
  <c r="AD165" i="5"/>
  <c r="AD161" i="5"/>
  <c r="AD157" i="5"/>
  <c r="AD153" i="5"/>
  <c r="AD149" i="5"/>
  <c r="AD145" i="5"/>
  <c r="AD141" i="5"/>
  <c r="AD137" i="5"/>
  <c r="AD133" i="5"/>
  <c r="AD129" i="5"/>
  <c r="AD125" i="5"/>
  <c r="AD121" i="5"/>
  <c r="AD117" i="5"/>
  <c r="AD113" i="5"/>
  <c r="AD109" i="5"/>
  <c r="AD105" i="5"/>
  <c r="AD101" i="5"/>
  <c r="AD97" i="5"/>
  <c r="AD93" i="5"/>
  <c r="AD89" i="5"/>
  <c r="AD85" i="5"/>
  <c r="AD81" i="5"/>
  <c r="AD77" i="5"/>
  <c r="AD73" i="5"/>
  <c r="AD69" i="5"/>
  <c r="AD65" i="5"/>
  <c r="AD61" i="5"/>
  <c r="AD57" i="5"/>
  <c r="AD53" i="5"/>
  <c r="AD49" i="5"/>
  <c r="AD45" i="5"/>
  <c r="AD41" i="5"/>
  <c r="AD37" i="5"/>
  <c r="AD33" i="5"/>
  <c r="AD29" i="5"/>
  <c r="AD25" i="5"/>
  <c r="AD21" i="5"/>
  <c r="AD17" i="5"/>
  <c r="AD13" i="5"/>
  <c r="AD9" i="5"/>
  <c r="AD182" i="5"/>
  <c r="AD170" i="5"/>
  <c r="AD158" i="5"/>
  <c r="AD142" i="5"/>
  <c r="AD134" i="5"/>
  <c r="AD118" i="5"/>
  <c r="AD102" i="5"/>
  <c r="AD90" i="5"/>
  <c r="AD74" i="5"/>
  <c r="AD62" i="5"/>
  <c r="AD50" i="5"/>
  <c r="AD34" i="5"/>
  <c r="AD14" i="5"/>
  <c r="AD186" i="5"/>
  <c r="AD178" i="5"/>
  <c r="AD166" i="5"/>
  <c r="AD154" i="5"/>
  <c r="AD146" i="5"/>
  <c r="AD130" i="5"/>
  <c r="AD122" i="5"/>
  <c r="AD110" i="5"/>
  <c r="AD98" i="5"/>
  <c r="AD86" i="5"/>
  <c r="AD78" i="5"/>
  <c r="AD66" i="5"/>
  <c r="AD54" i="5"/>
  <c r="AD42" i="5"/>
  <c r="AD30" i="5"/>
  <c r="AD10" i="5"/>
  <c r="AD187" i="5"/>
  <c r="AD183" i="5"/>
  <c r="AD179" i="5"/>
  <c r="AD175" i="5"/>
  <c r="AD171" i="5"/>
  <c r="AD167" i="5"/>
  <c r="AD163" i="5"/>
  <c r="AD159" i="5"/>
  <c r="AD155" i="5"/>
  <c r="AD151" i="5"/>
  <c r="AD147" i="5"/>
  <c r="AD143" i="5"/>
  <c r="AD139" i="5"/>
  <c r="AD135" i="5"/>
  <c r="Y131" i="5"/>
  <c r="R131" i="5"/>
  <c r="W131" i="5"/>
  <c r="S131" i="5"/>
  <c r="T131" i="5"/>
  <c r="O131" i="5"/>
  <c r="P131" i="5"/>
  <c r="Q131" i="5"/>
  <c r="AD127" i="5"/>
  <c r="AD123" i="5"/>
  <c r="AD119" i="5"/>
  <c r="AD115" i="5"/>
  <c r="AD111" i="5"/>
  <c r="AD107" i="5"/>
  <c r="AD103" i="5"/>
  <c r="AD99" i="5"/>
  <c r="AD95" i="5"/>
  <c r="AD91" i="5"/>
  <c r="AD87" i="5"/>
  <c r="AD83" i="5"/>
  <c r="AD79" i="5"/>
  <c r="AD75" i="5"/>
  <c r="AD71" i="5"/>
  <c r="AD67" i="5"/>
  <c r="AD63" i="5"/>
  <c r="AD59" i="5"/>
  <c r="AD55" i="5"/>
  <c r="AD51" i="5"/>
  <c r="AD47" i="5"/>
  <c r="AD43" i="5"/>
  <c r="AD39" i="5"/>
  <c r="AD35" i="5"/>
  <c r="AD31" i="5"/>
  <c r="AD27" i="5"/>
  <c r="AD23" i="5"/>
  <c r="AD19" i="5"/>
  <c r="AD15" i="5"/>
  <c r="AD11" i="5"/>
  <c r="AD131" i="5"/>
  <c r="AD8" i="5"/>
  <c r="Y8" i="5"/>
  <c r="S8" i="5"/>
  <c r="P8" i="5"/>
  <c r="Q8" i="5"/>
  <c r="H35" i="9"/>
  <c r="O8" i="5"/>
  <c r="H16" i="9"/>
  <c r="K16" i="9" s="1"/>
  <c r="H14" i="9"/>
  <c r="I14" i="9"/>
  <c r="H24" i="9"/>
  <c r="I24" i="9"/>
  <c r="H191" i="5"/>
  <c r="H22" i="9"/>
  <c r="I28" i="9"/>
  <c r="J28" i="9" s="1"/>
  <c r="G43" i="9"/>
  <c r="H20" i="9"/>
  <c r="I20" i="9"/>
  <c r="R2" i="5"/>
  <c r="W8" i="5"/>
  <c r="T8" i="5"/>
  <c r="I37" i="9"/>
  <c r="J37" i="9" s="1"/>
  <c r="H5" i="9"/>
  <c r="K5" i="9" s="1"/>
  <c r="I7" i="9"/>
  <c r="J7" i="9" s="1"/>
  <c r="I9" i="9"/>
  <c r="J9" i="9" s="1"/>
  <c r="I11" i="9"/>
  <c r="H13" i="9"/>
  <c r="K13" i="9" s="1"/>
  <c r="H18" i="9"/>
  <c r="I18" i="9"/>
  <c r="H26" i="9"/>
  <c r="K26" i="9" s="1"/>
  <c r="I30" i="9"/>
  <c r="J30" i="9" s="1"/>
  <c r="I33" i="9"/>
  <c r="J33" i="9" s="1"/>
  <c r="I35" i="9"/>
  <c r="J8" i="9" l="1"/>
  <c r="L8" i="9" s="1"/>
  <c r="M8" i="9" s="1"/>
  <c r="J25" i="9"/>
  <c r="L25" i="9" s="1"/>
  <c r="M25" i="9" s="1"/>
  <c r="J19" i="9"/>
  <c r="L19" i="9" s="1"/>
  <c r="M19" i="9" s="1"/>
  <c r="K17" i="9"/>
  <c r="L17" i="9" s="1"/>
  <c r="M17" i="9" s="1"/>
  <c r="K15" i="9"/>
  <c r="L15" i="9" s="1"/>
  <c r="M15" i="9" s="1"/>
  <c r="K34" i="9"/>
  <c r="L34" i="9" s="1"/>
  <c r="M34" i="9" s="1"/>
  <c r="J38" i="9"/>
  <c r="L38" i="9" s="1"/>
  <c r="M38" i="9" s="1"/>
  <c r="J6" i="9"/>
  <c r="L6" i="9" s="1"/>
  <c r="M6" i="9" s="1"/>
  <c r="J39" i="9"/>
  <c r="L39" i="9" s="1"/>
  <c r="M39" i="9" s="1"/>
  <c r="J36" i="9"/>
  <c r="L36" i="9" s="1"/>
  <c r="M36" i="9" s="1"/>
  <c r="J12" i="9"/>
  <c r="L12" i="9" s="1"/>
  <c r="M12" i="9" s="1"/>
  <c r="J21" i="9"/>
  <c r="L21" i="9" s="1"/>
  <c r="M21" i="9" s="1"/>
  <c r="J29" i="9"/>
  <c r="L29" i="9" s="1"/>
  <c r="M29" i="9" s="1"/>
  <c r="K4" i="9"/>
  <c r="L4" i="9" s="1"/>
  <c r="M4" i="9" s="1"/>
  <c r="K10" i="9"/>
  <c r="L10" i="9" s="1"/>
  <c r="M10" i="9" s="1"/>
  <c r="J31" i="9"/>
  <c r="L31" i="9" s="1"/>
  <c r="M31" i="9" s="1"/>
  <c r="J32" i="9"/>
  <c r="L32" i="9" s="1"/>
  <c r="M32" i="9" s="1"/>
  <c r="K40" i="9"/>
  <c r="L40" i="9" s="1"/>
  <c r="M40" i="9" s="1"/>
  <c r="J41" i="9"/>
  <c r="L41" i="9" s="1"/>
  <c r="M41" i="9" s="1"/>
  <c r="J23" i="9"/>
  <c r="L23" i="9" s="1"/>
  <c r="M23" i="9" s="1"/>
  <c r="K27" i="9"/>
  <c r="L27" i="9" s="1"/>
  <c r="M27" i="9" s="1"/>
  <c r="Y112" i="5"/>
  <c r="Y128" i="5"/>
  <c r="P144" i="5"/>
  <c r="O112" i="5"/>
  <c r="O48" i="5"/>
  <c r="S32" i="5"/>
  <c r="W64" i="5"/>
  <c r="T96" i="5"/>
  <c r="Q48" i="5"/>
  <c r="Y48" i="5"/>
  <c r="P32" i="5"/>
  <c r="O128" i="5"/>
  <c r="R64" i="5"/>
  <c r="S144" i="5"/>
  <c r="Q128" i="5"/>
  <c r="O32" i="5"/>
  <c r="Y32" i="5"/>
  <c r="R112" i="5"/>
  <c r="W112" i="5"/>
  <c r="Z112" i="5" s="1"/>
  <c r="AC112" i="5" s="1"/>
  <c r="R128" i="5"/>
  <c r="W128" i="5"/>
  <c r="Q64" i="5"/>
  <c r="R48" i="5"/>
  <c r="W48" i="5"/>
  <c r="Z48" i="5" s="1"/>
  <c r="AC48" i="5" s="1"/>
  <c r="T64" i="5"/>
  <c r="P96" i="5"/>
  <c r="S96" i="5"/>
  <c r="O144" i="5"/>
  <c r="Y144" i="5"/>
  <c r="Q32" i="5"/>
  <c r="Q112" i="5"/>
  <c r="R32" i="5"/>
  <c r="W32" i="5"/>
  <c r="T112" i="5"/>
  <c r="T128" i="5"/>
  <c r="Q96" i="5"/>
  <c r="T48" i="5"/>
  <c r="P64" i="5"/>
  <c r="S64" i="5"/>
  <c r="O96" i="5"/>
  <c r="Y96" i="5"/>
  <c r="R144" i="5"/>
  <c r="W144" i="5"/>
  <c r="T32" i="5"/>
  <c r="P112" i="5"/>
  <c r="S112" i="5"/>
  <c r="P128" i="5"/>
  <c r="S128" i="5"/>
  <c r="Q144" i="5"/>
  <c r="P48" i="5"/>
  <c r="S48" i="5"/>
  <c r="O64" i="5"/>
  <c r="Y64" i="5"/>
  <c r="R96" i="5"/>
  <c r="W96" i="5"/>
  <c r="T144" i="5"/>
  <c r="S16" i="5"/>
  <c r="P16" i="5"/>
  <c r="O16" i="5"/>
  <c r="Y16" i="5"/>
  <c r="R16" i="5"/>
  <c r="W16" i="5"/>
  <c r="Q16" i="5"/>
  <c r="T16" i="5"/>
  <c r="Z131" i="5"/>
  <c r="AC131" i="5" s="1"/>
  <c r="J14" i="9"/>
  <c r="J18" i="9"/>
  <c r="J24" i="9"/>
  <c r="J20" i="9"/>
  <c r="K37" i="9"/>
  <c r="L37" i="9" s="1"/>
  <c r="M37" i="9" s="1"/>
  <c r="K35" i="9"/>
  <c r="K28" i="9"/>
  <c r="L28" i="9" s="1"/>
  <c r="M28" i="9" s="1"/>
  <c r="Q176" i="5"/>
  <c r="S176" i="5"/>
  <c r="P176" i="5"/>
  <c r="W176" i="5"/>
  <c r="T176" i="5"/>
  <c r="R176" i="5"/>
  <c r="Y176" i="5"/>
  <c r="Q160" i="5"/>
  <c r="W160" i="5"/>
  <c r="T160" i="5"/>
  <c r="R160" i="5"/>
  <c r="Y160" i="5"/>
  <c r="O160" i="5"/>
  <c r="S160" i="5"/>
  <c r="P160" i="5"/>
  <c r="Q80" i="5"/>
  <c r="W80" i="5"/>
  <c r="T80" i="5"/>
  <c r="R80" i="5"/>
  <c r="Y80" i="5"/>
  <c r="O80" i="5"/>
  <c r="S80" i="5"/>
  <c r="O176" i="5"/>
  <c r="P80" i="5"/>
  <c r="W20" i="5"/>
  <c r="Y20" i="5"/>
  <c r="S20" i="5"/>
  <c r="O20" i="5"/>
  <c r="T20" i="5"/>
  <c r="P20" i="5"/>
  <c r="R20" i="5"/>
  <c r="Q20" i="5"/>
  <c r="W84" i="5"/>
  <c r="Y84" i="5"/>
  <c r="S84" i="5"/>
  <c r="O84" i="5"/>
  <c r="T84" i="5"/>
  <c r="P84" i="5"/>
  <c r="R84" i="5"/>
  <c r="Q84" i="5"/>
  <c r="W148" i="5"/>
  <c r="Y148" i="5"/>
  <c r="S148" i="5"/>
  <c r="O148" i="5"/>
  <c r="T148" i="5"/>
  <c r="P148" i="5"/>
  <c r="R148" i="5"/>
  <c r="Q148" i="5"/>
  <c r="Y139" i="5"/>
  <c r="R139" i="5"/>
  <c r="S139" i="5"/>
  <c r="T139" i="5"/>
  <c r="O139" i="5"/>
  <c r="W139" i="5"/>
  <c r="P139" i="5"/>
  <c r="Q139" i="5"/>
  <c r="Y147" i="5"/>
  <c r="R147" i="5"/>
  <c r="W147" i="5"/>
  <c r="S147" i="5"/>
  <c r="T147" i="5"/>
  <c r="O147" i="5"/>
  <c r="P147" i="5"/>
  <c r="Q147" i="5"/>
  <c r="Y155" i="5"/>
  <c r="R155" i="5"/>
  <c r="S155" i="5"/>
  <c r="T155" i="5"/>
  <c r="O155" i="5"/>
  <c r="P155" i="5"/>
  <c r="W155" i="5"/>
  <c r="Q155" i="5"/>
  <c r="Y163" i="5"/>
  <c r="R163" i="5"/>
  <c r="S163" i="5"/>
  <c r="T163" i="5"/>
  <c r="O163" i="5"/>
  <c r="P163" i="5"/>
  <c r="Q163" i="5"/>
  <c r="W163" i="5"/>
  <c r="Y171" i="5"/>
  <c r="R171" i="5"/>
  <c r="S171" i="5"/>
  <c r="T171" i="5"/>
  <c r="W171" i="5"/>
  <c r="O171" i="5"/>
  <c r="P171" i="5"/>
  <c r="Q171" i="5"/>
  <c r="Y179" i="5"/>
  <c r="R179" i="5"/>
  <c r="S179" i="5"/>
  <c r="T179" i="5"/>
  <c r="O179" i="5"/>
  <c r="W179" i="5"/>
  <c r="P179" i="5"/>
  <c r="Q179" i="5"/>
  <c r="Y187" i="5"/>
  <c r="R187" i="5"/>
  <c r="S187" i="5"/>
  <c r="T187" i="5"/>
  <c r="O187" i="5"/>
  <c r="P187" i="5"/>
  <c r="W187" i="5"/>
  <c r="Q187" i="5"/>
  <c r="Y10" i="5"/>
  <c r="W10" i="5"/>
  <c r="S10" i="5"/>
  <c r="T10" i="5"/>
  <c r="P10" i="5"/>
  <c r="Q10" i="5"/>
  <c r="R10" i="5"/>
  <c r="O10" i="5"/>
  <c r="Y30" i="5"/>
  <c r="W30" i="5"/>
  <c r="S30" i="5"/>
  <c r="T30" i="5"/>
  <c r="R30" i="5"/>
  <c r="P30" i="5"/>
  <c r="Q30" i="5"/>
  <c r="O30" i="5"/>
  <c r="Y54" i="5"/>
  <c r="W54" i="5"/>
  <c r="S54" i="5"/>
  <c r="T54" i="5"/>
  <c r="R54" i="5"/>
  <c r="P54" i="5"/>
  <c r="Q54" i="5"/>
  <c r="O54" i="5"/>
  <c r="Y78" i="5"/>
  <c r="W78" i="5"/>
  <c r="S78" i="5"/>
  <c r="T78" i="5"/>
  <c r="R78" i="5"/>
  <c r="P78" i="5"/>
  <c r="Q78" i="5"/>
  <c r="O78" i="5"/>
  <c r="Y98" i="5"/>
  <c r="W98" i="5"/>
  <c r="S98" i="5"/>
  <c r="T98" i="5"/>
  <c r="P98" i="5"/>
  <c r="Q98" i="5"/>
  <c r="R98" i="5"/>
  <c r="O98" i="5"/>
  <c r="Y122" i="5"/>
  <c r="W122" i="5"/>
  <c r="S122" i="5"/>
  <c r="T122" i="5"/>
  <c r="P122" i="5"/>
  <c r="Q122" i="5"/>
  <c r="R122" i="5"/>
  <c r="O122" i="5"/>
  <c r="Y146" i="5"/>
  <c r="W146" i="5"/>
  <c r="S146" i="5"/>
  <c r="T146" i="5"/>
  <c r="P146" i="5"/>
  <c r="Q146" i="5"/>
  <c r="R146" i="5"/>
  <c r="O146" i="5"/>
  <c r="Y166" i="5"/>
  <c r="W166" i="5"/>
  <c r="S166" i="5"/>
  <c r="T166" i="5"/>
  <c r="R166" i="5"/>
  <c r="P166" i="5"/>
  <c r="Q166" i="5"/>
  <c r="O166" i="5"/>
  <c r="Y186" i="5"/>
  <c r="W186" i="5"/>
  <c r="S186" i="5"/>
  <c r="T186" i="5"/>
  <c r="P186" i="5"/>
  <c r="Q186" i="5"/>
  <c r="R186" i="5"/>
  <c r="O186" i="5"/>
  <c r="W40" i="5"/>
  <c r="Y40" i="5"/>
  <c r="S40" i="5"/>
  <c r="R40" i="5"/>
  <c r="O40" i="5"/>
  <c r="P40" i="5"/>
  <c r="T40" i="5"/>
  <c r="Q40" i="5"/>
  <c r="W104" i="5"/>
  <c r="Y104" i="5"/>
  <c r="S104" i="5"/>
  <c r="R104" i="5"/>
  <c r="O104" i="5"/>
  <c r="P104" i="5"/>
  <c r="T104" i="5"/>
  <c r="Q104" i="5"/>
  <c r="W168" i="5"/>
  <c r="Y168" i="5"/>
  <c r="S168" i="5"/>
  <c r="R168" i="5"/>
  <c r="O168" i="5"/>
  <c r="P168" i="5"/>
  <c r="T168" i="5"/>
  <c r="Q168" i="5"/>
  <c r="Y34" i="5"/>
  <c r="W34" i="5"/>
  <c r="S34" i="5"/>
  <c r="T34" i="5"/>
  <c r="P34" i="5"/>
  <c r="Q34" i="5"/>
  <c r="R34" i="5"/>
  <c r="O34" i="5"/>
  <c r="Y62" i="5"/>
  <c r="W62" i="5"/>
  <c r="S62" i="5"/>
  <c r="T62" i="5"/>
  <c r="R62" i="5"/>
  <c r="P62" i="5"/>
  <c r="Q62" i="5"/>
  <c r="O62" i="5"/>
  <c r="Y90" i="5"/>
  <c r="W90" i="5"/>
  <c r="S90" i="5"/>
  <c r="T90" i="5"/>
  <c r="P90" i="5"/>
  <c r="Q90" i="5"/>
  <c r="R90" i="5"/>
  <c r="O90" i="5"/>
  <c r="Y118" i="5"/>
  <c r="W118" i="5"/>
  <c r="S118" i="5"/>
  <c r="T118" i="5"/>
  <c r="R118" i="5"/>
  <c r="P118" i="5"/>
  <c r="Q118" i="5"/>
  <c r="O118" i="5"/>
  <c r="Y142" i="5"/>
  <c r="W142" i="5"/>
  <c r="S142" i="5"/>
  <c r="T142" i="5"/>
  <c r="R142" i="5"/>
  <c r="P142" i="5"/>
  <c r="Q142" i="5"/>
  <c r="O142" i="5"/>
  <c r="Y170" i="5"/>
  <c r="W170" i="5"/>
  <c r="S170" i="5"/>
  <c r="T170" i="5"/>
  <c r="P170" i="5"/>
  <c r="Q170" i="5"/>
  <c r="R170" i="5"/>
  <c r="O170" i="5"/>
  <c r="W12" i="5"/>
  <c r="Y12" i="5"/>
  <c r="S12" i="5"/>
  <c r="T12" i="5"/>
  <c r="O12" i="5"/>
  <c r="P12" i="5"/>
  <c r="Q12" i="5"/>
  <c r="R12" i="5"/>
  <c r="W76" i="5"/>
  <c r="Y76" i="5"/>
  <c r="S76" i="5"/>
  <c r="T76" i="5"/>
  <c r="O76" i="5"/>
  <c r="P76" i="5"/>
  <c r="Q76" i="5"/>
  <c r="R76" i="5"/>
  <c r="W140" i="5"/>
  <c r="Y140" i="5"/>
  <c r="S140" i="5"/>
  <c r="T140" i="5"/>
  <c r="O140" i="5"/>
  <c r="P140" i="5"/>
  <c r="R140" i="5"/>
  <c r="Q140" i="5"/>
  <c r="Y26" i="5"/>
  <c r="W26" i="5"/>
  <c r="S26" i="5"/>
  <c r="T26" i="5"/>
  <c r="P26" i="5"/>
  <c r="Q26" i="5"/>
  <c r="R26" i="5"/>
  <c r="O26" i="5"/>
  <c r="Y46" i="5"/>
  <c r="W46" i="5"/>
  <c r="S46" i="5"/>
  <c r="T46" i="5"/>
  <c r="R46" i="5"/>
  <c r="P46" i="5"/>
  <c r="Q46" i="5"/>
  <c r="O46" i="5"/>
  <c r="Y70" i="5"/>
  <c r="W70" i="5"/>
  <c r="S70" i="5"/>
  <c r="T70" i="5"/>
  <c r="R70" i="5"/>
  <c r="P70" i="5"/>
  <c r="Q70" i="5"/>
  <c r="O70" i="5"/>
  <c r="Y94" i="5"/>
  <c r="W94" i="5"/>
  <c r="S94" i="5"/>
  <c r="T94" i="5"/>
  <c r="R94" i="5"/>
  <c r="P94" i="5"/>
  <c r="Q94" i="5"/>
  <c r="O94" i="5"/>
  <c r="Y114" i="5"/>
  <c r="W114" i="5"/>
  <c r="S114" i="5"/>
  <c r="T114" i="5"/>
  <c r="P114" i="5"/>
  <c r="Q114" i="5"/>
  <c r="R114" i="5"/>
  <c r="O114" i="5"/>
  <c r="Y138" i="5"/>
  <c r="W138" i="5"/>
  <c r="S138" i="5"/>
  <c r="T138" i="5"/>
  <c r="P138" i="5"/>
  <c r="Q138" i="5"/>
  <c r="R138" i="5"/>
  <c r="O138" i="5"/>
  <c r="Y162" i="5"/>
  <c r="W162" i="5"/>
  <c r="S162" i="5"/>
  <c r="T162" i="5"/>
  <c r="P162" i="5"/>
  <c r="Q162" i="5"/>
  <c r="R162" i="5"/>
  <c r="O162" i="5"/>
  <c r="W36" i="5"/>
  <c r="Y36" i="5"/>
  <c r="S36" i="5"/>
  <c r="O36" i="5"/>
  <c r="T36" i="5"/>
  <c r="P36" i="5"/>
  <c r="Q36" i="5"/>
  <c r="R36" i="5"/>
  <c r="W100" i="5"/>
  <c r="Y100" i="5"/>
  <c r="S100" i="5"/>
  <c r="O100" i="5"/>
  <c r="T100" i="5"/>
  <c r="P100" i="5"/>
  <c r="R100" i="5"/>
  <c r="Q100" i="5"/>
  <c r="W164" i="5"/>
  <c r="Y164" i="5"/>
  <c r="S164" i="5"/>
  <c r="O164" i="5"/>
  <c r="T164" i="5"/>
  <c r="P164" i="5"/>
  <c r="Q164" i="5"/>
  <c r="R164" i="5"/>
  <c r="Y11" i="5"/>
  <c r="R11" i="5"/>
  <c r="S11" i="5"/>
  <c r="T11" i="5"/>
  <c r="O11" i="5"/>
  <c r="W11" i="5"/>
  <c r="P11" i="5"/>
  <c r="Q11" i="5"/>
  <c r="Y19" i="5"/>
  <c r="R19" i="5"/>
  <c r="W19" i="5"/>
  <c r="S19" i="5"/>
  <c r="T19" i="5"/>
  <c r="O19" i="5"/>
  <c r="P19" i="5"/>
  <c r="Q19" i="5"/>
  <c r="Y27" i="5"/>
  <c r="R27" i="5"/>
  <c r="S27" i="5"/>
  <c r="T27" i="5"/>
  <c r="O27" i="5"/>
  <c r="P27" i="5"/>
  <c r="W27" i="5"/>
  <c r="Q27" i="5"/>
  <c r="Y35" i="5"/>
  <c r="R35" i="5"/>
  <c r="W35" i="5"/>
  <c r="S35" i="5"/>
  <c r="T35" i="5"/>
  <c r="O35" i="5"/>
  <c r="P35" i="5"/>
  <c r="Q35" i="5"/>
  <c r="Y43" i="5"/>
  <c r="R43" i="5"/>
  <c r="S43" i="5"/>
  <c r="T43" i="5"/>
  <c r="O43" i="5"/>
  <c r="P43" i="5"/>
  <c r="Q43" i="5"/>
  <c r="W43" i="5"/>
  <c r="Y51" i="5"/>
  <c r="R51" i="5"/>
  <c r="W51" i="5"/>
  <c r="S51" i="5"/>
  <c r="T51" i="5"/>
  <c r="O51" i="5"/>
  <c r="P51" i="5"/>
  <c r="Q51" i="5"/>
  <c r="Y59" i="5"/>
  <c r="R59" i="5"/>
  <c r="S59" i="5"/>
  <c r="T59" i="5"/>
  <c r="W59" i="5"/>
  <c r="O59" i="5"/>
  <c r="P59" i="5"/>
  <c r="Q59" i="5"/>
  <c r="Y67" i="5"/>
  <c r="R67" i="5"/>
  <c r="W67" i="5"/>
  <c r="S67" i="5"/>
  <c r="T67" i="5"/>
  <c r="O67" i="5"/>
  <c r="P67" i="5"/>
  <c r="Q67" i="5"/>
  <c r="Y75" i="5"/>
  <c r="R75" i="5"/>
  <c r="S75" i="5"/>
  <c r="T75" i="5"/>
  <c r="O75" i="5"/>
  <c r="W75" i="5"/>
  <c r="P75" i="5"/>
  <c r="Q75" i="5"/>
  <c r="Y83" i="5"/>
  <c r="R83" i="5"/>
  <c r="W83" i="5"/>
  <c r="S83" i="5"/>
  <c r="T83" i="5"/>
  <c r="O83" i="5"/>
  <c r="P83" i="5"/>
  <c r="Q83" i="5"/>
  <c r="Y91" i="5"/>
  <c r="R91" i="5"/>
  <c r="S91" i="5"/>
  <c r="T91" i="5"/>
  <c r="O91" i="5"/>
  <c r="P91" i="5"/>
  <c r="W91" i="5"/>
  <c r="Q91" i="5"/>
  <c r="Y99" i="5"/>
  <c r="R99" i="5"/>
  <c r="W99" i="5"/>
  <c r="S99" i="5"/>
  <c r="T99" i="5"/>
  <c r="O99" i="5"/>
  <c r="P99" i="5"/>
  <c r="Q99" i="5"/>
  <c r="Y107" i="5"/>
  <c r="R107" i="5"/>
  <c r="S107" i="5"/>
  <c r="T107" i="5"/>
  <c r="O107" i="5"/>
  <c r="P107" i="5"/>
  <c r="Q107" i="5"/>
  <c r="W107" i="5"/>
  <c r="Y115" i="5"/>
  <c r="R115" i="5"/>
  <c r="W115" i="5"/>
  <c r="S115" i="5"/>
  <c r="T115" i="5"/>
  <c r="O115" i="5"/>
  <c r="P115" i="5"/>
  <c r="Q115" i="5"/>
  <c r="Y123" i="5"/>
  <c r="R123" i="5"/>
  <c r="S123" i="5"/>
  <c r="T123" i="5"/>
  <c r="W123" i="5"/>
  <c r="O123" i="5"/>
  <c r="P123" i="5"/>
  <c r="Q123" i="5"/>
  <c r="W56" i="5"/>
  <c r="Y56" i="5"/>
  <c r="S56" i="5"/>
  <c r="R56" i="5"/>
  <c r="O56" i="5"/>
  <c r="P56" i="5"/>
  <c r="Q56" i="5"/>
  <c r="T56" i="5"/>
  <c r="W120" i="5"/>
  <c r="Y120" i="5"/>
  <c r="S120" i="5"/>
  <c r="R120" i="5"/>
  <c r="O120" i="5"/>
  <c r="P120" i="5"/>
  <c r="Q120" i="5"/>
  <c r="T120" i="5"/>
  <c r="W184" i="5"/>
  <c r="Y184" i="5"/>
  <c r="S184" i="5"/>
  <c r="R184" i="5"/>
  <c r="O184" i="5"/>
  <c r="P184" i="5"/>
  <c r="Q184" i="5"/>
  <c r="T184" i="5"/>
  <c r="Z128" i="5"/>
  <c r="AC128" i="5" s="1"/>
  <c r="W28" i="5"/>
  <c r="Y28" i="5"/>
  <c r="S28" i="5"/>
  <c r="T28" i="5"/>
  <c r="O28" i="5"/>
  <c r="P28" i="5"/>
  <c r="R28" i="5"/>
  <c r="Q28" i="5"/>
  <c r="W92" i="5"/>
  <c r="Y92" i="5"/>
  <c r="S92" i="5"/>
  <c r="T92" i="5"/>
  <c r="O92" i="5"/>
  <c r="P92" i="5"/>
  <c r="R92" i="5"/>
  <c r="Q92" i="5"/>
  <c r="W156" i="5"/>
  <c r="Y156" i="5"/>
  <c r="S156" i="5"/>
  <c r="T156" i="5"/>
  <c r="O156" i="5"/>
  <c r="P156" i="5"/>
  <c r="R156" i="5"/>
  <c r="Q156" i="5"/>
  <c r="W9" i="5"/>
  <c r="T9" i="5"/>
  <c r="Y9" i="5"/>
  <c r="R9" i="5"/>
  <c r="S9" i="5"/>
  <c r="Q9" i="5"/>
  <c r="O9" i="5"/>
  <c r="P9" i="5"/>
  <c r="W17" i="5"/>
  <c r="T17" i="5"/>
  <c r="R17" i="5"/>
  <c r="Q17" i="5"/>
  <c r="S17" i="5"/>
  <c r="O17" i="5"/>
  <c r="Y17" i="5"/>
  <c r="P17" i="5"/>
  <c r="W25" i="5"/>
  <c r="T25" i="5"/>
  <c r="Y25" i="5"/>
  <c r="R25" i="5"/>
  <c r="S25" i="5"/>
  <c r="Q25" i="5"/>
  <c r="O25" i="5"/>
  <c r="P25" i="5"/>
  <c r="W33" i="5"/>
  <c r="T33" i="5"/>
  <c r="R33" i="5"/>
  <c r="Y33" i="5"/>
  <c r="Q33" i="5"/>
  <c r="S33" i="5"/>
  <c r="O33" i="5"/>
  <c r="P33" i="5"/>
  <c r="W41" i="5"/>
  <c r="T41" i="5"/>
  <c r="Y41" i="5"/>
  <c r="R41" i="5"/>
  <c r="S41" i="5"/>
  <c r="Q41" i="5"/>
  <c r="O41" i="5"/>
  <c r="P41" i="5"/>
  <c r="W49" i="5"/>
  <c r="T49" i="5"/>
  <c r="R49" i="5"/>
  <c r="Q49" i="5"/>
  <c r="Y49" i="5"/>
  <c r="S49" i="5"/>
  <c r="O49" i="5"/>
  <c r="P49" i="5"/>
  <c r="W57" i="5"/>
  <c r="T57" i="5"/>
  <c r="Y57" i="5"/>
  <c r="R57" i="5"/>
  <c r="S57" i="5"/>
  <c r="Q57" i="5"/>
  <c r="O57" i="5"/>
  <c r="P57" i="5"/>
  <c r="W65" i="5"/>
  <c r="T65" i="5"/>
  <c r="R65" i="5"/>
  <c r="Q65" i="5"/>
  <c r="Y65" i="5"/>
  <c r="S65" i="5"/>
  <c r="O65" i="5"/>
  <c r="P65" i="5"/>
  <c r="W73" i="5"/>
  <c r="T73" i="5"/>
  <c r="Y73" i="5"/>
  <c r="R73" i="5"/>
  <c r="S73" i="5"/>
  <c r="Q73" i="5"/>
  <c r="O73" i="5"/>
  <c r="P73" i="5"/>
  <c r="W81" i="5"/>
  <c r="T81" i="5"/>
  <c r="R81" i="5"/>
  <c r="Q81" i="5"/>
  <c r="S81" i="5"/>
  <c r="O81" i="5"/>
  <c r="P81" i="5"/>
  <c r="Y81" i="5"/>
  <c r="W89" i="5"/>
  <c r="T89" i="5"/>
  <c r="Y89" i="5"/>
  <c r="R89" i="5"/>
  <c r="S89" i="5"/>
  <c r="Q89" i="5"/>
  <c r="O89" i="5"/>
  <c r="P89" i="5"/>
  <c r="W97" i="5"/>
  <c r="T97" i="5"/>
  <c r="R97" i="5"/>
  <c r="Y97" i="5"/>
  <c r="Q97" i="5"/>
  <c r="S97" i="5"/>
  <c r="O97" i="5"/>
  <c r="P97" i="5"/>
  <c r="W105" i="5"/>
  <c r="T105" i="5"/>
  <c r="Y105" i="5"/>
  <c r="R105" i="5"/>
  <c r="S105" i="5"/>
  <c r="Q105" i="5"/>
  <c r="O105" i="5"/>
  <c r="P105" i="5"/>
  <c r="W113" i="5"/>
  <c r="T113" i="5"/>
  <c r="R113" i="5"/>
  <c r="Q113" i="5"/>
  <c r="Y113" i="5"/>
  <c r="S113" i="5"/>
  <c r="O113" i="5"/>
  <c r="P113" i="5"/>
  <c r="W121" i="5"/>
  <c r="T121" i="5"/>
  <c r="Y121" i="5"/>
  <c r="R121" i="5"/>
  <c r="S121" i="5"/>
  <c r="Q121" i="5"/>
  <c r="O121" i="5"/>
  <c r="P121" i="5"/>
  <c r="W129" i="5"/>
  <c r="T129" i="5"/>
  <c r="R129" i="5"/>
  <c r="Q129" i="5"/>
  <c r="Y129" i="5"/>
  <c r="S129" i="5"/>
  <c r="O129" i="5"/>
  <c r="P129" i="5"/>
  <c r="W137" i="5"/>
  <c r="T137" i="5"/>
  <c r="Y137" i="5"/>
  <c r="R137" i="5"/>
  <c r="S137" i="5"/>
  <c r="Q137" i="5"/>
  <c r="O137" i="5"/>
  <c r="P137" i="5"/>
  <c r="W145" i="5"/>
  <c r="T145" i="5"/>
  <c r="R145" i="5"/>
  <c r="Q145" i="5"/>
  <c r="S145" i="5"/>
  <c r="O145" i="5"/>
  <c r="P145" i="5"/>
  <c r="Y145" i="5"/>
  <c r="W153" i="5"/>
  <c r="T153" i="5"/>
  <c r="Y153" i="5"/>
  <c r="R153" i="5"/>
  <c r="S153" i="5"/>
  <c r="Q153" i="5"/>
  <c r="O153" i="5"/>
  <c r="P153" i="5"/>
  <c r="T161" i="5"/>
  <c r="W161" i="5"/>
  <c r="R161" i="5"/>
  <c r="Y161" i="5"/>
  <c r="Q161" i="5"/>
  <c r="S161" i="5"/>
  <c r="O161" i="5"/>
  <c r="P161" i="5"/>
  <c r="T169" i="5"/>
  <c r="Y169" i="5"/>
  <c r="W169" i="5"/>
  <c r="R169" i="5"/>
  <c r="S169" i="5"/>
  <c r="Q169" i="5"/>
  <c r="O169" i="5"/>
  <c r="P169" i="5"/>
  <c r="T177" i="5"/>
  <c r="W177" i="5"/>
  <c r="R177" i="5"/>
  <c r="Q177" i="5"/>
  <c r="Y177" i="5"/>
  <c r="S177" i="5"/>
  <c r="O177" i="5"/>
  <c r="P177" i="5"/>
  <c r="T185" i="5"/>
  <c r="Y185" i="5"/>
  <c r="W185" i="5"/>
  <c r="R185" i="5"/>
  <c r="S185" i="5"/>
  <c r="Q185" i="5"/>
  <c r="O185" i="5"/>
  <c r="P185" i="5"/>
  <c r="W52" i="5"/>
  <c r="Y52" i="5"/>
  <c r="S52" i="5"/>
  <c r="O52" i="5"/>
  <c r="T52" i="5"/>
  <c r="P52" i="5"/>
  <c r="R52" i="5"/>
  <c r="Q52" i="5"/>
  <c r="W116" i="5"/>
  <c r="Y116" i="5"/>
  <c r="S116" i="5"/>
  <c r="O116" i="5"/>
  <c r="T116" i="5"/>
  <c r="P116" i="5"/>
  <c r="R116" i="5"/>
  <c r="Q116" i="5"/>
  <c r="W180" i="5"/>
  <c r="Y180" i="5"/>
  <c r="S180" i="5"/>
  <c r="O180" i="5"/>
  <c r="T180" i="5"/>
  <c r="P180" i="5"/>
  <c r="R180" i="5"/>
  <c r="Q180" i="5"/>
  <c r="Y135" i="5"/>
  <c r="R135" i="5"/>
  <c r="S135" i="5"/>
  <c r="W135" i="5"/>
  <c r="T135" i="5"/>
  <c r="O135" i="5"/>
  <c r="P135" i="5"/>
  <c r="Q135" i="5"/>
  <c r="Y143" i="5"/>
  <c r="W143" i="5"/>
  <c r="R143" i="5"/>
  <c r="S143" i="5"/>
  <c r="T143" i="5"/>
  <c r="O143" i="5"/>
  <c r="P143" i="5"/>
  <c r="Q143" i="5"/>
  <c r="Y151" i="5"/>
  <c r="R151" i="5"/>
  <c r="S151" i="5"/>
  <c r="W151" i="5"/>
  <c r="T151" i="5"/>
  <c r="O151" i="5"/>
  <c r="P151" i="5"/>
  <c r="Q151" i="5"/>
  <c r="Y159" i="5"/>
  <c r="R159" i="5"/>
  <c r="W159" i="5"/>
  <c r="S159" i="5"/>
  <c r="T159" i="5"/>
  <c r="O159" i="5"/>
  <c r="P159" i="5"/>
  <c r="Q159" i="5"/>
  <c r="Y167" i="5"/>
  <c r="R167" i="5"/>
  <c r="W167" i="5"/>
  <c r="S167" i="5"/>
  <c r="T167" i="5"/>
  <c r="O167" i="5"/>
  <c r="P167" i="5"/>
  <c r="Q167" i="5"/>
  <c r="Y175" i="5"/>
  <c r="R175" i="5"/>
  <c r="W175" i="5"/>
  <c r="S175" i="5"/>
  <c r="T175" i="5"/>
  <c r="O175" i="5"/>
  <c r="P175" i="5"/>
  <c r="Q175" i="5"/>
  <c r="Y183" i="5"/>
  <c r="R183" i="5"/>
  <c r="W183" i="5"/>
  <c r="S183" i="5"/>
  <c r="T183" i="5"/>
  <c r="O183" i="5"/>
  <c r="P183" i="5"/>
  <c r="Q183" i="5"/>
  <c r="Y42" i="5"/>
  <c r="W42" i="5"/>
  <c r="S42" i="5"/>
  <c r="T42" i="5"/>
  <c r="P42" i="5"/>
  <c r="Q42" i="5"/>
  <c r="R42" i="5"/>
  <c r="O42" i="5"/>
  <c r="Y66" i="5"/>
  <c r="W66" i="5"/>
  <c r="S66" i="5"/>
  <c r="T66" i="5"/>
  <c r="P66" i="5"/>
  <c r="Q66" i="5"/>
  <c r="R66" i="5"/>
  <c r="O66" i="5"/>
  <c r="Y86" i="5"/>
  <c r="W86" i="5"/>
  <c r="S86" i="5"/>
  <c r="T86" i="5"/>
  <c r="R86" i="5"/>
  <c r="P86" i="5"/>
  <c r="Q86" i="5"/>
  <c r="O86" i="5"/>
  <c r="Y110" i="5"/>
  <c r="W110" i="5"/>
  <c r="S110" i="5"/>
  <c r="T110" i="5"/>
  <c r="R110" i="5"/>
  <c r="P110" i="5"/>
  <c r="Q110" i="5"/>
  <c r="O110" i="5"/>
  <c r="Y130" i="5"/>
  <c r="W130" i="5"/>
  <c r="S130" i="5"/>
  <c r="T130" i="5"/>
  <c r="P130" i="5"/>
  <c r="Q130" i="5"/>
  <c r="R130" i="5"/>
  <c r="O130" i="5"/>
  <c r="Y154" i="5"/>
  <c r="W154" i="5"/>
  <c r="S154" i="5"/>
  <c r="T154" i="5"/>
  <c r="P154" i="5"/>
  <c r="Q154" i="5"/>
  <c r="R154" i="5"/>
  <c r="O154" i="5"/>
  <c r="Y178" i="5"/>
  <c r="W178" i="5"/>
  <c r="S178" i="5"/>
  <c r="T178" i="5"/>
  <c r="P178" i="5"/>
  <c r="Q178" i="5"/>
  <c r="R178" i="5"/>
  <c r="O178" i="5"/>
  <c r="W72" i="5"/>
  <c r="Y72" i="5"/>
  <c r="S72" i="5"/>
  <c r="R72" i="5"/>
  <c r="O72" i="5"/>
  <c r="P72" i="5"/>
  <c r="Q72" i="5"/>
  <c r="T72" i="5"/>
  <c r="W136" i="5"/>
  <c r="Y136" i="5"/>
  <c r="S136" i="5"/>
  <c r="R136" i="5"/>
  <c r="O136" i="5"/>
  <c r="P136" i="5"/>
  <c r="Q136" i="5"/>
  <c r="T136" i="5"/>
  <c r="Y14" i="5"/>
  <c r="W14" i="5"/>
  <c r="S14" i="5"/>
  <c r="T14" i="5"/>
  <c r="R14" i="5"/>
  <c r="P14" i="5"/>
  <c r="Q14" i="5"/>
  <c r="O14" i="5"/>
  <c r="Y50" i="5"/>
  <c r="W50" i="5"/>
  <c r="S50" i="5"/>
  <c r="T50" i="5"/>
  <c r="P50" i="5"/>
  <c r="Q50" i="5"/>
  <c r="R50" i="5"/>
  <c r="O50" i="5"/>
  <c r="Y74" i="5"/>
  <c r="W74" i="5"/>
  <c r="S74" i="5"/>
  <c r="T74" i="5"/>
  <c r="P74" i="5"/>
  <c r="Q74" i="5"/>
  <c r="R74" i="5"/>
  <c r="O74" i="5"/>
  <c r="Y102" i="5"/>
  <c r="W102" i="5"/>
  <c r="S102" i="5"/>
  <c r="T102" i="5"/>
  <c r="R102" i="5"/>
  <c r="P102" i="5"/>
  <c r="Q102" i="5"/>
  <c r="O102" i="5"/>
  <c r="Y134" i="5"/>
  <c r="W134" i="5"/>
  <c r="S134" i="5"/>
  <c r="T134" i="5"/>
  <c r="R134" i="5"/>
  <c r="P134" i="5"/>
  <c r="Q134" i="5"/>
  <c r="O134" i="5"/>
  <c r="Y158" i="5"/>
  <c r="W158" i="5"/>
  <c r="S158" i="5"/>
  <c r="T158" i="5"/>
  <c r="R158" i="5"/>
  <c r="P158" i="5"/>
  <c r="Q158" i="5"/>
  <c r="O158" i="5"/>
  <c r="Y182" i="5"/>
  <c r="W182" i="5"/>
  <c r="S182" i="5"/>
  <c r="T182" i="5"/>
  <c r="R182" i="5"/>
  <c r="P182" i="5"/>
  <c r="Q182" i="5"/>
  <c r="O182" i="5"/>
  <c r="W44" i="5"/>
  <c r="Y44" i="5"/>
  <c r="S44" i="5"/>
  <c r="T44" i="5"/>
  <c r="O44" i="5"/>
  <c r="P44" i="5"/>
  <c r="R44" i="5"/>
  <c r="Q44" i="5"/>
  <c r="W108" i="5"/>
  <c r="Y108" i="5"/>
  <c r="S108" i="5"/>
  <c r="T108" i="5"/>
  <c r="O108" i="5"/>
  <c r="P108" i="5"/>
  <c r="Q108" i="5"/>
  <c r="R108" i="5"/>
  <c r="W172" i="5"/>
  <c r="Y172" i="5"/>
  <c r="S172" i="5"/>
  <c r="T172" i="5"/>
  <c r="O172" i="5"/>
  <c r="P172" i="5"/>
  <c r="Q172" i="5"/>
  <c r="R172" i="5"/>
  <c r="Y18" i="5"/>
  <c r="W18" i="5"/>
  <c r="S18" i="5"/>
  <c r="T18" i="5"/>
  <c r="P18" i="5"/>
  <c r="Q18" i="5"/>
  <c r="R18" i="5"/>
  <c r="O18" i="5"/>
  <c r="Y38" i="5"/>
  <c r="W38" i="5"/>
  <c r="S38" i="5"/>
  <c r="T38" i="5"/>
  <c r="R38" i="5"/>
  <c r="P38" i="5"/>
  <c r="Q38" i="5"/>
  <c r="O38" i="5"/>
  <c r="Y58" i="5"/>
  <c r="W58" i="5"/>
  <c r="S58" i="5"/>
  <c r="T58" i="5"/>
  <c r="P58" i="5"/>
  <c r="Q58" i="5"/>
  <c r="R58" i="5"/>
  <c r="O58" i="5"/>
  <c r="Y82" i="5"/>
  <c r="W82" i="5"/>
  <c r="S82" i="5"/>
  <c r="T82" i="5"/>
  <c r="P82" i="5"/>
  <c r="Q82" i="5"/>
  <c r="R82" i="5"/>
  <c r="O82" i="5"/>
  <c r="Y106" i="5"/>
  <c r="W106" i="5"/>
  <c r="S106" i="5"/>
  <c r="T106" i="5"/>
  <c r="P106" i="5"/>
  <c r="Q106" i="5"/>
  <c r="R106" i="5"/>
  <c r="O106" i="5"/>
  <c r="Y126" i="5"/>
  <c r="W126" i="5"/>
  <c r="S126" i="5"/>
  <c r="T126" i="5"/>
  <c r="R126" i="5"/>
  <c r="P126" i="5"/>
  <c r="Q126" i="5"/>
  <c r="O126" i="5"/>
  <c r="Y150" i="5"/>
  <c r="W150" i="5"/>
  <c r="S150" i="5"/>
  <c r="T150" i="5"/>
  <c r="R150" i="5"/>
  <c r="P150" i="5"/>
  <c r="Q150" i="5"/>
  <c r="O150" i="5"/>
  <c r="Y174" i="5"/>
  <c r="W174" i="5"/>
  <c r="S174" i="5"/>
  <c r="T174" i="5"/>
  <c r="R174" i="5"/>
  <c r="P174" i="5"/>
  <c r="Q174" i="5"/>
  <c r="O174" i="5"/>
  <c r="W68" i="5"/>
  <c r="Y68" i="5"/>
  <c r="S68" i="5"/>
  <c r="O68" i="5"/>
  <c r="T68" i="5"/>
  <c r="P68" i="5"/>
  <c r="R68" i="5"/>
  <c r="Q68" i="5"/>
  <c r="W132" i="5"/>
  <c r="Y132" i="5"/>
  <c r="S132" i="5"/>
  <c r="O132" i="5"/>
  <c r="T132" i="5"/>
  <c r="P132" i="5"/>
  <c r="Q132" i="5"/>
  <c r="R132" i="5"/>
  <c r="Y15" i="5"/>
  <c r="W15" i="5"/>
  <c r="R15" i="5"/>
  <c r="S15" i="5"/>
  <c r="T15" i="5"/>
  <c r="O15" i="5"/>
  <c r="P15" i="5"/>
  <c r="Q15" i="5"/>
  <c r="Y23" i="5"/>
  <c r="R23" i="5"/>
  <c r="S23" i="5"/>
  <c r="W23" i="5"/>
  <c r="T23" i="5"/>
  <c r="O23" i="5"/>
  <c r="P23" i="5"/>
  <c r="Q23" i="5"/>
  <c r="Y31" i="5"/>
  <c r="W31" i="5"/>
  <c r="R31" i="5"/>
  <c r="S31" i="5"/>
  <c r="T31" i="5"/>
  <c r="O31" i="5"/>
  <c r="P31" i="5"/>
  <c r="Q31" i="5"/>
  <c r="Y39" i="5"/>
  <c r="R39" i="5"/>
  <c r="S39" i="5"/>
  <c r="W39" i="5"/>
  <c r="T39" i="5"/>
  <c r="O39" i="5"/>
  <c r="P39" i="5"/>
  <c r="Q39" i="5"/>
  <c r="Y47" i="5"/>
  <c r="W47" i="5"/>
  <c r="R47" i="5"/>
  <c r="S47" i="5"/>
  <c r="T47" i="5"/>
  <c r="O47" i="5"/>
  <c r="P47" i="5"/>
  <c r="Q47" i="5"/>
  <c r="Y55" i="5"/>
  <c r="R55" i="5"/>
  <c r="S55" i="5"/>
  <c r="W55" i="5"/>
  <c r="T55" i="5"/>
  <c r="O55" i="5"/>
  <c r="P55" i="5"/>
  <c r="Q55" i="5"/>
  <c r="Y63" i="5"/>
  <c r="W63" i="5"/>
  <c r="R63" i="5"/>
  <c r="S63" i="5"/>
  <c r="T63" i="5"/>
  <c r="O63" i="5"/>
  <c r="P63" i="5"/>
  <c r="Q63" i="5"/>
  <c r="Y71" i="5"/>
  <c r="R71" i="5"/>
  <c r="S71" i="5"/>
  <c r="W71" i="5"/>
  <c r="T71" i="5"/>
  <c r="O71" i="5"/>
  <c r="P71" i="5"/>
  <c r="Q71" i="5"/>
  <c r="Y79" i="5"/>
  <c r="W79" i="5"/>
  <c r="R79" i="5"/>
  <c r="S79" i="5"/>
  <c r="T79" i="5"/>
  <c r="O79" i="5"/>
  <c r="P79" i="5"/>
  <c r="Q79" i="5"/>
  <c r="Y87" i="5"/>
  <c r="R87" i="5"/>
  <c r="S87" i="5"/>
  <c r="W87" i="5"/>
  <c r="T87" i="5"/>
  <c r="O87" i="5"/>
  <c r="P87" i="5"/>
  <c r="Q87" i="5"/>
  <c r="Y95" i="5"/>
  <c r="W95" i="5"/>
  <c r="R95" i="5"/>
  <c r="S95" i="5"/>
  <c r="T95" i="5"/>
  <c r="O95" i="5"/>
  <c r="P95" i="5"/>
  <c r="Q95" i="5"/>
  <c r="Y103" i="5"/>
  <c r="R103" i="5"/>
  <c r="S103" i="5"/>
  <c r="W103" i="5"/>
  <c r="T103" i="5"/>
  <c r="O103" i="5"/>
  <c r="P103" i="5"/>
  <c r="Q103" i="5"/>
  <c r="Y111" i="5"/>
  <c r="W111" i="5"/>
  <c r="R111" i="5"/>
  <c r="S111" i="5"/>
  <c r="T111" i="5"/>
  <c r="O111" i="5"/>
  <c r="P111" i="5"/>
  <c r="Q111" i="5"/>
  <c r="Y119" i="5"/>
  <c r="R119" i="5"/>
  <c r="S119" i="5"/>
  <c r="W119" i="5"/>
  <c r="T119" i="5"/>
  <c r="O119" i="5"/>
  <c r="P119" i="5"/>
  <c r="Q119" i="5"/>
  <c r="Y127" i="5"/>
  <c r="W127" i="5"/>
  <c r="R127" i="5"/>
  <c r="S127" i="5"/>
  <c r="T127" i="5"/>
  <c r="O127" i="5"/>
  <c r="P127" i="5"/>
  <c r="Q127" i="5"/>
  <c r="U131" i="5"/>
  <c r="AB131" i="5" s="1"/>
  <c r="W24" i="5"/>
  <c r="Y24" i="5"/>
  <c r="S24" i="5"/>
  <c r="R24" i="5"/>
  <c r="O24" i="5"/>
  <c r="P24" i="5"/>
  <c r="Q24" i="5"/>
  <c r="T24" i="5"/>
  <c r="W88" i="5"/>
  <c r="Y88" i="5"/>
  <c r="S88" i="5"/>
  <c r="R88" i="5"/>
  <c r="O88" i="5"/>
  <c r="P88" i="5"/>
  <c r="Q88" i="5"/>
  <c r="T88" i="5"/>
  <c r="W152" i="5"/>
  <c r="Y152" i="5"/>
  <c r="S152" i="5"/>
  <c r="R152" i="5"/>
  <c r="O152" i="5"/>
  <c r="P152" i="5"/>
  <c r="Q152" i="5"/>
  <c r="T152" i="5"/>
  <c r="W60" i="5"/>
  <c r="Y60" i="5"/>
  <c r="S60" i="5"/>
  <c r="T60" i="5"/>
  <c r="O60" i="5"/>
  <c r="P60" i="5"/>
  <c r="R60" i="5"/>
  <c r="Q60" i="5"/>
  <c r="W124" i="5"/>
  <c r="Y124" i="5"/>
  <c r="S124" i="5"/>
  <c r="T124" i="5"/>
  <c r="O124" i="5"/>
  <c r="P124" i="5"/>
  <c r="R124" i="5"/>
  <c r="Q124" i="5"/>
  <c r="W188" i="5"/>
  <c r="Y188" i="5"/>
  <c r="S188" i="5"/>
  <c r="T188" i="5"/>
  <c r="O188" i="5"/>
  <c r="P188" i="5"/>
  <c r="R188" i="5"/>
  <c r="Q188" i="5"/>
  <c r="W13" i="5"/>
  <c r="T13" i="5"/>
  <c r="Y13" i="5"/>
  <c r="R13" i="5"/>
  <c r="Q13" i="5"/>
  <c r="S13" i="5"/>
  <c r="O13" i="5"/>
  <c r="P13" i="5"/>
  <c r="W21" i="5"/>
  <c r="Y21" i="5"/>
  <c r="T21" i="5"/>
  <c r="R21" i="5"/>
  <c r="Q21" i="5"/>
  <c r="O21" i="5"/>
  <c r="P21" i="5"/>
  <c r="S21" i="5"/>
  <c r="W29" i="5"/>
  <c r="T29" i="5"/>
  <c r="Y29" i="5"/>
  <c r="R29" i="5"/>
  <c r="Q29" i="5"/>
  <c r="S29" i="5"/>
  <c r="O29" i="5"/>
  <c r="P29" i="5"/>
  <c r="W37" i="5"/>
  <c r="Y37" i="5"/>
  <c r="T37" i="5"/>
  <c r="R37" i="5"/>
  <c r="Q37" i="5"/>
  <c r="O37" i="5"/>
  <c r="P37" i="5"/>
  <c r="S37" i="5"/>
  <c r="W45" i="5"/>
  <c r="T45" i="5"/>
  <c r="Y45" i="5"/>
  <c r="R45" i="5"/>
  <c r="Q45" i="5"/>
  <c r="S45" i="5"/>
  <c r="O45" i="5"/>
  <c r="P45" i="5"/>
  <c r="W53" i="5"/>
  <c r="Y53" i="5"/>
  <c r="T53" i="5"/>
  <c r="R53" i="5"/>
  <c r="Q53" i="5"/>
  <c r="O53" i="5"/>
  <c r="S53" i="5"/>
  <c r="P53" i="5"/>
  <c r="W61" i="5"/>
  <c r="T61" i="5"/>
  <c r="Y61" i="5"/>
  <c r="R61" i="5"/>
  <c r="Q61" i="5"/>
  <c r="S61" i="5"/>
  <c r="O61" i="5"/>
  <c r="P61" i="5"/>
  <c r="W69" i="5"/>
  <c r="Y69" i="5"/>
  <c r="T69" i="5"/>
  <c r="R69" i="5"/>
  <c r="Q69" i="5"/>
  <c r="O69" i="5"/>
  <c r="P69" i="5"/>
  <c r="S69" i="5"/>
  <c r="W77" i="5"/>
  <c r="T77" i="5"/>
  <c r="Y77" i="5"/>
  <c r="R77" i="5"/>
  <c r="Q77" i="5"/>
  <c r="S77" i="5"/>
  <c r="O77" i="5"/>
  <c r="P77" i="5"/>
  <c r="W85" i="5"/>
  <c r="Y85" i="5"/>
  <c r="T85" i="5"/>
  <c r="R85" i="5"/>
  <c r="Q85" i="5"/>
  <c r="O85" i="5"/>
  <c r="P85" i="5"/>
  <c r="S85" i="5"/>
  <c r="W93" i="5"/>
  <c r="T93" i="5"/>
  <c r="Y93" i="5"/>
  <c r="R93" i="5"/>
  <c r="Q93" i="5"/>
  <c r="S93" i="5"/>
  <c r="O93" i="5"/>
  <c r="P93" i="5"/>
  <c r="W101" i="5"/>
  <c r="Y101" i="5"/>
  <c r="T101" i="5"/>
  <c r="R101" i="5"/>
  <c r="Q101" i="5"/>
  <c r="O101" i="5"/>
  <c r="P101" i="5"/>
  <c r="S101" i="5"/>
  <c r="W109" i="5"/>
  <c r="T109" i="5"/>
  <c r="Y109" i="5"/>
  <c r="R109" i="5"/>
  <c r="Q109" i="5"/>
  <c r="S109" i="5"/>
  <c r="O109" i="5"/>
  <c r="P109" i="5"/>
  <c r="W117" i="5"/>
  <c r="Y117" i="5"/>
  <c r="T117" i="5"/>
  <c r="R117" i="5"/>
  <c r="Q117" i="5"/>
  <c r="O117" i="5"/>
  <c r="S117" i="5"/>
  <c r="P117" i="5"/>
  <c r="W125" i="5"/>
  <c r="T125" i="5"/>
  <c r="Y125" i="5"/>
  <c r="R125" i="5"/>
  <c r="Q125" i="5"/>
  <c r="S125" i="5"/>
  <c r="O125" i="5"/>
  <c r="P125" i="5"/>
  <c r="W133" i="5"/>
  <c r="Y133" i="5"/>
  <c r="T133" i="5"/>
  <c r="R133" i="5"/>
  <c r="Q133" i="5"/>
  <c r="O133" i="5"/>
  <c r="P133" i="5"/>
  <c r="S133" i="5"/>
  <c r="W141" i="5"/>
  <c r="T141" i="5"/>
  <c r="Y141" i="5"/>
  <c r="R141" i="5"/>
  <c r="Q141" i="5"/>
  <c r="S141" i="5"/>
  <c r="O141" i="5"/>
  <c r="P141" i="5"/>
  <c r="W149" i="5"/>
  <c r="Y149" i="5"/>
  <c r="T149" i="5"/>
  <c r="R149" i="5"/>
  <c r="Q149" i="5"/>
  <c r="O149" i="5"/>
  <c r="P149" i="5"/>
  <c r="S149" i="5"/>
  <c r="W157" i="5"/>
  <c r="T157" i="5"/>
  <c r="Y157" i="5"/>
  <c r="R157" i="5"/>
  <c r="Q157" i="5"/>
  <c r="S157" i="5"/>
  <c r="O157" i="5"/>
  <c r="P157" i="5"/>
  <c r="Y165" i="5"/>
  <c r="W165" i="5"/>
  <c r="T165" i="5"/>
  <c r="R165" i="5"/>
  <c r="Q165" i="5"/>
  <c r="O165" i="5"/>
  <c r="P165" i="5"/>
  <c r="S165" i="5"/>
  <c r="W173" i="5"/>
  <c r="T173" i="5"/>
  <c r="Y173" i="5"/>
  <c r="R173" i="5"/>
  <c r="Q173" i="5"/>
  <c r="S173" i="5"/>
  <c r="O173" i="5"/>
  <c r="P173" i="5"/>
  <c r="Y181" i="5"/>
  <c r="W181" i="5"/>
  <c r="T181" i="5"/>
  <c r="R181" i="5"/>
  <c r="Q181" i="5"/>
  <c r="O181" i="5"/>
  <c r="S181" i="5"/>
  <c r="P181" i="5"/>
  <c r="W189" i="5"/>
  <c r="T189" i="5"/>
  <c r="Y189" i="5"/>
  <c r="R189" i="5"/>
  <c r="Q189" i="5"/>
  <c r="S189" i="5"/>
  <c r="O189" i="5"/>
  <c r="P189" i="5"/>
  <c r="U8" i="5"/>
  <c r="J35" i="9"/>
  <c r="J11" i="9"/>
  <c r="K11" i="9"/>
  <c r="K33" i="9"/>
  <c r="L33" i="9" s="1"/>
  <c r="M33" i="9" s="1"/>
  <c r="K20" i="9"/>
  <c r="K14" i="9"/>
  <c r="K30" i="9"/>
  <c r="L30" i="9" s="1"/>
  <c r="M30" i="9" s="1"/>
  <c r="J16" i="9"/>
  <c r="L16" i="9" s="1"/>
  <c r="M16" i="9" s="1"/>
  <c r="K9" i="9"/>
  <c r="L9" i="9" s="1"/>
  <c r="M9" i="9" s="1"/>
  <c r="Z8" i="5"/>
  <c r="K22" i="9"/>
  <c r="J22" i="9"/>
  <c r="K24" i="9"/>
  <c r="J13" i="9"/>
  <c r="L13" i="9" s="1"/>
  <c r="M13" i="9" s="1"/>
  <c r="J26" i="9"/>
  <c r="L26" i="9" s="1"/>
  <c r="M26" i="9" s="1"/>
  <c r="K18" i="9"/>
  <c r="J5" i="9"/>
  <c r="K7" i="9"/>
  <c r="L20" i="9" l="1"/>
  <c r="M20" i="9" s="1"/>
  <c r="L14" i="9"/>
  <c r="M14" i="9" s="1"/>
  <c r="L35" i="9"/>
  <c r="M35" i="9" s="1"/>
  <c r="Z64" i="5"/>
  <c r="AC64" i="5" s="1"/>
  <c r="L24" i="9"/>
  <c r="M24" i="9" s="1"/>
  <c r="L18" i="9"/>
  <c r="M18" i="9" s="1"/>
  <c r="U128" i="5"/>
  <c r="AB128" i="5" s="1"/>
  <c r="AE128" i="5" s="1"/>
  <c r="AL128" i="5" s="1"/>
  <c r="Z144" i="5"/>
  <c r="AC144" i="5" s="1"/>
  <c r="Z32" i="5"/>
  <c r="AC32" i="5" s="1"/>
  <c r="U48" i="5"/>
  <c r="AB48" i="5" s="1"/>
  <c r="AE48" i="5" s="1"/>
  <c r="AL48" i="5" s="1"/>
  <c r="U144" i="5"/>
  <c r="AB144" i="5" s="1"/>
  <c r="U32" i="5"/>
  <c r="AB32" i="5" s="1"/>
  <c r="Z96" i="5"/>
  <c r="AC96" i="5" s="1"/>
  <c r="U64" i="5"/>
  <c r="AB64" i="5" s="1"/>
  <c r="AE64" i="5" s="1"/>
  <c r="AL64" i="5" s="1"/>
  <c r="AK64" i="5" s="1"/>
  <c r="U112" i="5"/>
  <c r="AB112" i="5" s="1"/>
  <c r="AE112" i="5" s="1"/>
  <c r="AL112" i="5" s="1"/>
  <c r="AK112" i="5" s="1"/>
  <c r="U96" i="5"/>
  <c r="AB96" i="5" s="1"/>
  <c r="Z16" i="5"/>
  <c r="AC16" i="5" s="1"/>
  <c r="AE131" i="5"/>
  <c r="AL131" i="5" s="1"/>
  <c r="Z176" i="5"/>
  <c r="AC176" i="5" s="1"/>
  <c r="U16" i="5"/>
  <c r="AB16" i="5" s="1"/>
  <c r="Z119" i="5"/>
  <c r="AC119" i="5" s="1"/>
  <c r="Z87" i="5"/>
  <c r="AC87" i="5" s="1"/>
  <c r="Z55" i="5"/>
  <c r="AC55" i="5" s="1"/>
  <c r="Z23" i="5"/>
  <c r="AC23" i="5" s="1"/>
  <c r="V191" i="5"/>
  <c r="Z175" i="5"/>
  <c r="AC175" i="5" s="1"/>
  <c r="Z139" i="5"/>
  <c r="AC139" i="5" s="1"/>
  <c r="U129" i="5"/>
  <c r="AB129" i="5" s="1"/>
  <c r="U113" i="5"/>
  <c r="AB113" i="5" s="1"/>
  <c r="U65" i="5"/>
  <c r="AB65" i="5" s="1"/>
  <c r="Z107" i="5"/>
  <c r="AC107" i="5" s="1"/>
  <c r="Z43" i="5"/>
  <c r="AC43" i="5" s="1"/>
  <c r="U49" i="5"/>
  <c r="AB49" i="5" s="1"/>
  <c r="Z132" i="5"/>
  <c r="AC132" i="5" s="1"/>
  <c r="Z137" i="5"/>
  <c r="AC137" i="5" s="1"/>
  <c r="Z121" i="5"/>
  <c r="AC121" i="5" s="1"/>
  <c r="U176" i="5"/>
  <c r="AB176" i="5" s="1"/>
  <c r="Z143" i="5"/>
  <c r="AC143" i="5" s="1"/>
  <c r="Z105" i="5"/>
  <c r="AC105" i="5" s="1"/>
  <c r="Z73" i="5"/>
  <c r="AC73" i="5" s="1"/>
  <c r="Z41" i="5"/>
  <c r="AC41" i="5" s="1"/>
  <c r="Z9" i="5"/>
  <c r="AC9" i="5" s="1"/>
  <c r="Z162" i="5"/>
  <c r="AC162" i="5" s="1"/>
  <c r="Z153" i="5"/>
  <c r="AC153" i="5" s="1"/>
  <c r="Z89" i="5"/>
  <c r="AC89" i="5" s="1"/>
  <c r="Z149" i="5"/>
  <c r="AC149" i="5" s="1"/>
  <c r="Z117" i="5"/>
  <c r="AC117" i="5" s="1"/>
  <c r="Z85" i="5"/>
  <c r="AC85" i="5" s="1"/>
  <c r="Z53" i="5"/>
  <c r="AC53" i="5" s="1"/>
  <c r="Z21" i="5"/>
  <c r="AC21" i="5" s="1"/>
  <c r="Z24" i="5"/>
  <c r="AC24" i="5" s="1"/>
  <c r="Z90" i="5"/>
  <c r="AC90" i="5" s="1"/>
  <c r="Z146" i="5"/>
  <c r="AC146" i="5" s="1"/>
  <c r="U161" i="5"/>
  <c r="AB161" i="5" s="1"/>
  <c r="Z57" i="5"/>
  <c r="AC57" i="5" s="1"/>
  <c r="Z25" i="5"/>
  <c r="AC25" i="5" s="1"/>
  <c r="U160" i="5"/>
  <c r="AB160" i="5" s="1"/>
  <c r="Z186" i="5"/>
  <c r="AC186" i="5" s="1"/>
  <c r="Z10" i="5"/>
  <c r="AC10" i="5" s="1"/>
  <c r="U80" i="5"/>
  <c r="AB80" i="5" s="1"/>
  <c r="L22" i="9"/>
  <c r="M22" i="9" s="1"/>
  <c r="K43" i="9"/>
  <c r="Z103" i="5"/>
  <c r="AC103" i="5" s="1"/>
  <c r="Z71" i="5"/>
  <c r="AC71" i="5" s="1"/>
  <c r="Z39" i="5"/>
  <c r="AC39" i="5" s="1"/>
  <c r="Z58" i="5"/>
  <c r="AC58" i="5" s="1"/>
  <c r="Z110" i="5"/>
  <c r="AC110" i="5" s="1"/>
  <c r="Z161" i="5"/>
  <c r="AC161" i="5" s="1"/>
  <c r="Z160" i="5"/>
  <c r="AC160" i="5" s="1"/>
  <c r="U177" i="5"/>
  <c r="AB177" i="5" s="1"/>
  <c r="Z28" i="5"/>
  <c r="AC28" i="5" s="1"/>
  <c r="U184" i="5"/>
  <c r="AB184" i="5" s="1"/>
  <c r="Z99" i="5"/>
  <c r="AC99" i="5" s="1"/>
  <c r="Z75" i="5"/>
  <c r="AC75" i="5" s="1"/>
  <c r="Z67" i="5"/>
  <c r="AC67" i="5" s="1"/>
  <c r="Z35" i="5"/>
  <c r="AC35" i="5" s="1"/>
  <c r="Z11" i="5"/>
  <c r="AC11" i="5" s="1"/>
  <c r="Z164" i="5"/>
  <c r="AC164" i="5" s="1"/>
  <c r="U138" i="5"/>
  <c r="AB138" i="5" s="1"/>
  <c r="Z114" i="5"/>
  <c r="AC114" i="5" s="1"/>
  <c r="U46" i="5"/>
  <c r="AB46" i="5" s="1"/>
  <c r="Z26" i="5"/>
  <c r="AC26" i="5" s="1"/>
  <c r="Z76" i="5"/>
  <c r="AC76" i="5" s="1"/>
  <c r="U12" i="5"/>
  <c r="AB12" i="5" s="1"/>
  <c r="U170" i="5"/>
  <c r="AB170" i="5" s="1"/>
  <c r="Z142" i="5"/>
  <c r="AC142" i="5" s="1"/>
  <c r="U62" i="5"/>
  <c r="AB62" i="5" s="1"/>
  <c r="Z34" i="5"/>
  <c r="AC34" i="5" s="1"/>
  <c r="U168" i="5"/>
  <c r="AB168" i="5" s="1"/>
  <c r="U122" i="5"/>
  <c r="AB122" i="5" s="1"/>
  <c r="Z98" i="5"/>
  <c r="AC98" i="5" s="1"/>
  <c r="U30" i="5"/>
  <c r="AB30" i="5" s="1"/>
  <c r="U163" i="5"/>
  <c r="AB163" i="5" s="1"/>
  <c r="Z147" i="5"/>
  <c r="AC147" i="5" s="1"/>
  <c r="Z84" i="5"/>
  <c r="AC84" i="5" s="1"/>
  <c r="U189" i="5"/>
  <c r="AB189" i="5" s="1"/>
  <c r="Z173" i="5"/>
  <c r="AC173" i="5" s="1"/>
  <c r="U165" i="5"/>
  <c r="AB165" i="5" s="1"/>
  <c r="Z165" i="5"/>
  <c r="AC165" i="5" s="1"/>
  <c r="U157" i="5"/>
  <c r="AB157" i="5" s="1"/>
  <c r="U133" i="5"/>
  <c r="AB133" i="5" s="1"/>
  <c r="U125" i="5"/>
  <c r="AB125" i="5" s="1"/>
  <c r="U101" i="5"/>
  <c r="AB101" i="5" s="1"/>
  <c r="U93" i="5"/>
  <c r="AB93" i="5" s="1"/>
  <c r="U69" i="5"/>
  <c r="AB69" i="5" s="1"/>
  <c r="U61" i="5"/>
  <c r="AB61" i="5" s="1"/>
  <c r="U37" i="5"/>
  <c r="AB37" i="5" s="1"/>
  <c r="U29" i="5"/>
  <c r="AB29" i="5" s="1"/>
  <c r="Z124" i="5"/>
  <c r="AC124" i="5" s="1"/>
  <c r="U60" i="5"/>
  <c r="AB60" i="5" s="1"/>
  <c r="U103" i="5"/>
  <c r="AB103" i="5" s="1"/>
  <c r="U71" i="5"/>
  <c r="AB71" i="5" s="1"/>
  <c r="U39" i="5"/>
  <c r="AB39" i="5" s="1"/>
  <c r="U132" i="5"/>
  <c r="AB132" i="5" s="1"/>
  <c r="U126" i="5"/>
  <c r="AB126" i="5" s="1"/>
  <c r="Z106" i="5"/>
  <c r="AC106" i="5" s="1"/>
  <c r="U38" i="5"/>
  <c r="AB38" i="5" s="1"/>
  <c r="Z18" i="5"/>
  <c r="AC18" i="5" s="1"/>
  <c r="U172" i="5"/>
  <c r="AB172" i="5" s="1"/>
  <c r="Z182" i="5"/>
  <c r="AC182" i="5" s="1"/>
  <c r="U102" i="5"/>
  <c r="AB102" i="5" s="1"/>
  <c r="Z74" i="5"/>
  <c r="AC74" i="5" s="1"/>
  <c r="U136" i="5"/>
  <c r="AB136" i="5" s="1"/>
  <c r="U178" i="5"/>
  <c r="AB178" i="5" s="1"/>
  <c r="Z154" i="5"/>
  <c r="AC154" i="5" s="1"/>
  <c r="U86" i="5"/>
  <c r="AB86" i="5" s="1"/>
  <c r="Z66" i="5"/>
  <c r="AC66" i="5" s="1"/>
  <c r="U183" i="5"/>
  <c r="AB183" i="5" s="1"/>
  <c r="U151" i="5"/>
  <c r="AB151" i="5" s="1"/>
  <c r="Z135" i="5"/>
  <c r="AC135" i="5" s="1"/>
  <c r="Z52" i="5"/>
  <c r="AC52" i="5" s="1"/>
  <c r="Z80" i="5"/>
  <c r="AC80" i="5" s="1"/>
  <c r="U52" i="5"/>
  <c r="AB52" i="5" s="1"/>
  <c r="Z141" i="5"/>
  <c r="AC141" i="5" s="1"/>
  <c r="Z109" i="5"/>
  <c r="AC109" i="5" s="1"/>
  <c r="Z77" i="5"/>
  <c r="AC77" i="5" s="1"/>
  <c r="Z45" i="5"/>
  <c r="AC45" i="5" s="1"/>
  <c r="Z13" i="5"/>
  <c r="AC13" i="5" s="1"/>
  <c r="Z60" i="5"/>
  <c r="AC60" i="5" s="1"/>
  <c r="U152" i="5"/>
  <c r="AB152" i="5" s="1"/>
  <c r="U127" i="5"/>
  <c r="AB127" i="5" s="1"/>
  <c r="Z127" i="5"/>
  <c r="AC127" i="5" s="1"/>
  <c r="U95" i="5"/>
  <c r="AB95" i="5" s="1"/>
  <c r="Z95" i="5"/>
  <c r="AC95" i="5" s="1"/>
  <c r="U63" i="5"/>
  <c r="AB63" i="5" s="1"/>
  <c r="Z63" i="5"/>
  <c r="AC63" i="5" s="1"/>
  <c r="U31" i="5"/>
  <c r="AB31" i="5" s="1"/>
  <c r="Z31" i="5"/>
  <c r="AC31" i="5" s="1"/>
  <c r="U68" i="5"/>
  <c r="AB68" i="5" s="1"/>
  <c r="Z68" i="5"/>
  <c r="AC68" i="5" s="1"/>
  <c r="Z174" i="5"/>
  <c r="AC174" i="5" s="1"/>
  <c r="U106" i="5"/>
  <c r="AB106" i="5" s="1"/>
  <c r="Z82" i="5"/>
  <c r="AC82" i="5" s="1"/>
  <c r="U18" i="5"/>
  <c r="AB18" i="5" s="1"/>
  <c r="Z172" i="5"/>
  <c r="AC172" i="5" s="1"/>
  <c r="U108" i="5"/>
  <c r="AB108" i="5" s="1"/>
  <c r="U182" i="5"/>
  <c r="AB182" i="5" s="1"/>
  <c r="Z158" i="5"/>
  <c r="AC158" i="5" s="1"/>
  <c r="U74" i="5"/>
  <c r="AB74" i="5" s="1"/>
  <c r="Z50" i="5"/>
  <c r="AC50" i="5" s="1"/>
  <c r="Z136" i="5"/>
  <c r="AC136" i="5" s="1"/>
  <c r="U72" i="5"/>
  <c r="AB72" i="5" s="1"/>
  <c r="U154" i="5"/>
  <c r="AB154" i="5" s="1"/>
  <c r="Z130" i="5"/>
  <c r="AC130" i="5" s="1"/>
  <c r="U66" i="5"/>
  <c r="AB66" i="5" s="1"/>
  <c r="Z42" i="5"/>
  <c r="AC42" i="5" s="1"/>
  <c r="U175" i="5"/>
  <c r="AB175" i="5" s="1"/>
  <c r="Z167" i="5"/>
  <c r="AC167" i="5" s="1"/>
  <c r="U143" i="5"/>
  <c r="AB143" i="5" s="1"/>
  <c r="U97" i="5"/>
  <c r="AB97" i="5" s="1"/>
  <c r="Z189" i="5"/>
  <c r="AC189" i="5" s="1"/>
  <c r="U181" i="5"/>
  <c r="AB181" i="5" s="1"/>
  <c r="Z181" i="5"/>
  <c r="AC181" i="5" s="1"/>
  <c r="U173" i="5"/>
  <c r="AB173" i="5" s="1"/>
  <c r="Z157" i="5"/>
  <c r="AC157" i="5" s="1"/>
  <c r="U149" i="5"/>
  <c r="AB149" i="5" s="1"/>
  <c r="U141" i="5"/>
  <c r="AB141" i="5" s="1"/>
  <c r="Z133" i="5"/>
  <c r="AC133" i="5" s="1"/>
  <c r="U117" i="5"/>
  <c r="AB117" i="5" s="1"/>
  <c r="U109" i="5"/>
  <c r="AB109" i="5" s="1"/>
  <c r="Z101" i="5"/>
  <c r="AC101" i="5" s="1"/>
  <c r="U85" i="5"/>
  <c r="AB85" i="5" s="1"/>
  <c r="U77" i="5"/>
  <c r="AB77" i="5" s="1"/>
  <c r="Z69" i="5"/>
  <c r="AC69" i="5" s="1"/>
  <c r="U53" i="5"/>
  <c r="AB53" i="5" s="1"/>
  <c r="U45" i="5"/>
  <c r="AB45" i="5" s="1"/>
  <c r="Z37" i="5"/>
  <c r="AC37" i="5" s="1"/>
  <c r="U21" i="5"/>
  <c r="AB21" i="5" s="1"/>
  <c r="U13" i="5"/>
  <c r="AB13" i="5" s="1"/>
  <c r="U188" i="5"/>
  <c r="AB188" i="5" s="1"/>
  <c r="Z152" i="5"/>
  <c r="AC152" i="5" s="1"/>
  <c r="U88" i="5"/>
  <c r="AB88" i="5" s="1"/>
  <c r="U119" i="5"/>
  <c r="AB119" i="5" s="1"/>
  <c r="U87" i="5"/>
  <c r="AB87" i="5" s="1"/>
  <c r="U55" i="5"/>
  <c r="AB55" i="5" s="1"/>
  <c r="U23" i="5"/>
  <c r="AB23" i="5" s="1"/>
  <c r="U174" i="5"/>
  <c r="AB174" i="5" s="1"/>
  <c r="Z150" i="5"/>
  <c r="AC150" i="5" s="1"/>
  <c r="U82" i="5"/>
  <c r="AB82" i="5" s="1"/>
  <c r="Z108" i="5"/>
  <c r="AC108" i="5" s="1"/>
  <c r="U44" i="5"/>
  <c r="AB44" i="5" s="1"/>
  <c r="Z134" i="5"/>
  <c r="AC134" i="5" s="1"/>
  <c r="U50" i="5"/>
  <c r="AB50" i="5" s="1"/>
  <c r="Z14" i="5"/>
  <c r="AC14" i="5" s="1"/>
  <c r="Z72" i="5"/>
  <c r="AC72" i="5" s="1"/>
  <c r="U130" i="5"/>
  <c r="AB130" i="5" s="1"/>
  <c r="U42" i="5"/>
  <c r="AB42" i="5" s="1"/>
  <c r="U167" i="5"/>
  <c r="AB167" i="5" s="1"/>
  <c r="Z159" i="5"/>
  <c r="AC159" i="5" s="1"/>
  <c r="Z151" i="5"/>
  <c r="AC151" i="5" s="1"/>
  <c r="U135" i="5"/>
  <c r="AB135" i="5" s="1"/>
  <c r="U180" i="5"/>
  <c r="AB180" i="5" s="1"/>
  <c r="Z180" i="5"/>
  <c r="AC180" i="5" s="1"/>
  <c r="Z125" i="5"/>
  <c r="AC125" i="5" s="1"/>
  <c r="Z93" i="5"/>
  <c r="AC93" i="5" s="1"/>
  <c r="Z61" i="5"/>
  <c r="AC61" i="5" s="1"/>
  <c r="Z29" i="5"/>
  <c r="AC29" i="5" s="1"/>
  <c r="Z188" i="5"/>
  <c r="AC188" i="5" s="1"/>
  <c r="U124" i="5"/>
  <c r="AB124" i="5" s="1"/>
  <c r="Z88" i="5"/>
  <c r="AC88" i="5" s="1"/>
  <c r="U24" i="5"/>
  <c r="AB24" i="5" s="1"/>
  <c r="U111" i="5"/>
  <c r="AB111" i="5" s="1"/>
  <c r="Z111" i="5"/>
  <c r="AC111" i="5" s="1"/>
  <c r="U79" i="5"/>
  <c r="AB79" i="5" s="1"/>
  <c r="Z79" i="5"/>
  <c r="AC79" i="5" s="1"/>
  <c r="U47" i="5"/>
  <c r="AB47" i="5" s="1"/>
  <c r="Z47" i="5"/>
  <c r="AC47" i="5" s="1"/>
  <c r="U15" i="5"/>
  <c r="AB15" i="5" s="1"/>
  <c r="Z15" i="5"/>
  <c r="AC15" i="5" s="1"/>
  <c r="U150" i="5"/>
  <c r="AB150" i="5" s="1"/>
  <c r="Z126" i="5"/>
  <c r="AC126" i="5" s="1"/>
  <c r="U58" i="5"/>
  <c r="AB58" i="5" s="1"/>
  <c r="Z38" i="5"/>
  <c r="AC38" i="5" s="1"/>
  <c r="Z44" i="5"/>
  <c r="AC44" i="5" s="1"/>
  <c r="U158" i="5"/>
  <c r="AB158" i="5" s="1"/>
  <c r="U134" i="5"/>
  <c r="AB134" i="5" s="1"/>
  <c r="Z102" i="5"/>
  <c r="AC102" i="5" s="1"/>
  <c r="U14" i="5"/>
  <c r="AB14" i="5" s="1"/>
  <c r="Z178" i="5"/>
  <c r="AC178" i="5" s="1"/>
  <c r="U110" i="5"/>
  <c r="AB110" i="5" s="1"/>
  <c r="Z86" i="5"/>
  <c r="AC86" i="5" s="1"/>
  <c r="Z183" i="5"/>
  <c r="AC183" i="5" s="1"/>
  <c r="U159" i="5"/>
  <c r="AB159" i="5" s="1"/>
  <c r="U116" i="5"/>
  <c r="AB116" i="5" s="1"/>
  <c r="Z116" i="5"/>
  <c r="AC116" i="5" s="1"/>
  <c r="Z177" i="5"/>
  <c r="AC177" i="5" s="1"/>
  <c r="U169" i="5"/>
  <c r="AB169" i="5" s="1"/>
  <c r="Z169" i="5"/>
  <c r="AC169" i="5" s="1"/>
  <c r="U145" i="5"/>
  <c r="AB145" i="5" s="1"/>
  <c r="U137" i="5"/>
  <c r="AB137" i="5" s="1"/>
  <c r="Z129" i="5"/>
  <c r="AC129" i="5" s="1"/>
  <c r="U105" i="5"/>
  <c r="AB105" i="5" s="1"/>
  <c r="Z97" i="5"/>
  <c r="AC97" i="5" s="1"/>
  <c r="U81" i="5"/>
  <c r="AB81" i="5" s="1"/>
  <c r="U73" i="5"/>
  <c r="AB73" i="5" s="1"/>
  <c r="Z65" i="5"/>
  <c r="AC65" i="5" s="1"/>
  <c r="U41" i="5"/>
  <c r="AB41" i="5" s="1"/>
  <c r="Z33" i="5"/>
  <c r="AC33" i="5" s="1"/>
  <c r="U17" i="5"/>
  <c r="AB17" i="5" s="1"/>
  <c r="U9" i="5"/>
  <c r="AB9" i="5" s="1"/>
  <c r="U156" i="5"/>
  <c r="AB156" i="5" s="1"/>
  <c r="Z184" i="5"/>
  <c r="AC184" i="5" s="1"/>
  <c r="U120" i="5"/>
  <c r="AB120" i="5" s="1"/>
  <c r="U107" i="5"/>
  <c r="AB107" i="5" s="1"/>
  <c r="U99" i="5"/>
  <c r="AB99" i="5" s="1"/>
  <c r="Z91" i="5"/>
  <c r="AC91" i="5" s="1"/>
  <c r="U75" i="5"/>
  <c r="AB75" i="5" s="1"/>
  <c r="U67" i="5"/>
  <c r="AB67" i="5" s="1"/>
  <c r="U43" i="5"/>
  <c r="AB43" i="5" s="1"/>
  <c r="U35" i="5"/>
  <c r="AB35" i="5" s="1"/>
  <c r="Z27" i="5"/>
  <c r="AC27" i="5" s="1"/>
  <c r="U11" i="5"/>
  <c r="AB11" i="5" s="1"/>
  <c r="U100" i="5"/>
  <c r="AB100" i="5" s="1"/>
  <c r="Z100" i="5"/>
  <c r="AC100" i="5" s="1"/>
  <c r="U114" i="5"/>
  <c r="AB114" i="5" s="1"/>
  <c r="Z94" i="5"/>
  <c r="AC94" i="5" s="1"/>
  <c r="U26" i="5"/>
  <c r="AB26" i="5" s="1"/>
  <c r="Z12" i="5"/>
  <c r="AC12" i="5" s="1"/>
  <c r="U142" i="5"/>
  <c r="AB142" i="5" s="1"/>
  <c r="Z118" i="5"/>
  <c r="AC118" i="5" s="1"/>
  <c r="U34" i="5"/>
  <c r="AB34" i="5" s="1"/>
  <c r="Z168" i="5"/>
  <c r="AC168" i="5" s="1"/>
  <c r="U104" i="5"/>
  <c r="AB104" i="5" s="1"/>
  <c r="U186" i="5"/>
  <c r="AB186" i="5" s="1"/>
  <c r="Z166" i="5"/>
  <c r="AC166" i="5" s="1"/>
  <c r="U98" i="5"/>
  <c r="AB98" i="5" s="1"/>
  <c r="Z78" i="5"/>
  <c r="AC78" i="5" s="1"/>
  <c r="U10" i="5"/>
  <c r="AB10" i="5" s="1"/>
  <c r="U187" i="5"/>
  <c r="AB187" i="5" s="1"/>
  <c r="Z179" i="5"/>
  <c r="AC179" i="5" s="1"/>
  <c r="Z163" i="5"/>
  <c r="AC163" i="5" s="1"/>
  <c r="U155" i="5"/>
  <c r="AB155" i="5" s="1"/>
  <c r="U147" i="5"/>
  <c r="AB147" i="5" s="1"/>
  <c r="AE147" i="5" s="1"/>
  <c r="AL147" i="5" s="1"/>
  <c r="U20" i="5"/>
  <c r="AB20" i="5" s="1"/>
  <c r="Z20" i="5"/>
  <c r="AC20" i="5" s="1"/>
  <c r="U33" i="5"/>
  <c r="AB33" i="5" s="1"/>
  <c r="AE33" i="5" s="1"/>
  <c r="AL33" i="5" s="1"/>
  <c r="AK33" i="5" s="1"/>
  <c r="Z156" i="5"/>
  <c r="AC156" i="5" s="1"/>
  <c r="U92" i="5"/>
  <c r="AB92" i="5" s="1"/>
  <c r="Z120" i="5"/>
  <c r="AC120" i="5" s="1"/>
  <c r="U56" i="5"/>
  <c r="AB56" i="5" s="1"/>
  <c r="U123" i="5"/>
  <c r="AB123" i="5" s="1"/>
  <c r="Z115" i="5"/>
  <c r="AC115" i="5" s="1"/>
  <c r="Z83" i="5"/>
  <c r="AC83" i="5" s="1"/>
  <c r="U59" i="5"/>
  <c r="AB59" i="5" s="1"/>
  <c r="Z51" i="5"/>
  <c r="AC51" i="5" s="1"/>
  <c r="Z19" i="5"/>
  <c r="AC19" i="5" s="1"/>
  <c r="U36" i="5"/>
  <c r="AB36" i="5" s="1"/>
  <c r="Z36" i="5"/>
  <c r="AC36" i="5" s="1"/>
  <c r="Z70" i="5"/>
  <c r="AC70" i="5" s="1"/>
  <c r="U140" i="5"/>
  <c r="AB140" i="5" s="1"/>
  <c r="U118" i="5"/>
  <c r="AB118" i="5" s="1"/>
  <c r="Z104" i="5"/>
  <c r="AC104" i="5" s="1"/>
  <c r="U40" i="5"/>
  <c r="AB40" i="5" s="1"/>
  <c r="U166" i="5"/>
  <c r="AB166" i="5" s="1"/>
  <c r="U78" i="5"/>
  <c r="AB78" i="5" s="1"/>
  <c r="Z54" i="5"/>
  <c r="AC54" i="5" s="1"/>
  <c r="U179" i="5"/>
  <c r="AB179" i="5" s="1"/>
  <c r="U171" i="5"/>
  <c r="AB171" i="5" s="1"/>
  <c r="U185" i="5"/>
  <c r="AB185" i="5" s="1"/>
  <c r="Z185" i="5"/>
  <c r="AC185" i="5" s="1"/>
  <c r="U153" i="5"/>
  <c r="AB153" i="5" s="1"/>
  <c r="Z145" i="5"/>
  <c r="AC145" i="5" s="1"/>
  <c r="U121" i="5"/>
  <c r="AB121" i="5" s="1"/>
  <c r="Z113" i="5"/>
  <c r="AC113" i="5" s="1"/>
  <c r="U89" i="5"/>
  <c r="AB89" i="5" s="1"/>
  <c r="Z81" i="5"/>
  <c r="AC81" i="5" s="1"/>
  <c r="U57" i="5"/>
  <c r="AB57" i="5" s="1"/>
  <c r="Z49" i="5"/>
  <c r="AC49" i="5" s="1"/>
  <c r="U25" i="5"/>
  <c r="AB25" i="5" s="1"/>
  <c r="Z17" i="5"/>
  <c r="AC17" i="5" s="1"/>
  <c r="Z92" i="5"/>
  <c r="AC92" i="5" s="1"/>
  <c r="U28" i="5"/>
  <c r="AB28" i="5" s="1"/>
  <c r="Z56" i="5"/>
  <c r="AC56" i="5" s="1"/>
  <c r="Z123" i="5"/>
  <c r="AC123" i="5" s="1"/>
  <c r="U115" i="5"/>
  <c r="AB115" i="5" s="1"/>
  <c r="U91" i="5"/>
  <c r="AB91" i="5" s="1"/>
  <c r="U83" i="5"/>
  <c r="AB83" i="5" s="1"/>
  <c r="Z59" i="5"/>
  <c r="AC59" i="5" s="1"/>
  <c r="U51" i="5"/>
  <c r="AB51" i="5" s="1"/>
  <c r="U27" i="5"/>
  <c r="AB27" i="5" s="1"/>
  <c r="U19" i="5"/>
  <c r="AB19" i="5" s="1"/>
  <c r="U162" i="5"/>
  <c r="AB162" i="5" s="1"/>
  <c r="Z138" i="5"/>
  <c r="AC138" i="5" s="1"/>
  <c r="U94" i="5"/>
  <c r="AB94" i="5" s="1"/>
  <c r="U70" i="5"/>
  <c r="AB70" i="5" s="1"/>
  <c r="Z46" i="5"/>
  <c r="AC46" i="5" s="1"/>
  <c r="Z140" i="5"/>
  <c r="AC140" i="5" s="1"/>
  <c r="U76" i="5"/>
  <c r="AB76" i="5" s="1"/>
  <c r="Z170" i="5"/>
  <c r="AC170" i="5" s="1"/>
  <c r="U90" i="5"/>
  <c r="AB90" i="5" s="1"/>
  <c r="Z62" i="5"/>
  <c r="AC62" i="5" s="1"/>
  <c r="Z40" i="5"/>
  <c r="AC40" i="5" s="1"/>
  <c r="U146" i="5"/>
  <c r="AB146" i="5" s="1"/>
  <c r="Z122" i="5"/>
  <c r="AC122" i="5" s="1"/>
  <c r="U54" i="5"/>
  <c r="AB54" i="5" s="1"/>
  <c r="Z30" i="5"/>
  <c r="AC30" i="5" s="1"/>
  <c r="Z187" i="5"/>
  <c r="AC187" i="5" s="1"/>
  <c r="Z171" i="5"/>
  <c r="AC171" i="5" s="1"/>
  <c r="Z155" i="5"/>
  <c r="AC155" i="5" s="1"/>
  <c r="U139" i="5"/>
  <c r="AB139" i="5" s="1"/>
  <c r="U148" i="5"/>
  <c r="AB148" i="5" s="1"/>
  <c r="Z148" i="5"/>
  <c r="AC148" i="5" s="1"/>
  <c r="U164" i="5"/>
  <c r="AB164" i="5" s="1"/>
  <c r="U84" i="5"/>
  <c r="AB84" i="5" s="1"/>
  <c r="L7" i="9"/>
  <c r="M7" i="9" s="1"/>
  <c r="AC8" i="5"/>
  <c r="L5" i="9"/>
  <c r="J43" i="9"/>
  <c r="L11" i="9"/>
  <c r="M11" i="9" s="1"/>
  <c r="AB8" i="5"/>
  <c r="AE74" i="5" l="1"/>
  <c r="AL74" i="5" s="1"/>
  <c r="AK74" i="5" s="1"/>
  <c r="AE135" i="5"/>
  <c r="AL135" i="5" s="1"/>
  <c r="AK135" i="5" s="1"/>
  <c r="AE69" i="5"/>
  <c r="AJ69" i="5" s="1"/>
  <c r="AG69" i="5" s="1"/>
  <c r="AH69" i="5" s="1"/>
  <c r="AI69" i="5" s="1"/>
  <c r="AE89" i="5"/>
  <c r="AL89" i="5" s="1"/>
  <c r="AK89" i="5" s="1"/>
  <c r="AE144" i="5"/>
  <c r="AL144" i="5" s="1"/>
  <c r="AK144" i="5" s="1"/>
  <c r="AE52" i="5"/>
  <c r="AL52" i="5" s="1"/>
  <c r="AK52" i="5" s="1"/>
  <c r="AE122" i="5"/>
  <c r="AL122" i="5" s="1"/>
  <c r="AK122" i="5" s="1"/>
  <c r="AE151" i="5"/>
  <c r="AL151" i="5" s="1"/>
  <c r="AK151" i="5" s="1"/>
  <c r="AE32" i="5"/>
  <c r="AL32" i="5" s="1"/>
  <c r="AK32" i="5" s="1"/>
  <c r="AE182" i="5"/>
  <c r="AL182" i="5" s="1"/>
  <c r="AK182" i="5" s="1"/>
  <c r="AE96" i="5"/>
  <c r="AL96" i="5" s="1"/>
  <c r="AK96" i="5" s="1"/>
  <c r="AE41" i="5"/>
  <c r="AL41" i="5" s="1"/>
  <c r="AK41" i="5" s="1"/>
  <c r="AE153" i="5"/>
  <c r="AL153" i="5" s="1"/>
  <c r="AK153" i="5" s="1"/>
  <c r="AJ131" i="5"/>
  <c r="AG131" i="5" s="1"/>
  <c r="AH131" i="5" s="1"/>
  <c r="AI131" i="5" s="1"/>
  <c r="AE62" i="5"/>
  <c r="AL62" i="5" s="1"/>
  <c r="AK62" i="5" s="1"/>
  <c r="AE16" i="5"/>
  <c r="AE170" i="5"/>
  <c r="AJ170" i="5" s="1"/>
  <c r="AG170" i="5" s="1"/>
  <c r="AH170" i="5" s="1"/>
  <c r="AI170" i="5" s="1"/>
  <c r="AE55" i="5"/>
  <c r="AL55" i="5" s="1"/>
  <c r="AK55" i="5" s="1"/>
  <c r="AE143" i="5"/>
  <c r="AL143" i="5" s="1"/>
  <c r="AK143" i="5" s="1"/>
  <c r="AE25" i="5"/>
  <c r="AL25" i="5" s="1"/>
  <c r="AK25" i="5" s="1"/>
  <c r="AE176" i="5"/>
  <c r="AL176" i="5" s="1"/>
  <c r="AK176" i="5" s="1"/>
  <c r="AE139" i="5"/>
  <c r="AL139" i="5" s="1"/>
  <c r="AK139" i="5" s="1"/>
  <c r="AE27" i="5"/>
  <c r="AL27" i="5" s="1"/>
  <c r="AK27" i="5" s="1"/>
  <c r="AE102" i="5"/>
  <c r="AL102" i="5" s="1"/>
  <c r="AK102" i="5" s="1"/>
  <c r="AE146" i="5"/>
  <c r="AL146" i="5" s="1"/>
  <c r="AK146" i="5" s="1"/>
  <c r="AE186" i="5"/>
  <c r="AL186" i="5" s="1"/>
  <c r="AK186" i="5" s="1"/>
  <c r="AE43" i="5"/>
  <c r="AL43" i="5" s="1"/>
  <c r="AK43" i="5" s="1"/>
  <c r="AE38" i="5"/>
  <c r="AL38" i="5" s="1"/>
  <c r="AK38" i="5" s="1"/>
  <c r="AE21" i="5"/>
  <c r="AL21" i="5" s="1"/>
  <c r="AK21" i="5" s="1"/>
  <c r="AE149" i="5"/>
  <c r="AL149" i="5" s="1"/>
  <c r="AK149" i="5" s="1"/>
  <c r="AE137" i="5"/>
  <c r="AL137" i="5" s="1"/>
  <c r="AK137" i="5" s="1"/>
  <c r="AE9" i="5"/>
  <c r="AL9" i="5" s="1"/>
  <c r="AK9" i="5" s="1"/>
  <c r="AE65" i="5"/>
  <c r="AL65" i="5" s="1"/>
  <c r="AK65" i="5" s="1"/>
  <c r="AE23" i="5"/>
  <c r="AL23" i="5" s="1"/>
  <c r="AK23" i="5" s="1"/>
  <c r="AE85" i="5"/>
  <c r="AL85" i="5" s="1"/>
  <c r="AK85" i="5" s="1"/>
  <c r="AE142" i="5"/>
  <c r="AL142" i="5" s="1"/>
  <c r="AK142" i="5" s="1"/>
  <c r="AE107" i="5"/>
  <c r="AL107" i="5" s="1"/>
  <c r="AK107" i="5" s="1"/>
  <c r="AE119" i="5"/>
  <c r="AL119" i="5" s="1"/>
  <c r="AK119" i="5" s="1"/>
  <c r="AE184" i="5"/>
  <c r="AL184" i="5" s="1"/>
  <c r="AK184" i="5" s="1"/>
  <c r="AE105" i="5"/>
  <c r="AL105" i="5" s="1"/>
  <c r="AK105" i="5" s="1"/>
  <c r="AE126" i="5"/>
  <c r="AL126" i="5" s="1"/>
  <c r="AK126" i="5" s="1"/>
  <c r="AE61" i="5"/>
  <c r="AL61" i="5" s="1"/>
  <c r="AK61" i="5" s="1"/>
  <c r="AE175" i="5"/>
  <c r="AL175" i="5" s="1"/>
  <c r="AE168" i="5"/>
  <c r="AJ168" i="5" s="1"/>
  <c r="AG168" i="5" s="1"/>
  <c r="AH168" i="5" s="1"/>
  <c r="AI168" i="5" s="1"/>
  <c r="AE37" i="5"/>
  <c r="AJ37" i="5" s="1"/>
  <c r="AG37" i="5" s="1"/>
  <c r="AH37" i="5" s="1"/>
  <c r="AI37" i="5" s="1"/>
  <c r="AE117" i="5"/>
  <c r="AL117" i="5" s="1"/>
  <c r="AK117" i="5" s="1"/>
  <c r="AE57" i="5"/>
  <c r="AL57" i="5" s="1"/>
  <c r="AK57" i="5" s="1"/>
  <c r="AE133" i="5"/>
  <c r="AL133" i="5" s="1"/>
  <c r="AK133" i="5" s="1"/>
  <c r="AE132" i="5"/>
  <c r="AL132" i="5" s="1"/>
  <c r="AK132" i="5" s="1"/>
  <c r="AE30" i="5"/>
  <c r="AL30" i="5" s="1"/>
  <c r="AK30" i="5" s="1"/>
  <c r="AE10" i="5"/>
  <c r="AL10" i="5" s="1"/>
  <c r="AE87" i="5"/>
  <c r="AL87" i="5" s="1"/>
  <c r="AK87" i="5" s="1"/>
  <c r="AE101" i="5"/>
  <c r="AL101" i="5" s="1"/>
  <c r="AK101" i="5" s="1"/>
  <c r="AE136" i="5"/>
  <c r="AL136" i="5" s="1"/>
  <c r="AK136" i="5" s="1"/>
  <c r="AE60" i="5"/>
  <c r="AL60" i="5" s="1"/>
  <c r="AK60" i="5" s="1"/>
  <c r="AE129" i="5"/>
  <c r="AL129" i="5" s="1"/>
  <c r="AK129" i="5" s="1"/>
  <c r="AE161" i="5"/>
  <c r="AL161" i="5" s="1"/>
  <c r="AK161" i="5" s="1"/>
  <c r="AE157" i="5"/>
  <c r="AL157" i="5" s="1"/>
  <c r="AK157" i="5" s="1"/>
  <c r="AE189" i="5"/>
  <c r="AL189" i="5" s="1"/>
  <c r="AK189" i="5" s="1"/>
  <c r="AE49" i="5"/>
  <c r="AL49" i="5" s="1"/>
  <c r="AK49" i="5" s="1"/>
  <c r="AE113" i="5"/>
  <c r="AL113" i="5" s="1"/>
  <c r="AK113" i="5" s="1"/>
  <c r="AE80" i="5"/>
  <c r="AL80" i="5" s="1"/>
  <c r="AK80" i="5" s="1"/>
  <c r="AE163" i="5"/>
  <c r="AJ163" i="5" s="1"/>
  <c r="AG163" i="5" s="1"/>
  <c r="AH163" i="5" s="1"/>
  <c r="AI163" i="5" s="1"/>
  <c r="AE11" i="5"/>
  <c r="AE103" i="5"/>
  <c r="AL103" i="5" s="1"/>
  <c r="AK103" i="5" s="1"/>
  <c r="AJ147" i="5"/>
  <c r="AG147" i="5" s="1"/>
  <c r="AH147" i="5" s="1"/>
  <c r="AI147" i="5" s="1"/>
  <c r="AE130" i="5"/>
  <c r="AL130" i="5" s="1"/>
  <c r="AK130" i="5" s="1"/>
  <c r="AE13" i="5"/>
  <c r="AL13" i="5" s="1"/>
  <c r="AK13" i="5" s="1"/>
  <c r="AE141" i="5"/>
  <c r="AL141" i="5" s="1"/>
  <c r="AK141" i="5" s="1"/>
  <c r="AE164" i="5"/>
  <c r="AL164" i="5" s="1"/>
  <c r="AK164" i="5" s="1"/>
  <c r="AE90" i="5"/>
  <c r="AL90" i="5" s="1"/>
  <c r="AK90" i="5" s="1"/>
  <c r="AE162" i="5"/>
  <c r="AJ162" i="5" s="1"/>
  <c r="AG162" i="5" s="1"/>
  <c r="AH162" i="5" s="1"/>
  <c r="AI162" i="5" s="1"/>
  <c r="AE76" i="5"/>
  <c r="AL76" i="5" s="1"/>
  <c r="AK76" i="5" s="1"/>
  <c r="AE91" i="5"/>
  <c r="AL91" i="5" s="1"/>
  <c r="AK91" i="5" s="1"/>
  <c r="AE114" i="5"/>
  <c r="AL114" i="5" s="1"/>
  <c r="AK114" i="5" s="1"/>
  <c r="AE75" i="5"/>
  <c r="AL75" i="5" s="1"/>
  <c r="AK75" i="5" s="1"/>
  <c r="AE173" i="5"/>
  <c r="AL173" i="5" s="1"/>
  <c r="AK173" i="5" s="1"/>
  <c r="AE166" i="5"/>
  <c r="AL166" i="5" s="1"/>
  <c r="AK166" i="5" s="1"/>
  <c r="AE39" i="5"/>
  <c r="AL39" i="5" s="1"/>
  <c r="AK39" i="5" s="1"/>
  <c r="AE28" i="5"/>
  <c r="AL28" i="5" s="1"/>
  <c r="AK28" i="5" s="1"/>
  <c r="AE110" i="5"/>
  <c r="AL110" i="5" s="1"/>
  <c r="AK110" i="5" s="1"/>
  <c r="AE77" i="5"/>
  <c r="AL77" i="5" s="1"/>
  <c r="AK77" i="5" s="1"/>
  <c r="AE66" i="5"/>
  <c r="AE121" i="5"/>
  <c r="AL121" i="5" s="1"/>
  <c r="AK121" i="5" s="1"/>
  <c r="AE35" i="5"/>
  <c r="AL35" i="5" s="1"/>
  <c r="AK35" i="5" s="1"/>
  <c r="AE73" i="5"/>
  <c r="AL73" i="5" s="1"/>
  <c r="AK73" i="5" s="1"/>
  <c r="AE58" i="5"/>
  <c r="AL58" i="5" s="1"/>
  <c r="AE50" i="5"/>
  <c r="AL50" i="5" s="1"/>
  <c r="AK50" i="5" s="1"/>
  <c r="AE109" i="5"/>
  <c r="AL109" i="5" s="1"/>
  <c r="AK109" i="5" s="1"/>
  <c r="AE154" i="5"/>
  <c r="AL154" i="5" s="1"/>
  <c r="AK154" i="5" s="1"/>
  <c r="AE179" i="5"/>
  <c r="AL179" i="5" s="1"/>
  <c r="AE26" i="5"/>
  <c r="AL26" i="5" s="1"/>
  <c r="AK26" i="5" s="1"/>
  <c r="AE67" i="5"/>
  <c r="AL67" i="5" s="1"/>
  <c r="AK67" i="5" s="1"/>
  <c r="AE159" i="5"/>
  <c r="AJ159" i="5" s="1"/>
  <c r="AG159" i="5" s="1"/>
  <c r="AH159" i="5" s="1"/>
  <c r="AI159" i="5" s="1"/>
  <c r="AE150" i="5"/>
  <c r="AL150" i="5" s="1"/>
  <c r="AK150" i="5" s="1"/>
  <c r="AE165" i="5"/>
  <c r="AL165" i="5" s="1"/>
  <c r="AK165" i="5" s="1"/>
  <c r="AE54" i="5"/>
  <c r="AL54" i="5" s="1"/>
  <c r="AK54" i="5" s="1"/>
  <c r="AE70" i="5"/>
  <c r="AL70" i="5" s="1"/>
  <c r="AK70" i="5" s="1"/>
  <c r="AE51" i="5"/>
  <c r="AL51" i="5" s="1"/>
  <c r="AK51" i="5" s="1"/>
  <c r="AE116" i="5"/>
  <c r="AL116" i="5" s="1"/>
  <c r="AK116" i="5" s="1"/>
  <c r="AE15" i="5"/>
  <c r="AL15" i="5" s="1"/>
  <c r="AK15" i="5" s="1"/>
  <c r="AE79" i="5"/>
  <c r="AL79" i="5" s="1"/>
  <c r="AE47" i="5"/>
  <c r="AE111" i="5"/>
  <c r="AE138" i="5"/>
  <c r="AL138" i="5" s="1"/>
  <c r="AK138" i="5" s="1"/>
  <c r="AE93" i="5"/>
  <c r="AL93" i="5" s="1"/>
  <c r="AK93" i="5" s="1"/>
  <c r="AE42" i="5"/>
  <c r="AE71" i="5"/>
  <c r="AL71" i="5" s="1"/>
  <c r="AK71" i="5" s="1"/>
  <c r="AE160" i="5"/>
  <c r="AL160" i="5" s="1"/>
  <c r="AK160" i="5" s="1"/>
  <c r="AE84" i="5"/>
  <c r="AL84" i="5" s="1"/>
  <c r="AK84" i="5" s="1"/>
  <c r="AE94" i="5"/>
  <c r="AL94" i="5" s="1"/>
  <c r="AK94" i="5" s="1"/>
  <c r="AE124" i="5"/>
  <c r="AL124" i="5" s="1"/>
  <c r="AK124" i="5" s="1"/>
  <c r="AE53" i="5"/>
  <c r="AL53" i="5" s="1"/>
  <c r="AE183" i="5"/>
  <c r="AL183" i="5" s="1"/>
  <c r="AE172" i="5"/>
  <c r="AL172" i="5" s="1"/>
  <c r="AK172" i="5" s="1"/>
  <c r="AE12" i="5"/>
  <c r="AL12" i="5" s="1"/>
  <c r="AK12" i="5" s="1"/>
  <c r="AE46" i="5"/>
  <c r="AL46" i="5" s="1"/>
  <c r="AK46" i="5" s="1"/>
  <c r="AE99" i="5"/>
  <c r="AL99" i="5" s="1"/>
  <c r="AK99" i="5" s="1"/>
  <c r="AE86" i="5"/>
  <c r="AL86" i="5" s="1"/>
  <c r="AK86" i="5" s="1"/>
  <c r="AE24" i="5"/>
  <c r="AL24" i="5" s="1"/>
  <c r="AK24" i="5" s="1"/>
  <c r="AE29" i="5"/>
  <c r="AL29" i="5" s="1"/>
  <c r="AE174" i="5"/>
  <c r="AL174" i="5" s="1"/>
  <c r="AK174" i="5" s="1"/>
  <c r="AE106" i="5"/>
  <c r="AL106" i="5" s="1"/>
  <c r="AK106" i="5" s="1"/>
  <c r="AE19" i="5"/>
  <c r="AE98" i="5"/>
  <c r="AL98" i="5" s="1"/>
  <c r="AK98" i="5" s="1"/>
  <c r="AE100" i="5"/>
  <c r="AE178" i="5"/>
  <c r="AL178" i="5" s="1"/>
  <c r="AK178" i="5" s="1"/>
  <c r="AE68" i="5"/>
  <c r="AL68" i="5" s="1"/>
  <c r="AK68" i="5" s="1"/>
  <c r="AE78" i="5"/>
  <c r="AE34" i="5"/>
  <c r="AL34" i="5" s="1"/>
  <c r="AK34" i="5" s="1"/>
  <c r="AE125" i="5"/>
  <c r="AL125" i="5" s="1"/>
  <c r="AK125" i="5" s="1"/>
  <c r="AE188" i="5"/>
  <c r="AL188" i="5" s="1"/>
  <c r="AK188" i="5" s="1"/>
  <c r="AE115" i="5"/>
  <c r="AL115" i="5" s="1"/>
  <c r="AK115" i="5" s="1"/>
  <c r="AE185" i="5"/>
  <c r="AL185" i="5" s="1"/>
  <c r="AK185" i="5" s="1"/>
  <c r="AE20" i="5"/>
  <c r="AL20" i="5" s="1"/>
  <c r="AK20" i="5" s="1"/>
  <c r="AE155" i="5"/>
  <c r="AE81" i="5"/>
  <c r="AL81" i="5" s="1"/>
  <c r="AK81" i="5" s="1"/>
  <c r="AE177" i="5"/>
  <c r="AL177" i="5" s="1"/>
  <c r="AK177" i="5" s="1"/>
  <c r="AE14" i="5"/>
  <c r="AE82" i="5"/>
  <c r="AE18" i="5"/>
  <c r="AE148" i="5"/>
  <c r="AE40" i="5"/>
  <c r="AE118" i="5"/>
  <c r="AL118" i="5" s="1"/>
  <c r="AK118" i="5" s="1"/>
  <c r="AE36" i="5"/>
  <c r="AL36" i="5" s="1"/>
  <c r="AK36" i="5" s="1"/>
  <c r="AE104" i="5"/>
  <c r="AE145" i="5"/>
  <c r="AL145" i="5" s="1"/>
  <c r="AK145" i="5" s="1"/>
  <c r="AE134" i="5"/>
  <c r="AE44" i="5"/>
  <c r="AL44" i="5" s="1"/>
  <c r="AK44" i="5" s="1"/>
  <c r="AE45" i="5"/>
  <c r="AL45" i="5" s="1"/>
  <c r="AK45" i="5" s="1"/>
  <c r="AE72" i="5"/>
  <c r="AE63" i="5"/>
  <c r="AL63" i="5" s="1"/>
  <c r="AE127" i="5"/>
  <c r="AL127" i="5" s="1"/>
  <c r="AK127" i="5" s="1"/>
  <c r="AE83" i="5"/>
  <c r="AL83" i="5" s="1"/>
  <c r="AK83" i="5" s="1"/>
  <c r="AE123" i="5"/>
  <c r="AL123" i="5" s="1"/>
  <c r="AK123" i="5" s="1"/>
  <c r="AE120" i="5"/>
  <c r="AL120" i="5" s="1"/>
  <c r="AK120" i="5" s="1"/>
  <c r="AE158" i="5"/>
  <c r="AL158" i="5" s="1"/>
  <c r="AK158" i="5" s="1"/>
  <c r="AE97" i="5"/>
  <c r="AE108" i="5"/>
  <c r="AE152" i="5"/>
  <c r="AE88" i="5"/>
  <c r="AL88" i="5" s="1"/>
  <c r="AK88" i="5" s="1"/>
  <c r="AE171" i="5"/>
  <c r="AL171" i="5" s="1"/>
  <c r="AE140" i="5"/>
  <c r="AE59" i="5"/>
  <c r="AL59" i="5" s="1"/>
  <c r="AK59" i="5" s="1"/>
  <c r="AE56" i="5"/>
  <c r="AL56" i="5" s="1"/>
  <c r="AK56" i="5" s="1"/>
  <c r="AE92" i="5"/>
  <c r="AL92" i="5" s="1"/>
  <c r="AK92" i="5" s="1"/>
  <c r="AE187" i="5"/>
  <c r="AL187" i="5" s="1"/>
  <c r="AE156" i="5"/>
  <c r="AE17" i="5"/>
  <c r="AL17" i="5" s="1"/>
  <c r="AK17" i="5" s="1"/>
  <c r="AE169" i="5"/>
  <c r="AL169" i="5" s="1"/>
  <c r="AK169" i="5" s="1"/>
  <c r="AE180" i="5"/>
  <c r="AL180" i="5" s="1"/>
  <c r="AK180" i="5" s="1"/>
  <c r="AE167" i="5"/>
  <c r="AL167" i="5" s="1"/>
  <c r="AE181" i="5"/>
  <c r="AL181" i="5" s="1"/>
  <c r="AK181" i="5" s="1"/>
  <c r="AE31" i="5"/>
  <c r="AL31" i="5" s="1"/>
  <c r="AK31" i="5" s="1"/>
  <c r="AE95" i="5"/>
  <c r="AL95" i="5" s="1"/>
  <c r="AK95" i="5" s="1"/>
  <c r="AK147" i="5"/>
  <c r="AK128" i="5"/>
  <c r="AJ128" i="5"/>
  <c r="AG128" i="5" s="1"/>
  <c r="AH128" i="5" s="1"/>
  <c r="AI128" i="5" s="1"/>
  <c r="AJ64" i="5"/>
  <c r="AG64" i="5" s="1"/>
  <c r="AH64" i="5" s="1"/>
  <c r="AI64" i="5" s="1"/>
  <c r="AJ33" i="5"/>
  <c r="AG33" i="5" s="1"/>
  <c r="AH33" i="5" s="1"/>
  <c r="AI33" i="5" s="1"/>
  <c r="AJ112" i="5"/>
  <c r="AG112" i="5" s="1"/>
  <c r="AH112" i="5" s="1"/>
  <c r="AJ48" i="5"/>
  <c r="AG48" i="5" s="1"/>
  <c r="AH48" i="5" s="1"/>
  <c r="AI48" i="5" s="1"/>
  <c r="AK48" i="5"/>
  <c r="AD191" i="5"/>
  <c r="AK131" i="5"/>
  <c r="AE8" i="5"/>
  <c r="M5" i="9"/>
  <c r="M43" i="9" s="1"/>
  <c r="L50" i="9" s="1"/>
  <c r="L43" i="9"/>
  <c r="AJ122" i="5" l="1"/>
  <c r="AG122" i="5" s="1"/>
  <c r="AH122" i="5" s="1"/>
  <c r="AI122" i="5" s="1"/>
  <c r="AJ184" i="5"/>
  <c r="AG184" i="5" s="1"/>
  <c r="AH184" i="5" s="1"/>
  <c r="AI184" i="5" s="1"/>
  <c r="AL69" i="5"/>
  <c r="AK69" i="5" s="1"/>
  <c r="AJ151" i="5"/>
  <c r="AG151" i="5" s="1"/>
  <c r="AH151" i="5" s="1"/>
  <c r="AI151" i="5" s="1"/>
  <c r="AJ182" i="5"/>
  <c r="AG182" i="5" s="1"/>
  <c r="AH182" i="5" s="1"/>
  <c r="AI182" i="5" s="1"/>
  <c r="AJ135" i="5"/>
  <c r="AG135" i="5" s="1"/>
  <c r="AH135" i="5" s="1"/>
  <c r="AI135" i="5" s="1"/>
  <c r="AJ74" i="5"/>
  <c r="AG74" i="5" s="1"/>
  <c r="AH74" i="5" s="1"/>
  <c r="AI74" i="5" s="1"/>
  <c r="AJ144" i="5"/>
  <c r="AG144" i="5" s="1"/>
  <c r="AH144" i="5" s="1"/>
  <c r="AI144" i="5" s="1"/>
  <c r="AJ52" i="5"/>
  <c r="AG52" i="5" s="1"/>
  <c r="AH52" i="5" s="1"/>
  <c r="AI52" i="5" s="1"/>
  <c r="AJ96" i="5"/>
  <c r="AG96" i="5" s="1"/>
  <c r="AH96" i="5" s="1"/>
  <c r="AI96" i="5" s="1"/>
  <c r="AJ32" i="5"/>
  <c r="AG32" i="5" s="1"/>
  <c r="AH32" i="5" s="1"/>
  <c r="AI32" i="5" s="1"/>
  <c r="AJ26" i="5"/>
  <c r="AG26" i="5" s="1"/>
  <c r="AH26" i="5" s="1"/>
  <c r="AI26" i="5" s="1"/>
  <c r="AJ91" i="5"/>
  <c r="AG91" i="5" s="1"/>
  <c r="AH91" i="5" s="1"/>
  <c r="AI91" i="5" s="1"/>
  <c r="AL162" i="5"/>
  <c r="AK162" i="5" s="1"/>
  <c r="AJ89" i="5"/>
  <c r="AG89" i="5" s="1"/>
  <c r="AH89" i="5" s="1"/>
  <c r="AI89" i="5" s="1"/>
  <c r="AJ62" i="5"/>
  <c r="AG62" i="5" s="1"/>
  <c r="AH62" i="5" s="1"/>
  <c r="AI62" i="5" s="1"/>
  <c r="AJ43" i="5"/>
  <c r="AG43" i="5" s="1"/>
  <c r="AH43" i="5" s="1"/>
  <c r="AI43" i="5" s="1"/>
  <c r="AJ153" i="5"/>
  <c r="AG153" i="5" s="1"/>
  <c r="AH153" i="5" s="1"/>
  <c r="AI153" i="5" s="1"/>
  <c r="AJ41" i="5"/>
  <c r="AG41" i="5" s="1"/>
  <c r="AH41" i="5" s="1"/>
  <c r="AI41" i="5" s="1"/>
  <c r="AJ101" i="5"/>
  <c r="AG101" i="5" s="1"/>
  <c r="AH101" i="5" s="1"/>
  <c r="AI101" i="5" s="1"/>
  <c r="AJ157" i="5"/>
  <c r="AG157" i="5" s="1"/>
  <c r="AH157" i="5" s="1"/>
  <c r="AI157" i="5" s="1"/>
  <c r="AJ30" i="5"/>
  <c r="AG30" i="5" s="1"/>
  <c r="AH30" i="5" s="1"/>
  <c r="AI30" i="5" s="1"/>
  <c r="AJ85" i="5"/>
  <c r="AG85" i="5" s="1"/>
  <c r="AH85" i="5" s="1"/>
  <c r="AI85" i="5" s="1"/>
  <c r="AJ186" i="5"/>
  <c r="AG186" i="5" s="1"/>
  <c r="AH186" i="5" s="1"/>
  <c r="AI186" i="5" s="1"/>
  <c r="AJ143" i="5"/>
  <c r="AG143" i="5" s="1"/>
  <c r="AH143" i="5" s="1"/>
  <c r="AI143" i="5" s="1"/>
  <c r="AJ109" i="5"/>
  <c r="AG109" i="5" s="1"/>
  <c r="AH109" i="5" s="1"/>
  <c r="AI109" i="5" s="1"/>
  <c r="AL170" i="5"/>
  <c r="AK170" i="5" s="1"/>
  <c r="AJ149" i="5"/>
  <c r="AG149" i="5" s="1"/>
  <c r="AH149" i="5" s="1"/>
  <c r="AI149" i="5" s="1"/>
  <c r="AJ65" i="5"/>
  <c r="AG65" i="5" s="1"/>
  <c r="AH65" i="5" s="1"/>
  <c r="AI65" i="5" s="1"/>
  <c r="AJ137" i="5"/>
  <c r="AG137" i="5" s="1"/>
  <c r="AH137" i="5" s="1"/>
  <c r="AI137" i="5" s="1"/>
  <c r="AJ176" i="5"/>
  <c r="AG176" i="5" s="1"/>
  <c r="AH176" i="5" s="1"/>
  <c r="AI176" i="5" s="1"/>
  <c r="AL37" i="5"/>
  <c r="AK37" i="5" s="1"/>
  <c r="AJ21" i="5"/>
  <c r="AG21" i="5" s="1"/>
  <c r="AH21" i="5" s="1"/>
  <c r="AI21" i="5" s="1"/>
  <c r="AL16" i="5"/>
  <c r="AK16" i="5" s="1"/>
  <c r="AJ16" i="5"/>
  <c r="AG16" i="5" s="1"/>
  <c r="AH16" i="5" s="1"/>
  <c r="AI16" i="5" s="1"/>
  <c r="AJ55" i="5"/>
  <c r="AG55" i="5" s="1"/>
  <c r="AH55" i="5" s="1"/>
  <c r="AI55" i="5" s="1"/>
  <c r="AJ117" i="5"/>
  <c r="AG117" i="5" s="1"/>
  <c r="AH117" i="5" s="1"/>
  <c r="AI117" i="5" s="1"/>
  <c r="AJ84" i="5"/>
  <c r="AG84" i="5" s="1"/>
  <c r="AH84" i="5" s="1"/>
  <c r="AI84" i="5" s="1"/>
  <c r="AJ75" i="5"/>
  <c r="AG75" i="5" s="1"/>
  <c r="AH75" i="5" s="1"/>
  <c r="AI75" i="5" s="1"/>
  <c r="AJ146" i="5"/>
  <c r="AG146" i="5" s="1"/>
  <c r="AH146" i="5" s="1"/>
  <c r="AI146" i="5" s="1"/>
  <c r="AJ27" i="5"/>
  <c r="AG27" i="5" s="1"/>
  <c r="AH27" i="5" s="1"/>
  <c r="AI27" i="5" s="1"/>
  <c r="AJ25" i="5"/>
  <c r="AG25" i="5" s="1"/>
  <c r="AH25" i="5" s="1"/>
  <c r="AI25" i="5" s="1"/>
  <c r="AJ164" i="5"/>
  <c r="AG164" i="5" s="1"/>
  <c r="AH164" i="5" s="1"/>
  <c r="AI164" i="5" s="1"/>
  <c r="AJ67" i="5"/>
  <c r="AG67" i="5" s="1"/>
  <c r="AH67" i="5" s="1"/>
  <c r="AI67" i="5" s="1"/>
  <c r="AJ133" i="5"/>
  <c r="AG133" i="5" s="1"/>
  <c r="AH133" i="5" s="1"/>
  <c r="AI133" i="5" s="1"/>
  <c r="AJ10" i="5"/>
  <c r="AG10" i="5" s="1"/>
  <c r="AH10" i="5" s="1"/>
  <c r="AI10" i="5" s="1"/>
  <c r="AJ188" i="5"/>
  <c r="AG188" i="5" s="1"/>
  <c r="AH188" i="5" s="1"/>
  <c r="AI188" i="5" s="1"/>
  <c r="AJ35" i="5"/>
  <c r="AG35" i="5" s="1"/>
  <c r="AH35" i="5" s="1"/>
  <c r="AI35" i="5" s="1"/>
  <c r="AJ114" i="5"/>
  <c r="AG114" i="5" s="1"/>
  <c r="AH114" i="5" s="1"/>
  <c r="AI114" i="5" s="1"/>
  <c r="AJ139" i="5"/>
  <c r="AG139" i="5" s="1"/>
  <c r="AH139" i="5" s="1"/>
  <c r="AI139" i="5" s="1"/>
  <c r="AJ189" i="5"/>
  <c r="AG189" i="5" s="1"/>
  <c r="AH189" i="5" s="1"/>
  <c r="AI189" i="5" s="1"/>
  <c r="AJ23" i="5"/>
  <c r="AG23" i="5" s="1"/>
  <c r="AH23" i="5" s="1"/>
  <c r="AI23" i="5" s="1"/>
  <c r="AJ136" i="5"/>
  <c r="AG136" i="5" s="1"/>
  <c r="AH136" i="5" s="1"/>
  <c r="AI136" i="5" s="1"/>
  <c r="AJ57" i="5"/>
  <c r="AG57" i="5" s="1"/>
  <c r="AH57" i="5" s="1"/>
  <c r="AI57" i="5" s="1"/>
  <c r="AJ38" i="5"/>
  <c r="AG38" i="5" s="1"/>
  <c r="AH38" i="5" s="1"/>
  <c r="AJ142" i="5"/>
  <c r="AG142" i="5" s="1"/>
  <c r="AH142" i="5" s="1"/>
  <c r="AI142" i="5" s="1"/>
  <c r="AJ116" i="5"/>
  <c r="AG116" i="5" s="1"/>
  <c r="AH116" i="5" s="1"/>
  <c r="AI116" i="5" s="1"/>
  <c r="AJ105" i="5"/>
  <c r="AG105" i="5" s="1"/>
  <c r="AH105" i="5" s="1"/>
  <c r="AI105" i="5" s="1"/>
  <c r="AL168" i="5"/>
  <c r="AK168" i="5" s="1"/>
  <c r="AL163" i="5"/>
  <c r="AK163" i="5" s="1"/>
  <c r="AJ107" i="5"/>
  <c r="AG107" i="5" s="1"/>
  <c r="AH107" i="5" s="1"/>
  <c r="AI107" i="5" s="1"/>
  <c r="AJ126" i="5"/>
  <c r="AG126" i="5" s="1"/>
  <c r="AH126" i="5" s="1"/>
  <c r="AI126" i="5" s="1"/>
  <c r="AJ70" i="5"/>
  <c r="AG70" i="5" s="1"/>
  <c r="AH70" i="5" s="1"/>
  <c r="AI70" i="5" s="1"/>
  <c r="AJ110" i="5"/>
  <c r="AG110" i="5" s="1"/>
  <c r="AH110" i="5" s="1"/>
  <c r="AI110" i="5" s="1"/>
  <c r="AJ61" i="5"/>
  <c r="AG61" i="5" s="1"/>
  <c r="AH61" i="5" s="1"/>
  <c r="AI61" i="5" s="1"/>
  <c r="AJ103" i="5"/>
  <c r="AG103" i="5" s="1"/>
  <c r="AH103" i="5" s="1"/>
  <c r="AI103" i="5" s="1"/>
  <c r="AJ44" i="5"/>
  <c r="AG44" i="5" s="1"/>
  <c r="AH44" i="5" s="1"/>
  <c r="AI44" i="5" s="1"/>
  <c r="AJ46" i="5"/>
  <c r="AG46" i="5" s="1"/>
  <c r="AH46" i="5" s="1"/>
  <c r="AI46" i="5" s="1"/>
  <c r="AJ121" i="5"/>
  <c r="AG121" i="5" s="1"/>
  <c r="AH121" i="5" s="1"/>
  <c r="AI121" i="5" s="1"/>
  <c r="AJ87" i="5"/>
  <c r="AG87" i="5" s="1"/>
  <c r="AH87" i="5" s="1"/>
  <c r="AI87" i="5" s="1"/>
  <c r="AJ119" i="5"/>
  <c r="AG119" i="5" s="1"/>
  <c r="AH119" i="5" s="1"/>
  <c r="AI119" i="5" s="1"/>
  <c r="AL159" i="5"/>
  <c r="AK159" i="5" s="1"/>
  <c r="AJ132" i="5"/>
  <c r="AG132" i="5" s="1"/>
  <c r="AH132" i="5" s="1"/>
  <c r="AI132" i="5" s="1"/>
  <c r="AJ49" i="5"/>
  <c r="AG49" i="5" s="1"/>
  <c r="AH49" i="5" s="1"/>
  <c r="AI49" i="5" s="1"/>
  <c r="AJ185" i="5"/>
  <c r="AG185" i="5" s="1"/>
  <c r="AH185" i="5" s="1"/>
  <c r="AI185" i="5" s="1"/>
  <c r="AJ73" i="5"/>
  <c r="AG73" i="5" s="1"/>
  <c r="AH73" i="5" s="1"/>
  <c r="AI73" i="5" s="1"/>
  <c r="AJ80" i="5"/>
  <c r="AG80" i="5" s="1"/>
  <c r="AH80" i="5" s="1"/>
  <c r="AI80" i="5" s="1"/>
  <c r="AJ28" i="5"/>
  <c r="AG28" i="5" s="1"/>
  <c r="AH28" i="5" s="1"/>
  <c r="AI28" i="5" s="1"/>
  <c r="AJ39" i="5"/>
  <c r="AG39" i="5" s="1"/>
  <c r="AH39" i="5" s="1"/>
  <c r="AI39" i="5" s="1"/>
  <c r="AJ130" i="5"/>
  <c r="AG130" i="5" s="1"/>
  <c r="AH130" i="5" s="1"/>
  <c r="AI130" i="5" s="1"/>
  <c r="AJ79" i="5"/>
  <c r="AG79" i="5" s="1"/>
  <c r="AH79" i="5" s="1"/>
  <c r="AI79" i="5" s="1"/>
  <c r="AJ124" i="5"/>
  <c r="AG124" i="5" s="1"/>
  <c r="AH124" i="5" s="1"/>
  <c r="AI124" i="5" s="1"/>
  <c r="AJ54" i="5"/>
  <c r="AG54" i="5" s="1"/>
  <c r="AH54" i="5" s="1"/>
  <c r="AI54" i="5" s="1"/>
  <c r="AJ15" i="5"/>
  <c r="AG15" i="5" s="1"/>
  <c r="AH15" i="5" s="1"/>
  <c r="AI15" i="5" s="1"/>
  <c r="AJ129" i="5"/>
  <c r="AG129" i="5" s="1"/>
  <c r="AH129" i="5" s="1"/>
  <c r="AI129" i="5" s="1"/>
  <c r="AJ172" i="5"/>
  <c r="AG172" i="5" s="1"/>
  <c r="AH172" i="5" s="1"/>
  <c r="AI172" i="5" s="1"/>
  <c r="AJ60" i="5"/>
  <c r="AG60" i="5" s="1"/>
  <c r="AH60" i="5" s="1"/>
  <c r="AI60" i="5" s="1"/>
  <c r="AJ113" i="5"/>
  <c r="AG113" i="5" s="1"/>
  <c r="AH113" i="5" s="1"/>
  <c r="AI113" i="5" s="1"/>
  <c r="AJ90" i="5"/>
  <c r="AG90" i="5" s="1"/>
  <c r="AH90" i="5" s="1"/>
  <c r="AI90" i="5" s="1"/>
  <c r="AJ24" i="5"/>
  <c r="AG24" i="5" s="1"/>
  <c r="AH24" i="5" s="1"/>
  <c r="AI24" i="5" s="1"/>
  <c r="AJ99" i="5"/>
  <c r="AG99" i="5" s="1"/>
  <c r="AH99" i="5" s="1"/>
  <c r="AI99" i="5" s="1"/>
  <c r="AJ76" i="5"/>
  <c r="AG76" i="5" s="1"/>
  <c r="AH76" i="5" s="1"/>
  <c r="AI76" i="5" s="1"/>
  <c r="AJ173" i="5"/>
  <c r="AG173" i="5" s="1"/>
  <c r="AH173" i="5" s="1"/>
  <c r="AI173" i="5" s="1"/>
  <c r="AJ166" i="5"/>
  <c r="AG166" i="5" s="1"/>
  <c r="AH166" i="5" s="1"/>
  <c r="AI166" i="5" s="1"/>
  <c r="AJ51" i="5"/>
  <c r="AG51" i="5" s="1"/>
  <c r="AH51" i="5" s="1"/>
  <c r="AI51" i="5" s="1"/>
  <c r="AJ94" i="5"/>
  <c r="AG94" i="5" s="1"/>
  <c r="AH94" i="5" s="1"/>
  <c r="AI94" i="5" s="1"/>
  <c r="AJ71" i="5"/>
  <c r="AG71" i="5" s="1"/>
  <c r="AH71" i="5" s="1"/>
  <c r="AI71" i="5" s="1"/>
  <c r="AJ141" i="5"/>
  <c r="AG141" i="5" s="1"/>
  <c r="AH141" i="5" s="1"/>
  <c r="AI141" i="5" s="1"/>
  <c r="AL11" i="5"/>
  <c r="AK11" i="5" s="1"/>
  <c r="AJ11" i="5"/>
  <c r="AG11" i="5" s="1"/>
  <c r="AH11" i="5" s="1"/>
  <c r="AI11" i="5" s="1"/>
  <c r="AJ77" i="5"/>
  <c r="AG77" i="5" s="1"/>
  <c r="AH77" i="5" s="1"/>
  <c r="AI77" i="5" s="1"/>
  <c r="AJ13" i="5"/>
  <c r="AG13" i="5" s="1"/>
  <c r="AH13" i="5" s="1"/>
  <c r="AI13" i="5" s="1"/>
  <c r="AJ169" i="5"/>
  <c r="AG169" i="5" s="1"/>
  <c r="AH169" i="5" s="1"/>
  <c r="AI169" i="5" s="1"/>
  <c r="AJ123" i="5"/>
  <c r="AG123" i="5" s="1"/>
  <c r="AH123" i="5" s="1"/>
  <c r="AI123" i="5" s="1"/>
  <c r="AJ31" i="5"/>
  <c r="AG31" i="5" s="1"/>
  <c r="AH31" i="5" s="1"/>
  <c r="AI31" i="5" s="1"/>
  <c r="AJ181" i="5"/>
  <c r="AG181" i="5" s="1"/>
  <c r="AH181" i="5" s="1"/>
  <c r="AI181" i="5" s="1"/>
  <c r="AL66" i="5"/>
  <c r="AK66" i="5" s="1"/>
  <c r="AJ66" i="5"/>
  <c r="AG66" i="5" s="1"/>
  <c r="AH66" i="5" s="1"/>
  <c r="AI66" i="5" s="1"/>
  <c r="AJ154" i="5"/>
  <c r="AG154" i="5" s="1"/>
  <c r="AH154" i="5" s="1"/>
  <c r="AI154" i="5" s="1"/>
  <c r="AJ150" i="5"/>
  <c r="AG150" i="5" s="1"/>
  <c r="AH150" i="5" s="1"/>
  <c r="AI150" i="5" s="1"/>
  <c r="AJ174" i="5"/>
  <c r="AG174" i="5" s="1"/>
  <c r="AH174" i="5" s="1"/>
  <c r="AI174" i="5" s="1"/>
  <c r="AJ180" i="5"/>
  <c r="AG180" i="5" s="1"/>
  <c r="AH180" i="5" s="1"/>
  <c r="AI180" i="5" s="1"/>
  <c r="AJ56" i="5"/>
  <c r="AG56" i="5" s="1"/>
  <c r="AH56" i="5" s="1"/>
  <c r="AI56" i="5" s="1"/>
  <c r="AJ177" i="5"/>
  <c r="AG177" i="5" s="1"/>
  <c r="AH177" i="5" s="1"/>
  <c r="AI177" i="5" s="1"/>
  <c r="AJ158" i="5"/>
  <c r="AG158" i="5" s="1"/>
  <c r="AH158" i="5" s="1"/>
  <c r="AI158" i="5" s="1"/>
  <c r="AJ29" i="5"/>
  <c r="AG29" i="5" s="1"/>
  <c r="AH29" i="5" s="1"/>
  <c r="AI29" i="5" s="1"/>
  <c r="AJ160" i="5"/>
  <c r="AG160" i="5" s="1"/>
  <c r="AH160" i="5" s="1"/>
  <c r="AI160" i="5" s="1"/>
  <c r="AJ45" i="5"/>
  <c r="AG45" i="5" s="1"/>
  <c r="AH45" i="5" s="1"/>
  <c r="AI45" i="5" s="1"/>
  <c r="AJ50" i="5"/>
  <c r="AG50" i="5" s="1"/>
  <c r="AH50" i="5" s="1"/>
  <c r="AI50" i="5" s="1"/>
  <c r="AJ81" i="5"/>
  <c r="AG81" i="5" s="1"/>
  <c r="AH81" i="5" s="1"/>
  <c r="AI81" i="5" s="1"/>
  <c r="AJ12" i="5"/>
  <c r="AG12" i="5" s="1"/>
  <c r="AH12" i="5" s="1"/>
  <c r="AI12" i="5" s="1"/>
  <c r="AJ20" i="5"/>
  <c r="AG20" i="5" s="1"/>
  <c r="AH20" i="5" s="1"/>
  <c r="AI20" i="5" s="1"/>
  <c r="AJ138" i="5"/>
  <c r="AG138" i="5" s="1"/>
  <c r="AH138" i="5" s="1"/>
  <c r="AI138" i="5" s="1"/>
  <c r="AL47" i="5"/>
  <c r="AK47" i="5" s="1"/>
  <c r="AJ47" i="5"/>
  <c r="AG47" i="5" s="1"/>
  <c r="AH47" i="5" s="1"/>
  <c r="AI47" i="5" s="1"/>
  <c r="AL111" i="5"/>
  <c r="AK111" i="5" s="1"/>
  <c r="AJ111" i="5"/>
  <c r="AG111" i="5" s="1"/>
  <c r="AH111" i="5" s="1"/>
  <c r="AI111" i="5" s="1"/>
  <c r="AJ68" i="5"/>
  <c r="AG68" i="5" s="1"/>
  <c r="AH68" i="5" s="1"/>
  <c r="AI68" i="5" s="1"/>
  <c r="AJ59" i="5"/>
  <c r="AG59" i="5" s="1"/>
  <c r="AH59" i="5" s="1"/>
  <c r="AI59" i="5" s="1"/>
  <c r="AJ17" i="5"/>
  <c r="AG17" i="5" s="1"/>
  <c r="AH17" i="5" s="1"/>
  <c r="AI17" i="5" s="1"/>
  <c r="AJ115" i="5"/>
  <c r="AG115" i="5" s="1"/>
  <c r="AH115" i="5" s="1"/>
  <c r="AI115" i="5" s="1"/>
  <c r="AJ95" i="5"/>
  <c r="AG95" i="5" s="1"/>
  <c r="AH95" i="5" s="1"/>
  <c r="AI95" i="5" s="1"/>
  <c r="AJ53" i="5"/>
  <c r="AG53" i="5" s="1"/>
  <c r="AH53" i="5" s="1"/>
  <c r="AI53" i="5" s="1"/>
  <c r="AJ125" i="5"/>
  <c r="AG125" i="5" s="1"/>
  <c r="AH125" i="5" s="1"/>
  <c r="AI125" i="5" s="1"/>
  <c r="AJ98" i="5"/>
  <c r="AG98" i="5" s="1"/>
  <c r="AH98" i="5" s="1"/>
  <c r="AI98" i="5" s="1"/>
  <c r="AJ106" i="5"/>
  <c r="AG106" i="5" s="1"/>
  <c r="AH106" i="5" s="1"/>
  <c r="AI106" i="5" s="1"/>
  <c r="AJ86" i="5"/>
  <c r="AG86" i="5" s="1"/>
  <c r="AH86" i="5" s="1"/>
  <c r="AI86" i="5" s="1"/>
  <c r="AL42" i="5"/>
  <c r="AK42" i="5" s="1"/>
  <c r="AJ42" i="5"/>
  <c r="AG42" i="5" s="1"/>
  <c r="AH42" i="5" s="1"/>
  <c r="AI42" i="5" s="1"/>
  <c r="AJ118" i="5"/>
  <c r="AG118" i="5" s="1"/>
  <c r="AH118" i="5" s="1"/>
  <c r="AI118" i="5" s="1"/>
  <c r="AJ93" i="5"/>
  <c r="AG93" i="5" s="1"/>
  <c r="AH93" i="5" s="1"/>
  <c r="AI93" i="5" s="1"/>
  <c r="AL18" i="5"/>
  <c r="AK18" i="5" s="1"/>
  <c r="AJ18" i="5"/>
  <c r="AG18" i="5" s="1"/>
  <c r="AH18" i="5" s="1"/>
  <c r="AI18" i="5" s="1"/>
  <c r="AL155" i="5"/>
  <c r="AK155" i="5" s="1"/>
  <c r="AJ155" i="5"/>
  <c r="AG155" i="5" s="1"/>
  <c r="AH155" i="5" s="1"/>
  <c r="AI155" i="5" s="1"/>
  <c r="AL78" i="5"/>
  <c r="AK78" i="5" s="1"/>
  <c r="AJ78" i="5"/>
  <c r="AG78" i="5" s="1"/>
  <c r="AH78" i="5" s="1"/>
  <c r="AI78" i="5" s="1"/>
  <c r="AL100" i="5"/>
  <c r="AK100" i="5" s="1"/>
  <c r="AJ100" i="5"/>
  <c r="AG100" i="5" s="1"/>
  <c r="AH100" i="5" s="1"/>
  <c r="AI100" i="5" s="1"/>
  <c r="AL19" i="5"/>
  <c r="AK19" i="5" s="1"/>
  <c r="AJ19" i="5"/>
  <c r="AG19" i="5" s="1"/>
  <c r="AH19" i="5" s="1"/>
  <c r="AI19" i="5" s="1"/>
  <c r="AL82" i="5"/>
  <c r="AK82" i="5" s="1"/>
  <c r="AJ82" i="5"/>
  <c r="AG82" i="5" s="1"/>
  <c r="AH82" i="5" s="1"/>
  <c r="AI82" i="5" s="1"/>
  <c r="AL14" i="5"/>
  <c r="AK14" i="5" s="1"/>
  <c r="AJ14" i="5"/>
  <c r="AG14" i="5" s="1"/>
  <c r="AH14" i="5" s="1"/>
  <c r="AI14" i="5" s="1"/>
  <c r="AL97" i="5"/>
  <c r="AK97" i="5" s="1"/>
  <c r="AJ97" i="5"/>
  <c r="AG97" i="5" s="1"/>
  <c r="AH97" i="5" s="1"/>
  <c r="AI97" i="5" s="1"/>
  <c r="AL134" i="5"/>
  <c r="AK134" i="5" s="1"/>
  <c r="AJ134" i="5"/>
  <c r="AG134" i="5" s="1"/>
  <c r="AH134" i="5" s="1"/>
  <c r="AI134" i="5" s="1"/>
  <c r="AL148" i="5"/>
  <c r="AK148" i="5" s="1"/>
  <c r="AJ148" i="5"/>
  <c r="AG148" i="5" s="1"/>
  <c r="AH148" i="5" s="1"/>
  <c r="AI148" i="5" s="1"/>
  <c r="AJ92" i="5"/>
  <c r="AG92" i="5" s="1"/>
  <c r="AH92" i="5" s="1"/>
  <c r="AI92" i="5" s="1"/>
  <c r="AL152" i="5"/>
  <c r="AK152" i="5" s="1"/>
  <c r="AJ152" i="5"/>
  <c r="AG152" i="5" s="1"/>
  <c r="AH152" i="5" s="1"/>
  <c r="AI152" i="5" s="1"/>
  <c r="AL104" i="5"/>
  <c r="AK104" i="5" s="1"/>
  <c r="AJ104" i="5"/>
  <c r="AG104" i="5" s="1"/>
  <c r="AH104" i="5" s="1"/>
  <c r="AI104" i="5" s="1"/>
  <c r="AL40" i="5"/>
  <c r="AK40" i="5" s="1"/>
  <c r="AJ40" i="5"/>
  <c r="AG40" i="5" s="1"/>
  <c r="AH40" i="5" s="1"/>
  <c r="AI40" i="5" s="1"/>
  <c r="AJ36" i="5"/>
  <c r="AG36" i="5" s="1"/>
  <c r="AH36" i="5" s="1"/>
  <c r="AI36" i="5" s="1"/>
  <c r="AJ120" i="5"/>
  <c r="AG120" i="5" s="1"/>
  <c r="AH120" i="5" s="1"/>
  <c r="AI120" i="5" s="1"/>
  <c r="AJ88" i="5"/>
  <c r="AG88" i="5" s="1"/>
  <c r="AH88" i="5" s="1"/>
  <c r="AI88" i="5" s="1"/>
  <c r="AL156" i="5"/>
  <c r="AK156" i="5" s="1"/>
  <c r="AJ156" i="5"/>
  <c r="AG156" i="5" s="1"/>
  <c r="AH156" i="5" s="1"/>
  <c r="AI156" i="5" s="1"/>
  <c r="AL140" i="5"/>
  <c r="AK140" i="5" s="1"/>
  <c r="AJ140" i="5"/>
  <c r="AG140" i="5" s="1"/>
  <c r="AH140" i="5" s="1"/>
  <c r="AI140" i="5" s="1"/>
  <c r="AL108" i="5"/>
  <c r="AK108" i="5" s="1"/>
  <c r="AJ108" i="5"/>
  <c r="AG108" i="5" s="1"/>
  <c r="AH108" i="5" s="1"/>
  <c r="AI108" i="5" s="1"/>
  <c r="AL72" i="5"/>
  <c r="AK72" i="5" s="1"/>
  <c r="AJ72" i="5"/>
  <c r="AG72" i="5" s="1"/>
  <c r="AH72" i="5" s="1"/>
  <c r="AI72" i="5" s="1"/>
  <c r="AJ161" i="5"/>
  <c r="AG161" i="5" s="1"/>
  <c r="AH161" i="5" s="1"/>
  <c r="AI161" i="5" s="1"/>
  <c r="AK53" i="5"/>
  <c r="AJ102" i="5"/>
  <c r="AG102" i="5" s="1"/>
  <c r="AH102" i="5" s="1"/>
  <c r="AI102" i="5" s="1"/>
  <c r="AJ83" i="5"/>
  <c r="AG83" i="5" s="1"/>
  <c r="AH83" i="5" s="1"/>
  <c r="AI83" i="5" s="1"/>
  <c r="AK79" i="5"/>
  <c r="AI112" i="5"/>
  <c r="AJ145" i="5"/>
  <c r="AG145" i="5" s="1"/>
  <c r="AH145" i="5" s="1"/>
  <c r="AI145" i="5" s="1"/>
  <c r="AK29" i="5"/>
  <c r="AJ127" i="5"/>
  <c r="AG127" i="5" s="1"/>
  <c r="AH127" i="5" s="1"/>
  <c r="AI127" i="5" s="1"/>
  <c r="AJ178" i="5"/>
  <c r="AG178" i="5" s="1"/>
  <c r="AH178" i="5" s="1"/>
  <c r="AI178" i="5" s="1"/>
  <c r="AJ165" i="5"/>
  <c r="AG165" i="5" s="1"/>
  <c r="AH165" i="5" s="1"/>
  <c r="AI165" i="5" s="1"/>
  <c r="R191" i="5"/>
  <c r="Y191" i="5"/>
  <c r="P191" i="5"/>
  <c r="Q191" i="5"/>
  <c r="T191" i="5"/>
  <c r="W191" i="5"/>
  <c r="S191" i="5"/>
  <c r="AK167" i="5"/>
  <c r="AJ167" i="5"/>
  <c r="AG167" i="5" s="1"/>
  <c r="AH167" i="5" s="1"/>
  <c r="AI167" i="5" s="1"/>
  <c r="AJ34" i="5"/>
  <c r="AG34" i="5" s="1"/>
  <c r="AH34" i="5" s="1"/>
  <c r="AI34" i="5" s="1"/>
  <c r="AK183" i="5"/>
  <c r="AJ183" i="5"/>
  <c r="AG183" i="5" s="1"/>
  <c r="AK187" i="5"/>
  <c r="AJ187" i="5"/>
  <c r="AG187" i="5" s="1"/>
  <c r="AK63" i="5"/>
  <c r="AJ63" i="5"/>
  <c r="AG63" i="5" s="1"/>
  <c r="AK175" i="5"/>
  <c r="AJ175" i="5"/>
  <c r="AG175" i="5" s="1"/>
  <c r="AK179" i="5"/>
  <c r="AJ179" i="5"/>
  <c r="AG179" i="5" s="1"/>
  <c r="AK171" i="5"/>
  <c r="AJ171" i="5"/>
  <c r="AG171" i="5" s="1"/>
  <c r="AK10" i="5"/>
  <c r="AJ9" i="5"/>
  <c r="AG9" i="5" s="1"/>
  <c r="K50" i="9"/>
  <c r="L45" i="9"/>
  <c r="L51" i="9"/>
  <c r="L55" i="9" s="1"/>
  <c r="AL8" i="5"/>
  <c r="AK8" i="5" s="1"/>
  <c r="AJ8" i="5"/>
  <c r="AI38" i="5" l="1"/>
  <c r="AJ191" i="5"/>
  <c r="AJ193" i="5" s="1"/>
  <c r="O191" i="5"/>
  <c r="X191" i="5"/>
  <c r="AH175" i="5"/>
  <c r="AI175" i="5" s="1"/>
  <c r="AH187" i="5"/>
  <c r="AI187" i="5" s="1"/>
  <c r="AH179" i="5"/>
  <c r="AI179" i="5" s="1"/>
  <c r="AH183" i="5"/>
  <c r="AI183" i="5" s="1"/>
  <c r="AH171" i="5"/>
  <c r="AI171" i="5" s="1"/>
  <c r="AH63" i="5"/>
  <c r="AI63" i="5" s="1"/>
  <c r="N191" i="5"/>
  <c r="AH9" i="5"/>
  <c r="AI9" i="5" s="1"/>
  <c r="N5" i="9"/>
  <c r="AG8" i="5"/>
  <c r="AH8" i="5" s="1"/>
  <c r="AI8" i="5" s="1"/>
  <c r="N50" i="9"/>
  <c r="K51" i="9"/>
  <c r="N51" i="9" s="1"/>
  <c r="AC191" i="5" l="1"/>
  <c r="Z191" i="5"/>
  <c r="U191" i="5"/>
  <c r="AI191" i="5"/>
  <c r="AG191" i="5"/>
  <c r="N4" i="9"/>
  <c r="N43" i="9" s="1"/>
  <c r="K52" i="9" s="1"/>
  <c r="N52" i="9" s="1"/>
  <c r="N53" i="9" s="1"/>
  <c r="AB191" i="5" l="1"/>
  <c r="N54" i="9"/>
  <c r="N55" i="9" s="1"/>
  <c r="AJ58" i="5" l="1"/>
  <c r="AG58" i="5" s="1"/>
  <c r="AH58" i="5" s="1"/>
  <c r="AI58" i="5" s="1"/>
  <c r="AK58" i="5"/>
  <c r="AE191" i="5"/>
</calcChain>
</file>

<file path=xl/sharedStrings.xml><?xml version="1.0" encoding="utf-8"?>
<sst xmlns="http://schemas.openxmlformats.org/spreadsheetml/2006/main" count="197" uniqueCount="158">
  <si>
    <t>SMGDF</t>
  </si>
  <si>
    <t>3 SMGDF</t>
  </si>
  <si>
    <t xml:space="preserve"> </t>
  </si>
  <si>
    <t>ENFERMEDADES Y MATERNIDAD</t>
  </si>
  <si>
    <t>INGRESO</t>
  </si>
  <si>
    <t>UITILIDAD</t>
  </si>
  <si>
    <t>N°</t>
  </si>
  <si>
    <t>NOMBRE</t>
  </si>
  <si>
    <t>CLAVE</t>
  </si>
  <si>
    <t>DIAS</t>
  </si>
  <si>
    <t>DIAS COTIZADOS</t>
  </si>
  <si>
    <t>DIAS INCAPACIDAD</t>
  </si>
  <si>
    <t xml:space="preserve">DIAS AUSENTISMO </t>
  </si>
  <si>
    <t>SALARIO DIARIO</t>
  </si>
  <si>
    <t>SBC</t>
  </si>
  <si>
    <t>CUOTA FIJA</t>
  </si>
  <si>
    <t>EXCEDENTE</t>
  </si>
  <si>
    <t>PREST EN DINERO</t>
  </si>
  <si>
    <t>PREST EN ESPECIE</t>
  </si>
  <si>
    <t>RIESGO DE TRAB</t>
  </si>
  <si>
    <t>INVALIDEZ Y VIDA</t>
  </si>
  <si>
    <t>GUARDERIAS</t>
  </si>
  <si>
    <t>TOTAL MENSUAL</t>
  </si>
  <si>
    <t>RETIRO</t>
  </si>
  <si>
    <t>CESANTIA Y VEJEZ</t>
  </si>
  <si>
    <t>INFONAVIT</t>
  </si>
  <si>
    <t>TOTAL BIMESTRAL</t>
  </si>
  <si>
    <t>TOTAL RCV E INF</t>
  </si>
  <si>
    <t>TOTAL COSTO</t>
  </si>
  <si>
    <t>TOTAL INGRESO</t>
  </si>
  <si>
    <t>SUMA</t>
  </si>
  <si>
    <t>MELO CAMPA EDGAR</t>
  </si>
  <si>
    <t>VERGARA BAUTISTA OSCAR</t>
  </si>
  <si>
    <t>ALVAREZ FLORES ROBERTO</t>
  </si>
  <si>
    <t>GARCÍA HDEZ. TANIA NEREYDA</t>
  </si>
  <si>
    <t>MARTINEZ MEDINA DAVID ABRAHAM</t>
  </si>
  <si>
    <t>HDEZ. RICARDEZ JORGE ADRIÁN</t>
  </si>
  <si>
    <t>RODRÍGUEZ ACEVEDO ALFONSO</t>
  </si>
  <si>
    <t>SALAZAR RUEDA YANIBIA</t>
  </si>
  <si>
    <t>HUMBERTO CRUZ</t>
  </si>
  <si>
    <t>CORTÉS MENDEZ JOSÉ DE JESÚS</t>
  </si>
  <si>
    <t>CRUZ ALONSO EVARISTO</t>
  </si>
  <si>
    <t>DÍAZ MEOÑO MARIANA</t>
  </si>
  <si>
    <t>MARTÍNEZ MORALES ADÁN</t>
  </si>
  <si>
    <t>RAMÍREZ CERVANTES EDUARDO</t>
  </si>
  <si>
    <t>RODRÍGUEZ CANSECO CÉSAR DAVID</t>
  </si>
  <si>
    <t>RODRÍGUEZ PÉREZ CARLOS ALBERTO</t>
  </si>
  <si>
    <t>GUERRA DE JESÚS CRISTIAN</t>
  </si>
  <si>
    <t>SÁNCHEZ ROMERO JOSÉ GERARDO</t>
  </si>
  <si>
    <t>GARRIDO FLORES CARMEN BELEM</t>
  </si>
  <si>
    <t>MARTINEZ VÁSQUEZ YADANI</t>
  </si>
  <si>
    <t>CID SANTIAGO ROSAURA</t>
  </si>
  <si>
    <t>FERNÁNDEZ RÍOS TEÓDULO</t>
  </si>
  <si>
    <t>VENEGAS VILLEGAS CINTHIA LIZBETH</t>
  </si>
  <si>
    <t>CAMPOS VELEZ FRANCISCO JAVIER</t>
  </si>
  <si>
    <t>JIMÉNEZ CÓRDOVA SÁNCHEZ IVAN ISMAEL</t>
  </si>
  <si>
    <t>VENEGAS LOAEZA IRVING RAFAEL</t>
  </si>
  <si>
    <t>TORRES HERNÁNDEZ CARLOS ALBERTO</t>
  </si>
  <si>
    <t>DIAZ COUTIÑO RAFAEL ABRAHAM</t>
  </si>
  <si>
    <t>CARDOZA VALERO RICARDO</t>
  </si>
  <si>
    <t>CONDE RODRIGUEZ CÉSAR AUGUSTO</t>
  </si>
  <si>
    <t>VELÁZQUEZ MARTINEZ EMMANUEL</t>
  </si>
  <si>
    <t>GARCÍA GONZÁGA MAYRA  SALOMÉ</t>
  </si>
  <si>
    <t>CRUZ RAMÍREZ JAIME FELIX</t>
  </si>
  <si>
    <t>CRUZ GARCÍA YAZMÍN JAZIBE</t>
  </si>
  <si>
    <t xml:space="preserve">LÁZARO CHAVEZ ERNESTINA </t>
  </si>
  <si>
    <t>GAYTAN OCTAVIO</t>
  </si>
  <si>
    <t>GARCÍA MATIAS OMAR</t>
  </si>
  <si>
    <t>QUINTERO RAMÍREZ ANILÚ</t>
  </si>
  <si>
    <t>DIRECCIÓN GENERAL</t>
  </si>
  <si>
    <t>JEFE DE INFORMACIÓN</t>
  </si>
  <si>
    <t>REPORTERO</t>
  </si>
  <si>
    <t>CONDUCTOR</t>
  </si>
  <si>
    <t>CAMARÓGRAFO</t>
  </si>
  <si>
    <t>ING. SISTEMAS</t>
  </si>
  <si>
    <t>PRODUCTOR</t>
  </si>
  <si>
    <t>EDITOR</t>
  </si>
  <si>
    <t>MAQUILLISTA</t>
  </si>
  <si>
    <t>ASISTENTE</t>
  </si>
  <si>
    <t>STAFF</t>
  </si>
  <si>
    <t>CAMAROGRAFO COM.</t>
  </si>
  <si>
    <t>CAMAROGRAFO ESTUDIO</t>
  </si>
  <si>
    <t>MASTER</t>
  </si>
  <si>
    <t>AREA DE GERENCIA ADMVA.</t>
  </si>
  <si>
    <t>MANTENIMIENTO</t>
  </si>
  <si>
    <t>LIMPIEZA</t>
  </si>
  <si>
    <t>CHOFER</t>
  </si>
  <si>
    <t xml:space="preserve">EDITOR </t>
  </si>
  <si>
    <t>SIN PUESTO</t>
  </si>
  <si>
    <t>IVA</t>
  </si>
  <si>
    <t>COSTO SOCIAL</t>
  </si>
  <si>
    <t>TOTAL IMSS MENSUAL</t>
  </si>
  <si>
    <t>LIMITE INFERIOR</t>
  </si>
  <si>
    <t>LIMITE SUPERIOR</t>
  </si>
  <si>
    <t>CUOTA   FIJA</t>
  </si>
  <si>
    <t>%  EXC. LIMITE INF.</t>
  </si>
  <si>
    <t>BASE GRAVABLE</t>
  </si>
  <si>
    <t>(-)</t>
  </si>
  <si>
    <t>EXED. S/LIM. INFERIOR</t>
  </si>
  <si>
    <t>(x)</t>
  </si>
  <si>
    <t>% S/EXED. LIM. INF.</t>
  </si>
  <si>
    <t>IMPUESTO MARGINAL</t>
  </si>
  <si>
    <t>(+)</t>
  </si>
  <si>
    <t>IMPUESTO CAUSADO 113</t>
  </si>
  <si>
    <t>SUBSIDIO PARA EL EMPLEO</t>
  </si>
  <si>
    <t>IMPUESTO A RETENER</t>
  </si>
  <si>
    <t>SUBSIDIO AL EMPLEO</t>
  </si>
  <si>
    <t>SUELDO</t>
  </si>
  <si>
    <t>ART 113</t>
  </si>
  <si>
    <t>SUBSIDIO</t>
  </si>
  <si>
    <t>ISR</t>
  </si>
  <si>
    <t>TOTAL DEPOSITO</t>
  </si>
  <si>
    <t>VASA</t>
  </si>
  <si>
    <t>SINDICATO</t>
  </si>
  <si>
    <t>TOTAL</t>
  </si>
  <si>
    <t>IMSS</t>
  </si>
  <si>
    <t>BEN SIND</t>
  </si>
  <si>
    <t>NOMINA</t>
  </si>
  <si>
    <t>COSTO IMSS</t>
  </si>
  <si>
    <t>SUBTOTAL</t>
  </si>
  <si>
    <t xml:space="preserve">TOTAL DEPOSITO </t>
  </si>
  <si>
    <t>COMISION 6.5%</t>
  </si>
  <si>
    <t>IVA 16%</t>
  </si>
  <si>
    <t>COSTO POR PERIODO</t>
  </si>
  <si>
    <t>COSTO POR DIA</t>
  </si>
  <si>
    <t>&lt;</t>
  </si>
  <si>
    <t>3% NOMINA</t>
  </si>
  <si>
    <t>ART 96</t>
  </si>
  <si>
    <t>MC</t>
  </si>
  <si>
    <t>1.00 Salario mínimo (SM)</t>
  </si>
  <si>
    <t>1.01 SM a 1.50 UMA</t>
  </si>
  <si>
    <t>1.51 a 2.00 UMA</t>
  </si>
  <si>
    <t>2.01 a 2.50 UMA</t>
  </si>
  <si>
    <t>2.51 a 3.00 UMA</t>
  </si>
  <si>
    <t>3.01 a 3.50 UMA</t>
  </si>
  <si>
    <t>3.51 a 4.00 UMA</t>
  </si>
  <si>
    <t>4.01 UMA en adelante</t>
  </si>
  <si>
    <t>NO OBJETO</t>
  </si>
  <si>
    <t>REMANENTE</t>
  </si>
  <si>
    <t>TOTAL A DEPOSITAR</t>
  </si>
  <si>
    <t>TOTAL A CONSIDERAR</t>
  </si>
  <si>
    <t>TOTAL NETO REMANENTE</t>
  </si>
  <si>
    <t>TOTAL SC</t>
  </si>
  <si>
    <t>TOTAL GLOBAL FACTURA</t>
  </si>
  <si>
    <t>DESGLOCE FACTURA</t>
  </si>
  <si>
    <t>MONEDERO</t>
  </si>
  <si>
    <t xml:space="preserve">COSTO COMISIÓN </t>
  </si>
  <si>
    <t>PROPUESTA SC</t>
  </si>
  <si>
    <t>Emp 001</t>
  </si>
  <si>
    <t>TARIFA MENSUAL  2026</t>
  </si>
  <si>
    <t>EN ADELANTE</t>
  </si>
  <si>
    <t>TARIFA PARA EL CALCULO DEL EJERCICIO 2026</t>
  </si>
  <si>
    <t>TARIFA ACTUALIZADA DEL IMPUESTO CORRESPONDIENTE AL EJERCICIO DE 2026</t>
  </si>
  <si>
    <t>Emp 002</t>
  </si>
  <si>
    <t>Emp 003</t>
  </si>
  <si>
    <t>Empleado 1</t>
  </si>
  <si>
    <t>Empleado 2</t>
  </si>
  <si>
    <t>Empleado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</si>
</sst>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0%"/>
    <numFmt numFmtId="165" formatCode="0.000%"/>
    <numFmt numFmtId="166" formatCode="_(* #,##0.00_);_(* \(#,##0.00\);_(* &quot;-&quot;??_);_(@_)"/>
    <numFmt numFmtId="167" formatCode="_-[$€-2]* #,##0.00_-;\-[$€-2]* #,##0.00_-;_-[$€-2]* &quot;-&quot;??_-"/>
    <numFmt numFmtId="168" formatCode="#,##0.00_ ;[Red]\-#,##0.00\ "/>
    <numFmt numFmtId="169" formatCode="[$$-80A]#,##0.00"/>
    <numFmt numFmtId="170" formatCode="#,##0.00_ ;\-#,##0.00\ "/>
    <numFmt numFmtId="171" formatCode="0.0%"/>
  </numFmts>
  <fonts count="8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26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indexed="10"/>
      <name val="Arial"/>
      <family val="2"/>
    </font>
    <font>
      <sz val="10"/>
      <name val="Courier"/>
      <family val="3"/>
    </font>
    <font>
      <b/>
      <sz val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9"/>
      <name val="Maiandra GD"/>
      <family val="2"/>
    </font>
    <font>
      <sz val="9"/>
      <name val="Maiandra GD"/>
      <family val="2"/>
    </font>
    <font>
      <sz val="9"/>
      <color indexed="8"/>
      <name val="Calibri"/>
      <family val="2"/>
    </font>
    <font>
      <sz val="11"/>
      <name val="Calibri"/>
      <family val="2"/>
    </font>
    <font>
      <b/>
      <sz val="16"/>
      <name val="Arial"/>
      <family val="2"/>
    </font>
    <font>
      <sz val="8"/>
      <name val="Franklin Gothic Medium Cond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000000"/>
      <name val="Arial"/>
      <family val="2"/>
    </font>
    <font>
      <b/>
      <sz val="16"/>
      <color theme="0"/>
      <name val="Arial"/>
      <family val="2"/>
    </font>
    <font>
      <b/>
      <sz val="16"/>
      <color rgb="FFCC9900"/>
      <name val="Arial"/>
      <family val="2"/>
    </font>
    <font>
      <b/>
      <sz val="9"/>
      <color rgb="FFCC9900"/>
      <name val="Arial"/>
      <family val="2"/>
    </font>
    <font>
      <b/>
      <sz val="12"/>
      <color rgb="FFCC9900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  <charset val="1"/>
    </font>
    <font>
      <u/>
      <sz val="11"/>
      <color theme="10"/>
      <name val="Calibri"/>
      <family val="2"/>
    </font>
    <font>
      <b/>
      <sz val="24"/>
      <color indexed="8"/>
      <name val="Calibri"/>
      <family val="2"/>
      <charset val="1"/>
    </font>
    <font>
      <sz val="12"/>
      <color indexed="8"/>
      <name val="Calibri"/>
      <family val="2"/>
      <charset val="1"/>
    </font>
    <font>
      <i/>
      <sz val="10"/>
      <color indexed="23"/>
      <name val="Calibri"/>
      <family val="2"/>
      <charset val="1"/>
    </font>
    <font>
      <sz val="10"/>
      <color indexed="19"/>
      <name val="Calibri"/>
      <family val="2"/>
      <charset val="1"/>
    </font>
    <font>
      <sz val="10"/>
      <color indexed="16"/>
      <name val="Calibri"/>
      <family val="2"/>
      <charset val="1"/>
    </font>
    <font>
      <b/>
      <sz val="10"/>
      <color indexed="9"/>
      <name val="Calibri"/>
      <family val="2"/>
      <charset val="1"/>
    </font>
    <font>
      <b/>
      <sz val="10"/>
      <color indexed="8"/>
      <name val="Calibri"/>
      <family val="2"/>
      <charset val="1"/>
    </font>
    <font>
      <sz val="10"/>
      <color indexed="9"/>
      <name val="Calibri"/>
      <family val="2"/>
      <charset val="1"/>
    </font>
    <font>
      <sz val="10"/>
      <color indexed="8"/>
      <name val="MS Sans Serif"/>
      <family val="2"/>
    </font>
    <font>
      <b/>
      <sz val="9.9499999999999993"/>
      <color indexed="8"/>
      <name val="Arial"/>
      <family val="2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9"/>
      <color rgb="FFCC9900"/>
      <name val="Cambria"/>
      <family val="1"/>
      <scheme val="major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sz val="13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10"/>
      <color indexed="8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3"/>
      <name val="Cambria"/>
      <family val="1"/>
      <scheme val="major"/>
    </font>
  </fonts>
  <fills count="8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6"/>
        <bgColor indexed="10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0080"/>
      </left>
      <right/>
      <top style="medium">
        <color rgb="FF800080"/>
      </top>
      <bottom style="medium">
        <color rgb="FF800080"/>
      </bottom>
      <diagonal/>
    </border>
    <border>
      <left/>
      <right/>
      <top style="medium">
        <color rgb="FF800080"/>
      </top>
      <bottom style="medium">
        <color rgb="FF800080"/>
      </bottom>
      <diagonal/>
    </border>
    <border>
      <left/>
      <right style="medium">
        <color rgb="FF800080"/>
      </right>
      <top style="medium">
        <color rgb="FF800080"/>
      </top>
      <bottom style="medium">
        <color rgb="FF800080"/>
      </bottom>
      <diagonal/>
    </border>
    <border>
      <left style="medium">
        <color rgb="FF800080"/>
      </left>
      <right style="thin">
        <color rgb="FF800080"/>
      </right>
      <top style="medium">
        <color rgb="FF800080"/>
      </top>
      <bottom style="thin">
        <color rgb="FF800080"/>
      </bottom>
      <diagonal/>
    </border>
    <border>
      <left style="thin">
        <color rgb="FF800080"/>
      </left>
      <right style="thin">
        <color rgb="FF800080"/>
      </right>
      <top style="medium">
        <color rgb="FF800080"/>
      </top>
      <bottom style="thin">
        <color rgb="FF800080"/>
      </bottom>
      <diagonal/>
    </border>
    <border>
      <left style="thin">
        <color rgb="FF800080"/>
      </left>
      <right style="medium">
        <color rgb="FF800080"/>
      </right>
      <top style="medium">
        <color rgb="FF800080"/>
      </top>
      <bottom style="thin">
        <color rgb="FF800080"/>
      </bottom>
      <diagonal/>
    </border>
    <border>
      <left style="medium">
        <color rgb="FF800080"/>
      </left>
      <right style="thin">
        <color rgb="FF800080"/>
      </right>
      <top style="thin">
        <color rgb="FF800080"/>
      </top>
      <bottom/>
      <diagonal/>
    </border>
    <border>
      <left style="thin">
        <color rgb="FF800080"/>
      </left>
      <right style="thin">
        <color rgb="FF800080"/>
      </right>
      <top style="thin">
        <color rgb="FF800080"/>
      </top>
      <bottom/>
      <diagonal/>
    </border>
    <border>
      <left style="thin">
        <color rgb="FF800080"/>
      </left>
      <right style="medium">
        <color rgb="FF800080"/>
      </right>
      <top style="thin">
        <color rgb="FF800080"/>
      </top>
      <bottom/>
      <diagonal/>
    </border>
    <border>
      <left/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thin">
        <color rgb="FF4A385E"/>
      </left>
      <right style="thin">
        <color rgb="FF4A385E"/>
      </right>
      <top style="thin">
        <color rgb="FF4A385E"/>
      </top>
      <bottom style="thin">
        <color rgb="FF4A385E"/>
      </bottom>
      <diagonal/>
    </border>
    <border>
      <left style="medium">
        <color rgb="FF5B4573"/>
      </left>
      <right style="thin">
        <color rgb="FF5B4573"/>
      </right>
      <top style="medium">
        <color rgb="FF5B4573"/>
      </top>
      <bottom/>
      <diagonal/>
    </border>
    <border>
      <left style="thin">
        <color rgb="FF5B4573"/>
      </left>
      <right style="thin">
        <color rgb="FF5B4573"/>
      </right>
      <top style="medium">
        <color rgb="FF5B4573"/>
      </top>
      <bottom/>
      <diagonal/>
    </border>
    <border>
      <left style="thin">
        <color rgb="FF5B4573"/>
      </left>
      <right style="medium">
        <color rgb="FF5B4573"/>
      </right>
      <top style="medium">
        <color rgb="FF5B4573"/>
      </top>
      <bottom/>
      <diagonal/>
    </border>
    <border>
      <left style="dotted">
        <color rgb="FF4A385E"/>
      </left>
      <right style="dotted">
        <color rgb="FF4A385E"/>
      </right>
      <top style="dotted">
        <color rgb="FF4A385E"/>
      </top>
      <bottom style="dotted">
        <color rgb="FF4A385E"/>
      </bottom>
      <diagonal/>
    </border>
  </borders>
  <cellStyleXfs count="38291">
    <xf numFmtId="0" fontId="0" fillId="0" borderId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0" borderId="0"/>
    <xf numFmtId="0" fontId="15" fillId="0" borderId="0"/>
    <xf numFmtId="0" fontId="15" fillId="3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0" borderId="0"/>
    <xf numFmtId="0" fontId="15" fillId="0" borderId="0"/>
    <xf numFmtId="0" fontId="15" fillId="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0" borderId="0"/>
    <xf numFmtId="0" fontId="15" fillId="0" borderId="0"/>
    <xf numFmtId="0" fontId="15" fillId="7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0" borderId="0"/>
    <xf numFmtId="0" fontId="15" fillId="0" borderId="0"/>
    <xf numFmtId="0" fontId="15" fillId="11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0" borderId="0"/>
    <xf numFmtId="0" fontId="15" fillId="0" borderId="0"/>
    <xf numFmtId="0" fontId="15" fillId="13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0" borderId="0"/>
    <xf numFmtId="0" fontId="15" fillId="0" borderId="0"/>
    <xf numFmtId="0" fontId="15" fillId="1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0" borderId="0"/>
    <xf numFmtId="0" fontId="15" fillId="0" borderId="0"/>
    <xf numFmtId="0" fontId="15" fillId="17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0" borderId="0"/>
    <xf numFmtId="0" fontId="15" fillId="0" borderId="0"/>
    <xf numFmtId="0" fontId="15" fillId="1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0" borderId="0"/>
    <xf numFmtId="0" fontId="15" fillId="0" borderId="0"/>
    <xf numFmtId="0" fontId="15" fillId="1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0" borderId="0"/>
    <xf numFmtId="0" fontId="15" fillId="0" borderId="0"/>
    <xf numFmtId="0" fontId="15" fillId="21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5" fillId="0" borderId="0"/>
    <xf numFmtId="0" fontId="15" fillId="0" borderId="0"/>
    <xf numFmtId="0" fontId="16" fillId="23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5" fillId="0" borderId="0"/>
    <xf numFmtId="0" fontId="15" fillId="0" borderId="0"/>
    <xf numFmtId="0" fontId="16" fillId="17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5" fillId="0" borderId="0"/>
    <xf numFmtId="0" fontId="15" fillId="0" borderId="0"/>
    <xf numFmtId="0" fontId="16" fillId="1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5" fillId="0" borderId="0"/>
    <xf numFmtId="0" fontId="15" fillId="0" borderId="0"/>
    <xf numFmtId="0" fontId="16" fillId="2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5" fillId="0" borderId="0"/>
    <xf numFmtId="0" fontId="15" fillId="0" borderId="0"/>
    <xf numFmtId="0" fontId="16" fillId="27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5" fillId="0" borderId="0"/>
    <xf numFmtId="0" fontId="15" fillId="0" borderId="0"/>
    <xf numFmtId="0" fontId="16" fillId="2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5" fillId="0" borderId="0"/>
    <xf numFmtId="0" fontId="15" fillId="0" borderId="0"/>
    <xf numFmtId="0" fontId="17" fillId="7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5" fillId="0" borderId="0"/>
    <xf numFmtId="0" fontId="15" fillId="0" borderId="0"/>
    <xf numFmtId="0" fontId="15" fillId="0" borderId="0"/>
    <xf numFmtId="0" fontId="18" fillId="31" borderId="1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30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5" fillId="0" borderId="0"/>
    <xf numFmtId="0" fontId="15" fillId="0" borderId="0"/>
    <xf numFmtId="0" fontId="15" fillId="0" borderId="0"/>
    <xf numFmtId="0" fontId="19" fillId="33" borderId="2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32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19" fillId="33" borderId="2" applyNumberFormat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20" fillId="0" borderId="3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1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3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37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3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2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27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41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15" fillId="0" borderId="0"/>
    <xf numFmtId="0" fontId="15" fillId="0" borderId="0"/>
    <xf numFmtId="0" fontId="15" fillId="0" borderId="0"/>
    <xf numFmtId="0" fontId="22" fillId="13" borderId="1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12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167" fontId="8" fillId="0" borderId="0" applyFont="0" applyFill="0" applyBorder="0" applyAlignment="0" applyProtection="0"/>
    <xf numFmtId="0" fontId="15" fillId="0" borderId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23" fillId="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24" fillId="43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" fillId="0" borderId="0"/>
    <xf numFmtId="0" fontId="42" fillId="0" borderId="0"/>
    <xf numFmtId="0" fontId="25" fillId="0" borderId="0"/>
    <xf numFmtId="0" fontId="2" fillId="0" borderId="0"/>
    <xf numFmtId="0" fontId="8" fillId="0" borderId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45" borderId="4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44" borderId="4" applyNumberFormat="0" applyFon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0" fontId="15" fillId="45" borderId="4" applyNumberForma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15" fillId="0" borderId="0"/>
    <xf numFmtId="0" fontId="15" fillId="0" borderId="0"/>
    <xf numFmtId="0" fontId="15" fillId="0" borderId="0"/>
    <xf numFmtId="0" fontId="26" fillId="31" borderId="5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0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7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8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29" fillId="0" borderId="6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31" fillId="0" borderId="7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21" fillId="0" borderId="8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32" fillId="0" borderId="9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2" fillId="0" borderId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4" applyNumberFormat="0" applyFill="0" applyAlignment="0" applyProtection="0"/>
    <xf numFmtId="0" fontId="47" fillId="0" borderId="25" applyNumberFormat="0" applyFill="0" applyAlignment="0" applyProtection="0"/>
    <xf numFmtId="0" fontId="47" fillId="0" borderId="0" applyNumberFormat="0" applyFill="0" applyBorder="0" applyAlignment="0" applyProtection="0"/>
    <xf numFmtId="0" fontId="48" fillId="49" borderId="0" applyNumberFormat="0" applyBorder="0" applyAlignment="0" applyProtection="0"/>
    <xf numFmtId="0" fontId="49" fillId="50" borderId="0" applyNumberFormat="0" applyBorder="0" applyAlignment="0" applyProtection="0"/>
    <xf numFmtId="0" fontId="50" fillId="51" borderId="26" applyNumberFormat="0" applyAlignment="0" applyProtection="0"/>
    <xf numFmtId="0" fontId="51" fillId="52" borderId="27" applyNumberFormat="0" applyAlignment="0" applyProtection="0"/>
    <xf numFmtId="0" fontId="52" fillId="52" borderId="26" applyNumberFormat="0" applyAlignment="0" applyProtection="0"/>
    <xf numFmtId="0" fontId="53" fillId="0" borderId="28" applyNumberFormat="0" applyFill="0" applyAlignment="0" applyProtection="0"/>
    <xf numFmtId="0" fontId="54" fillId="53" borderId="29" applyNumberFormat="0" applyAlignment="0" applyProtection="0"/>
    <xf numFmtId="0" fontId="55" fillId="0" borderId="0" applyNumberFormat="0" applyFill="0" applyBorder="0" applyAlignment="0" applyProtection="0"/>
    <xf numFmtId="0" fontId="42" fillId="54" borderId="30" applyNumberFormat="0" applyFont="0" applyAlignment="0" applyProtection="0"/>
    <xf numFmtId="0" fontId="56" fillId="0" borderId="0" applyNumberFormat="0" applyFill="0" applyBorder="0" applyAlignment="0" applyProtection="0"/>
    <xf numFmtId="0" fontId="57" fillId="0" borderId="31" applyNumberFormat="0" applyFill="0" applyAlignment="0" applyProtection="0"/>
    <xf numFmtId="0" fontId="58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58" fillId="58" borderId="0" applyNumberFormat="0" applyBorder="0" applyAlignment="0" applyProtection="0"/>
    <xf numFmtId="0" fontId="58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61" borderId="0" applyNumberFormat="0" applyBorder="0" applyAlignment="0" applyProtection="0"/>
    <xf numFmtId="0" fontId="58" fillId="62" borderId="0" applyNumberFormat="0" applyBorder="0" applyAlignment="0" applyProtection="0"/>
    <xf numFmtId="0" fontId="58" fillId="63" borderId="0" applyNumberFormat="0" applyBorder="0" applyAlignment="0" applyProtection="0"/>
    <xf numFmtId="0" fontId="42" fillId="64" borderId="0" applyNumberFormat="0" applyBorder="0" applyAlignment="0" applyProtection="0"/>
    <xf numFmtId="0" fontId="42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7" borderId="0" applyNumberFormat="0" applyBorder="0" applyAlignment="0" applyProtection="0"/>
    <xf numFmtId="0" fontId="42" fillId="68" borderId="0" applyNumberFormat="0" applyBorder="0" applyAlignment="0" applyProtection="0"/>
    <xf numFmtId="0" fontId="42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42" fillId="72" borderId="0" applyNumberFormat="0" applyBorder="0" applyAlignment="0" applyProtection="0"/>
    <xf numFmtId="0" fontId="42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5" borderId="0" applyNumberFormat="0" applyBorder="0" applyAlignment="0" applyProtection="0"/>
    <xf numFmtId="0" fontId="42" fillId="76" borderId="0" applyNumberFormat="0" applyBorder="0" applyAlignment="0" applyProtection="0"/>
    <xf numFmtId="0" fontId="42" fillId="77" borderId="0" applyNumberFormat="0" applyBorder="0" applyAlignment="0" applyProtection="0"/>
    <xf numFmtId="0" fontId="58" fillId="7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0" borderId="0"/>
    <xf numFmtId="0" fontId="1" fillId="0" borderId="0"/>
    <xf numFmtId="0" fontId="1" fillId="2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45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4" borderId="4" applyNumberFormat="0" applyFon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0" fontId="65" fillId="0" borderId="0"/>
    <xf numFmtId="0" fontId="64" fillId="0" borderId="0"/>
    <xf numFmtId="44" fontId="64" fillId="0" borderId="0" applyFont="0" applyFill="0" applyBorder="0" applyAlignment="0" applyProtection="0"/>
    <xf numFmtId="0" fontId="64" fillId="0" borderId="0"/>
    <xf numFmtId="44" fontId="64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/>
    <xf numFmtId="0" fontId="73" fillId="0" borderId="0" applyNumberFormat="0" applyFill="0" applyBorder="0" applyProtection="0"/>
    <xf numFmtId="0" fontId="74" fillId="82" borderId="0" applyNumberFormat="0" applyBorder="0" applyProtection="0"/>
    <xf numFmtId="0" fontId="74" fillId="83" borderId="0" applyNumberFormat="0" applyBorder="0" applyProtection="0"/>
    <xf numFmtId="0" fontId="73" fillId="84" borderId="0" applyNumberFormat="0" applyBorder="0" applyProtection="0"/>
    <xf numFmtId="0" fontId="71" fillId="85" borderId="0" applyNumberFormat="0" applyBorder="0" applyProtection="0"/>
    <xf numFmtId="0" fontId="72" fillId="86" borderId="0" applyNumberFormat="0" applyBorder="0" applyProtection="0"/>
    <xf numFmtId="0" fontId="69" fillId="0" borderId="0" applyNumberFormat="0" applyFill="0" applyBorder="0" applyProtection="0"/>
    <xf numFmtId="0" fontId="67" fillId="0" borderId="0" applyNumberFormat="0" applyFill="0" applyBorder="0" applyProtection="0"/>
    <xf numFmtId="0" fontId="68" fillId="0" borderId="0" applyNumberFormat="0" applyFill="0" applyBorder="0" applyProtection="0"/>
    <xf numFmtId="0" fontId="70" fillId="45" borderId="0" applyNumberFormat="0" applyBorder="0" applyProtection="0"/>
    <xf numFmtId="0" fontId="65" fillId="0" borderId="0" applyNumberFormat="0" applyFill="0" applyBorder="0" applyProtection="0"/>
    <xf numFmtId="0" fontId="65" fillId="0" borderId="0" applyNumberFormat="0" applyFill="0" applyBorder="0" applyProtection="0"/>
    <xf numFmtId="0" fontId="71" fillId="0" borderId="0" applyNumberFormat="0" applyFill="0" applyBorder="0" applyProtection="0"/>
    <xf numFmtId="0" fontId="2" fillId="0" borderId="0" applyNumberFormat="0" applyFill="0" applyBorder="0" applyAlignment="0" applyProtection="0"/>
    <xf numFmtId="0" fontId="2" fillId="0" borderId="0"/>
    <xf numFmtId="0" fontId="64" fillId="0" borderId="0"/>
    <xf numFmtId="44" fontId="64" fillId="0" borderId="0" applyFont="0" applyFill="0" applyBorder="0" applyAlignment="0" applyProtection="0"/>
    <xf numFmtId="0" fontId="4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42" fillId="0" borderId="0" applyFont="0" applyFill="0" applyBorder="0" applyAlignment="0" applyProtection="0"/>
    <xf numFmtId="0" fontId="2" fillId="0" borderId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20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8" borderId="0" applyNumberFormat="0" applyBorder="0" applyAlignment="0" applyProtection="0"/>
    <xf numFmtId="0" fontId="16" fillId="24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8" borderId="0" applyNumberFormat="0" applyBorder="0" applyAlignment="0" applyProtection="0"/>
    <xf numFmtId="0" fontId="16" fillId="24" borderId="0" applyNumberFormat="0" applyBorder="0" applyAlignment="0" applyProtection="0"/>
    <xf numFmtId="0" fontId="16" fillId="26" borderId="0" applyNumberFormat="0" applyBorder="0" applyAlignment="0" applyProtection="0"/>
    <xf numFmtId="0" fontId="16" fillId="40" borderId="0" applyNumberFormat="0" applyBorder="0" applyAlignment="0" applyProtection="0"/>
    <xf numFmtId="0" fontId="23" fillId="4" borderId="0" applyNumberFormat="0" applyBorder="0" applyAlignment="0" applyProtection="0"/>
    <xf numFmtId="0" fontId="18" fillId="30" borderId="1" applyNumberFormat="0" applyAlignment="0" applyProtection="0"/>
    <xf numFmtId="0" fontId="19" fillId="32" borderId="2" applyNumberFormat="0" applyAlignment="0" applyProtection="0"/>
    <xf numFmtId="0" fontId="2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29" fillId="0" borderId="6" applyNumberFormat="0" applyFill="0" applyAlignment="0" applyProtection="0"/>
    <xf numFmtId="0" fontId="31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12" borderId="1" applyNumberFormat="0" applyAlignment="0" applyProtection="0"/>
    <xf numFmtId="0" fontId="20" fillId="0" borderId="3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5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75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5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5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0" fillId="0" borderId="0"/>
    <xf numFmtId="0" fontId="75" fillId="0" borderId="0"/>
    <xf numFmtId="0" fontId="75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5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5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44" borderId="4" applyNumberFormat="0" applyFont="0" applyAlignment="0" applyProtection="0"/>
    <xf numFmtId="0" fontId="26" fillId="30" borderId="5" applyNumberFormat="0" applyAlignment="0" applyProtection="0"/>
    <xf numFmtId="9" fontId="2" fillId="0" borderId="0" applyFont="0" applyFill="0" applyBorder="0" applyAlignment="0" applyProtection="0"/>
    <xf numFmtId="0" fontId="76" fillId="0" borderId="0" applyNumberFormat="0" applyFill="0" applyBorder="0" applyProtection="0">
      <alignment horizontal="right" vertical="center"/>
    </xf>
    <xf numFmtId="0" fontId="30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0"/>
    <xf numFmtId="44" fontId="4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0" fontId="64" fillId="0" borderId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0" fontId="42" fillId="0" borderId="0"/>
    <xf numFmtId="0" fontId="64" fillId="0" borderId="0"/>
    <xf numFmtId="44" fontId="64" fillId="0" borderId="0" applyFont="0" applyFill="0" applyBorder="0" applyAlignment="0" applyProtection="0"/>
    <xf numFmtId="0" fontId="4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0" fontId="42" fillId="0" borderId="0"/>
    <xf numFmtId="44" fontId="42" fillId="0" borderId="0" applyFont="0" applyFill="0" applyBorder="0" applyAlignment="0" applyProtection="0"/>
    <xf numFmtId="0" fontId="66" fillId="0" borderId="0" applyNumberFormat="0" applyFill="0" applyBorder="0" applyAlignment="0" applyProtection="0"/>
    <xf numFmtId="44" fontId="4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64" fillId="0" borderId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30" borderId="1" applyNumberFormat="0" applyAlignment="0" applyProtection="0"/>
    <xf numFmtId="0" fontId="22" fillId="12" borderId="1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44" borderId="4" applyNumberFormat="0" applyFont="0" applyAlignment="0" applyProtection="0"/>
    <xf numFmtId="0" fontId="26" fillId="30" borderId="5" applyNumberFormat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30" borderId="1" applyNumberFormat="0" applyAlignment="0" applyProtection="0"/>
    <xf numFmtId="0" fontId="22" fillId="12" borderId="1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44" borderId="4" applyNumberFormat="0" applyFont="0" applyAlignment="0" applyProtection="0"/>
    <xf numFmtId="0" fontId="26" fillId="30" borderId="5" applyNumberFormat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30" borderId="1" applyNumberFormat="0" applyAlignment="0" applyProtection="0"/>
    <xf numFmtId="0" fontId="22" fillId="12" borderId="1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44" borderId="4" applyNumberFormat="0" applyFont="0" applyAlignment="0" applyProtection="0"/>
    <xf numFmtId="0" fontId="26" fillId="30" borderId="5" applyNumberFormat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64" fillId="0" borderId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0" fontId="64" fillId="0" borderId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30" borderId="1" applyNumberFormat="0" applyAlignment="0" applyProtection="0"/>
    <xf numFmtId="0" fontId="22" fillId="12" borderId="1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44" borderId="4" applyNumberFormat="0" applyFont="0" applyAlignment="0" applyProtection="0"/>
    <xf numFmtId="0" fontId="26" fillId="30" borderId="5" applyNumberFormat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30" borderId="1" applyNumberFormat="0" applyAlignment="0" applyProtection="0"/>
    <xf numFmtId="0" fontId="22" fillId="12" borderId="1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44" borderId="4" applyNumberFormat="0" applyFont="0" applyAlignment="0" applyProtection="0"/>
    <xf numFmtId="0" fontId="26" fillId="30" borderId="5" applyNumberFormat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64" fillId="0" borderId="0"/>
    <xf numFmtId="0" fontId="2" fillId="0" borderId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30" borderId="1" applyNumberFormat="0" applyAlignment="0" applyProtection="0"/>
    <xf numFmtId="0" fontId="22" fillId="12" borderId="1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44" borderId="4" applyNumberFormat="0" applyFont="0" applyAlignment="0" applyProtection="0"/>
    <xf numFmtId="0" fontId="26" fillId="30" borderId="5" applyNumberFormat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30" borderId="1" applyNumberFormat="0" applyAlignment="0" applyProtection="0"/>
    <xf numFmtId="0" fontId="22" fillId="12" borderId="1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44" borderId="4" applyNumberFormat="0" applyFont="0" applyAlignment="0" applyProtection="0"/>
    <xf numFmtId="0" fontId="26" fillId="30" borderId="5" applyNumberFormat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30" borderId="1" applyNumberFormat="0" applyAlignment="0" applyProtection="0"/>
    <xf numFmtId="0" fontId="22" fillId="12" borderId="1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44" borderId="4" applyNumberFormat="0" applyFont="0" applyAlignment="0" applyProtection="0"/>
    <xf numFmtId="0" fontId="26" fillId="30" borderId="5" applyNumberFormat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30" borderId="1" applyNumberFormat="0" applyAlignment="0" applyProtection="0"/>
    <xf numFmtId="0" fontId="22" fillId="12" borderId="1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44" borderId="4" applyNumberFormat="0" applyFont="0" applyAlignment="0" applyProtection="0"/>
    <xf numFmtId="0" fontId="26" fillId="30" borderId="5" applyNumberFormat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2" fillId="0" borderId="0"/>
    <xf numFmtId="0" fontId="2" fillId="0" borderId="0"/>
    <xf numFmtId="0" fontId="22" fillId="13" borderId="1" applyNumberFormat="0" applyAlignment="0" applyProtection="0"/>
    <xf numFmtId="0" fontId="18" fillId="31" borderId="1" applyNumberFormat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4" fillId="43" borderId="0" applyNumberFormat="0" applyBorder="0" applyAlignment="0" applyProtection="0"/>
    <xf numFmtId="0" fontId="42" fillId="0" borderId="0"/>
    <xf numFmtId="0" fontId="25" fillId="0" borderId="0"/>
    <xf numFmtId="0" fontId="8" fillId="0" borderId="0"/>
    <xf numFmtId="9" fontId="1" fillId="0" borderId="0" applyFont="0" applyFill="0" applyBorder="0" applyAlignment="0" applyProtection="0"/>
    <xf numFmtId="0" fontId="2" fillId="0" borderId="0"/>
    <xf numFmtId="0" fontId="45" fillId="0" borderId="0" applyNumberFormat="0" applyFill="0" applyBorder="0" applyAlignment="0" applyProtection="0"/>
    <xf numFmtId="0" fontId="49" fillId="50" borderId="0" applyNumberFormat="0" applyBorder="0" applyAlignment="0" applyProtection="0"/>
    <xf numFmtId="0" fontId="58" fillId="58" borderId="0" applyNumberFormat="0" applyBorder="0" applyAlignment="0" applyProtection="0"/>
    <xf numFmtId="0" fontId="58" fillId="62" borderId="0" applyNumberFormat="0" applyBorder="0" applyAlignment="0" applyProtection="0"/>
    <xf numFmtId="0" fontId="58" fillId="66" borderId="0" applyNumberFormat="0" applyBorder="0" applyAlignment="0" applyProtection="0"/>
    <xf numFmtId="0" fontId="58" fillId="70" borderId="0" applyNumberFormat="0" applyBorder="0" applyAlignment="0" applyProtection="0"/>
    <xf numFmtId="0" fontId="58" fillId="74" borderId="0" applyNumberFormat="0" applyBorder="0" applyAlignment="0" applyProtection="0"/>
    <xf numFmtId="0" fontId="58" fillId="78" borderId="0" applyNumberFormat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26" fillId="31" borderId="5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8" fillId="30" borderId="1" applyNumberFormat="0" applyAlignment="0" applyProtection="0"/>
    <xf numFmtId="0" fontId="18" fillId="31" borderId="1" applyNumberFormat="0" applyAlignment="0" applyProtection="0"/>
    <xf numFmtId="0" fontId="22" fillId="13" borderId="1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8" fillId="31" borderId="1" applyNumberFormat="0" applyAlignment="0" applyProtection="0"/>
    <xf numFmtId="0" fontId="22" fillId="13" borderId="1" applyNumberFormat="0" applyAlignment="0" applyProtection="0"/>
    <xf numFmtId="0" fontId="1" fillId="45" borderId="4" applyNumberFormat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8" fillId="31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26" fillId="31" borderId="5" applyNumberFormat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22" fillId="13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1" fillId="45" borderId="4" applyNumberFormat="0" applyAlignment="0" applyProtection="0"/>
    <xf numFmtId="0" fontId="26" fillId="30" borderId="5" applyNumberFormat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2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22" fillId="13" borderId="1" applyNumberFormat="0" applyAlignment="0" applyProtection="0"/>
    <xf numFmtId="0" fontId="1" fillId="45" borderId="4" applyNumberFormat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4" borderId="4" applyNumberFormat="0" applyFont="0" applyAlignment="0" applyProtection="0"/>
    <xf numFmtId="0" fontId="1" fillId="45" borderId="4" applyNumberFormat="0" applyAlignment="0" applyProtection="0"/>
    <xf numFmtId="0" fontId="18" fillId="31" borderId="1" applyNumberFormat="0" applyAlignment="0" applyProtection="0"/>
    <xf numFmtId="0" fontId="22" fillId="13" borderId="1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26" fillId="31" borderId="5" applyNumberFormat="0" applyAlignment="0" applyProtection="0"/>
    <xf numFmtId="0" fontId="18" fillId="31" borderId="1" applyNumberFormat="0" applyAlignment="0" applyProtection="0"/>
    <xf numFmtId="0" fontId="22" fillId="13" borderId="1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26" fillId="31" borderId="5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8" fillId="31" borderId="1" applyNumberFormat="0" applyAlignment="0" applyProtection="0"/>
    <xf numFmtId="0" fontId="22" fillId="13" borderId="1" applyNumberFormat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1" fillId="45" borderId="4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22" fillId="13" borderId="1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1" fillId="45" borderId="4" applyNumberFormat="0" applyAlignment="0" applyProtection="0"/>
    <xf numFmtId="0" fontId="18" fillId="31" borderId="1" applyNumberFormat="0" applyAlignment="0" applyProtection="0"/>
    <xf numFmtId="0" fontId="18" fillId="31" borderId="1" applyNumberFormat="0" applyAlignment="0" applyProtection="0"/>
    <xf numFmtId="0" fontId="22" fillId="13" borderId="1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18" fillId="31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22" fillId="13" borderId="1" applyNumberFormat="0" applyAlignment="0" applyProtection="0"/>
    <xf numFmtId="0" fontId="1" fillId="44" borderId="4" applyNumberFormat="0" applyFon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26" fillId="31" borderId="5" applyNumberFormat="0" applyAlignment="0" applyProtection="0"/>
    <xf numFmtId="0" fontId="32" fillId="0" borderId="9" applyNumberFormat="0" applyFill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8" fillId="31" borderId="1" applyNumberFormat="0" applyAlignment="0" applyProtection="0"/>
    <xf numFmtId="0" fontId="22" fillId="13" borderId="1" applyNumberFormat="0" applyAlignment="0" applyProtection="0"/>
    <xf numFmtId="0" fontId="1" fillId="45" borderId="4" applyNumberFormat="0" applyAlignment="0" applyProtection="0"/>
    <xf numFmtId="0" fontId="26" fillId="31" borderId="5" applyNumberFormat="0" applyAlignment="0" applyProtection="0"/>
    <xf numFmtId="0" fontId="1" fillId="45" borderId="4" applyNumberFormat="0" applyAlignment="0" applyProtection="0"/>
    <xf numFmtId="0" fontId="26" fillId="31" borderId="5" applyNumberFormat="0" applyAlignment="0" applyProtection="0"/>
    <xf numFmtId="0" fontId="32" fillId="0" borderId="9" applyNumberFormat="0" applyFill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1501" applyFont="1"/>
    <xf numFmtId="0" fontId="3" fillId="0" borderId="0" xfId="1501" applyFont="1" applyAlignment="1">
      <alignment horizontal="center"/>
    </xf>
    <xf numFmtId="0" fontId="3" fillId="46" borderId="0" xfId="1501" applyFont="1" applyFill="1"/>
    <xf numFmtId="43" fontId="3" fillId="0" borderId="0" xfId="1446" applyFont="1"/>
    <xf numFmtId="9" fontId="3" fillId="0" borderId="0" xfId="1501" applyNumberFormat="1" applyFont="1"/>
    <xf numFmtId="164" fontId="3" fillId="0" borderId="0" xfId="1549" applyNumberFormat="1" applyFont="1"/>
    <xf numFmtId="0" fontId="5" fillId="0" borderId="0" xfId="1501" applyFont="1" applyAlignment="1">
      <alignment horizontal="center"/>
    </xf>
    <xf numFmtId="44" fontId="6" fillId="47" borderId="10" xfId="1501" applyNumberFormat="1" applyFont="1" applyFill="1" applyBorder="1" applyAlignment="1">
      <alignment horizontal="center" vertical="center" wrapText="1"/>
    </xf>
    <xf numFmtId="49" fontId="6" fillId="47" borderId="10" xfId="1501" applyNumberFormat="1" applyFont="1" applyFill="1" applyBorder="1" applyAlignment="1">
      <alignment horizontal="center" vertical="center" wrapText="1"/>
    </xf>
    <xf numFmtId="10" fontId="6" fillId="47" borderId="10" xfId="1501" applyNumberFormat="1" applyFont="1" applyFill="1" applyBorder="1" applyAlignment="1">
      <alignment horizontal="center" vertical="center" wrapText="1"/>
    </xf>
    <xf numFmtId="10" fontId="6" fillId="47" borderId="10" xfId="1549" applyNumberFormat="1" applyFont="1" applyFill="1" applyBorder="1" applyAlignment="1">
      <alignment horizontal="center" vertical="center" wrapText="1"/>
    </xf>
    <xf numFmtId="165" fontId="6" fillId="47" borderId="10" xfId="1549" applyNumberFormat="1" applyFont="1" applyFill="1" applyBorder="1" applyAlignment="1">
      <alignment horizontal="center" vertical="center" wrapText="1"/>
    </xf>
    <xf numFmtId="164" fontId="6" fillId="47" borderId="10" xfId="1549" applyNumberFormat="1" applyFont="1" applyFill="1" applyBorder="1" applyAlignment="1">
      <alignment horizontal="center" vertical="center" wrapText="1"/>
    </xf>
    <xf numFmtId="1" fontId="5" fillId="0" borderId="11" xfId="1501" applyNumberFormat="1" applyFont="1" applyBorder="1" applyAlignment="1">
      <alignment horizontal="center" vertical="center" wrapText="1"/>
    </xf>
    <xf numFmtId="0" fontId="5" fillId="0" borderId="11" xfId="1501" applyFont="1" applyBorder="1" applyAlignment="1">
      <alignment horizontal="center" vertical="center" wrapText="1"/>
    </xf>
    <xf numFmtId="49" fontId="5" fillId="0" borderId="11" xfId="1501" applyNumberFormat="1" applyFont="1" applyBorder="1" applyAlignment="1">
      <alignment horizontal="center" vertical="center" wrapText="1"/>
    </xf>
    <xf numFmtId="44" fontId="5" fillId="0" borderId="11" xfId="1501" applyNumberFormat="1" applyFont="1" applyBorder="1" applyAlignment="1">
      <alignment horizontal="center" vertical="center" wrapText="1"/>
    </xf>
    <xf numFmtId="43" fontId="3" fillId="0" borderId="0" xfId="1501" applyNumberFormat="1" applyFont="1" applyAlignment="1">
      <alignment vertical="center"/>
    </xf>
    <xf numFmtId="0" fontId="3" fillId="0" borderId="0" xfId="1501" applyFont="1" applyAlignment="1">
      <alignment horizontal="center" vertical="center"/>
    </xf>
    <xf numFmtId="0" fontId="3" fillId="0" borderId="0" xfId="1501" applyFont="1" applyAlignment="1">
      <alignment vertical="center"/>
    </xf>
    <xf numFmtId="0" fontId="5" fillId="0" borderId="0" xfId="1501" applyFont="1" applyAlignment="1">
      <alignment horizontal="center" vertical="center"/>
    </xf>
    <xf numFmtId="166" fontId="3" fillId="0" borderId="0" xfId="1450" applyFont="1" applyAlignment="1">
      <alignment vertical="center"/>
    </xf>
    <xf numFmtId="0" fontId="2" fillId="0" borderId="0" xfId="1501"/>
    <xf numFmtId="0" fontId="5" fillId="0" borderId="0" xfId="1501" applyFont="1"/>
    <xf numFmtId="0" fontId="5" fillId="0" borderId="0" xfId="1501" applyFont="1" applyAlignment="1">
      <alignment vertical="center"/>
    </xf>
    <xf numFmtId="43" fontId="5" fillId="0" borderId="12" xfId="1501" applyNumberFormat="1" applyFont="1" applyBorder="1" applyAlignment="1">
      <alignment vertical="center"/>
    </xf>
    <xf numFmtId="43" fontId="5" fillId="0" borderId="0" xfId="1501" applyNumberFormat="1" applyFont="1" applyAlignment="1">
      <alignment vertical="center"/>
    </xf>
    <xf numFmtId="43" fontId="5" fillId="0" borderId="0" xfId="1501" applyNumberFormat="1" applyFont="1"/>
    <xf numFmtId="43" fontId="3" fillId="0" borderId="0" xfId="1501" applyNumberFormat="1" applyFont="1"/>
    <xf numFmtId="0" fontId="9" fillId="0" borderId="0" xfId="1498" applyFont="1"/>
    <xf numFmtId="0" fontId="10" fillId="0" borderId="0" xfId="1498" applyFont="1"/>
    <xf numFmtId="0" fontId="10" fillId="0" borderId="0" xfId="1498" applyFont="1" applyAlignment="1">
      <alignment horizontal="center"/>
    </xf>
    <xf numFmtId="43" fontId="10" fillId="0" borderId="0" xfId="1447" applyFont="1"/>
    <xf numFmtId="0" fontId="11" fillId="0" borderId="13" xfId="1498" applyFont="1" applyBorder="1" applyAlignment="1">
      <alignment horizontal="center" vertical="justify"/>
    </xf>
    <xf numFmtId="0" fontId="12" fillId="0" borderId="0" xfId="1498" applyFont="1" applyAlignment="1">
      <alignment horizontal="center"/>
    </xf>
    <xf numFmtId="4" fontId="12" fillId="0" borderId="0" xfId="1498" applyNumberFormat="1" applyFont="1"/>
    <xf numFmtId="168" fontId="12" fillId="0" borderId="0" xfId="1498" applyNumberFormat="1" applyFont="1" applyAlignment="1">
      <alignment horizontal="center"/>
    </xf>
    <xf numFmtId="43" fontId="13" fillId="0" borderId="13" xfId="1447" applyFont="1" applyBorder="1" applyAlignment="1">
      <alignment horizontal="center" wrapText="1"/>
    </xf>
    <xf numFmtId="43" fontId="10" fillId="0" borderId="0" xfId="1498" applyNumberFormat="1" applyFont="1"/>
    <xf numFmtId="0" fontId="13" fillId="0" borderId="0" xfId="1498" applyFont="1" applyAlignment="1">
      <alignment horizontal="center"/>
    </xf>
    <xf numFmtId="0" fontId="13" fillId="0" borderId="0" xfId="1498" applyFont="1"/>
    <xf numFmtId="168" fontId="13" fillId="0" borderId="0" xfId="1498" applyNumberFormat="1" applyFont="1"/>
    <xf numFmtId="0" fontId="14" fillId="0" borderId="0" xfId="1498" applyFont="1" applyAlignment="1">
      <alignment horizontal="right" wrapText="1"/>
    </xf>
    <xf numFmtId="168" fontId="13" fillId="0" borderId="14" xfId="1447" applyNumberFormat="1" applyFont="1" applyBorder="1"/>
    <xf numFmtId="168" fontId="13" fillId="0" borderId="0" xfId="1447" applyNumberFormat="1" applyFont="1"/>
    <xf numFmtId="10" fontId="13" fillId="0" borderId="14" xfId="1550" applyNumberFormat="1" applyFont="1" applyBorder="1"/>
    <xf numFmtId="168" fontId="12" fillId="0" borderId="0" xfId="1447" applyNumberFormat="1" applyFont="1"/>
    <xf numFmtId="43" fontId="7" fillId="0" borderId="0" xfId="1446" applyFont="1" applyAlignment="1">
      <alignment vertical="center"/>
    </xf>
    <xf numFmtId="43" fontId="33" fillId="46" borderId="0" xfId="1501" applyNumberFormat="1" applyFont="1" applyFill="1"/>
    <xf numFmtId="43" fontId="34" fillId="46" borderId="0" xfId="1446" applyFont="1" applyFill="1"/>
    <xf numFmtId="0" fontId="35" fillId="0" borderId="0" xfId="0" applyFont="1" applyAlignment="1">
      <alignment horizontal="left"/>
    </xf>
    <xf numFmtId="0" fontId="36" fillId="0" borderId="0" xfId="0" applyFont="1"/>
    <xf numFmtId="169" fontId="5" fillId="0" borderId="0" xfId="1451" applyNumberFormat="1" applyFont="1"/>
    <xf numFmtId="0" fontId="36" fillId="0" borderId="15" xfId="0" applyFont="1" applyBorder="1"/>
    <xf numFmtId="43" fontId="36" fillId="0" borderId="13" xfId="0" applyNumberFormat="1" applyFont="1" applyBorder="1" applyAlignment="1">
      <alignment horizontal="center"/>
    </xf>
    <xf numFmtId="169" fontId="36" fillId="0" borderId="13" xfId="0" applyNumberFormat="1" applyFont="1" applyBorder="1"/>
    <xf numFmtId="169" fontId="5" fillId="0" borderId="0" xfId="0" applyNumberFormat="1" applyFont="1"/>
    <xf numFmtId="43" fontId="36" fillId="0" borderId="13" xfId="0" applyNumberFormat="1" applyFont="1" applyBorder="1"/>
    <xf numFmtId="169" fontId="3" fillId="0" borderId="0" xfId="0" applyNumberFormat="1" applyFont="1"/>
    <xf numFmtId="0" fontId="3" fillId="0" borderId="0" xfId="0" applyFont="1"/>
    <xf numFmtId="0" fontId="36" fillId="0" borderId="13" xfId="0" applyFont="1" applyBorder="1"/>
    <xf numFmtId="43" fontId="37" fillId="0" borderId="0" xfId="0" applyNumberFormat="1" applyFont="1"/>
    <xf numFmtId="0" fontId="35" fillId="48" borderId="13" xfId="0" applyFont="1" applyFill="1" applyBorder="1"/>
    <xf numFmtId="169" fontId="35" fillId="0" borderId="13" xfId="0" applyNumberFormat="1" applyFont="1" applyBorder="1"/>
    <xf numFmtId="169" fontId="37" fillId="0" borderId="0" xfId="0" applyNumberFormat="1" applyFont="1"/>
    <xf numFmtId="43" fontId="36" fillId="0" borderId="0" xfId="0" applyNumberFormat="1" applyFont="1"/>
    <xf numFmtId="0" fontId="37" fillId="0" borderId="0" xfId="0" applyFont="1"/>
    <xf numFmtId="0" fontId="39" fillId="0" borderId="0" xfId="1501" applyFont="1"/>
    <xf numFmtId="0" fontId="40" fillId="0" borderId="17" xfId="0" applyFont="1" applyBorder="1" applyAlignment="1">
      <alignment horizontal="justify" vertical="center"/>
    </xf>
    <xf numFmtId="43" fontId="13" fillId="0" borderId="0" xfId="1447" applyFont="1" applyAlignment="1">
      <alignment horizontal="center" wrapText="1"/>
    </xf>
    <xf numFmtId="10" fontId="13" fillId="0" borderId="0" xfId="1550" applyNumberFormat="1" applyFont="1" applyAlignment="1">
      <alignment horizontal="center" wrapText="1"/>
    </xf>
    <xf numFmtId="0" fontId="40" fillId="0" borderId="0" xfId="0" applyFont="1" applyAlignment="1">
      <alignment horizontal="justify" vertical="center"/>
    </xf>
    <xf numFmtId="1" fontId="6" fillId="47" borderId="16" xfId="1501" applyNumberFormat="1" applyFont="1" applyFill="1" applyBorder="1" applyAlignment="1">
      <alignment horizontal="center" vertical="center" wrapText="1"/>
    </xf>
    <xf numFmtId="1" fontId="6" fillId="47" borderId="18" xfId="1501" applyNumberFormat="1" applyFont="1" applyFill="1" applyBorder="1" applyAlignment="1">
      <alignment horizontal="center" vertical="center" wrapText="1"/>
    </xf>
    <xf numFmtId="43" fontId="2" fillId="0" borderId="0" xfId="1501" applyNumberFormat="1"/>
    <xf numFmtId="0" fontId="59" fillId="79" borderId="0" xfId="0" applyFont="1" applyFill="1" applyAlignment="1">
      <alignment horizontal="right" vertical="top" wrapText="1"/>
    </xf>
    <xf numFmtId="4" fontId="59" fillId="79" borderId="0" xfId="0" applyNumberFormat="1" applyFont="1" applyFill="1" applyAlignment="1">
      <alignment horizontal="right" vertical="top" wrapText="1"/>
    </xf>
    <xf numFmtId="0" fontId="0" fillId="79" borderId="0" xfId="0" applyFill="1"/>
    <xf numFmtId="0" fontId="10" fillId="0" borderId="32" xfId="1498" applyFont="1" applyBorder="1"/>
    <xf numFmtId="165" fontId="10" fillId="0" borderId="32" xfId="1498" applyNumberFormat="1" applyFont="1" applyBorder="1"/>
    <xf numFmtId="0" fontId="3" fillId="80" borderId="0" xfId="1501" applyFont="1" applyFill="1" applyAlignment="1">
      <alignment horizontal="center" vertical="center"/>
    </xf>
    <xf numFmtId="0" fontId="39" fillId="80" borderId="0" xfId="1501" applyFont="1" applyFill="1" applyAlignment="1">
      <alignment horizontal="center" vertical="center"/>
    </xf>
    <xf numFmtId="0" fontId="3" fillId="80" borderId="0" xfId="1501" applyFont="1" applyFill="1" applyAlignment="1">
      <alignment vertical="center"/>
    </xf>
    <xf numFmtId="0" fontId="3" fillId="80" borderId="0" xfId="1501" applyFont="1" applyFill="1"/>
    <xf numFmtId="4" fontId="3" fillId="80" borderId="0" xfId="1501" applyNumberFormat="1" applyFont="1" applyFill="1"/>
    <xf numFmtId="0" fontId="39" fillId="80" borderId="0" xfId="1501" applyFont="1" applyFill="1" applyAlignment="1">
      <alignment vertical="center"/>
    </xf>
    <xf numFmtId="0" fontId="39" fillId="80" borderId="0" xfId="1501" applyFont="1" applyFill="1"/>
    <xf numFmtId="0" fontId="60" fillId="80" borderId="0" xfId="1501" applyFont="1" applyFill="1"/>
    <xf numFmtId="170" fontId="3" fillId="80" borderId="0" xfId="1501" applyNumberFormat="1" applyFont="1" applyFill="1"/>
    <xf numFmtId="43" fontId="5" fillId="80" borderId="0" xfId="1501" applyNumberFormat="1" applyFont="1" applyFill="1"/>
    <xf numFmtId="0" fontId="5" fillId="80" borderId="0" xfId="1501" applyFont="1" applyFill="1"/>
    <xf numFmtId="0" fontId="38" fillId="80" borderId="0" xfId="0" applyFont="1" applyFill="1" applyAlignment="1">
      <alignment horizontal="center" vertical="center"/>
    </xf>
    <xf numFmtId="0" fontId="38" fillId="80" borderId="0" xfId="0" applyFont="1" applyFill="1" applyAlignment="1">
      <alignment horizontal="left" vertical="center"/>
    </xf>
    <xf numFmtId="43" fontId="3" fillId="80" borderId="0" xfId="1446" applyFont="1" applyFill="1" applyAlignment="1">
      <alignment vertical="center"/>
    </xf>
    <xf numFmtId="43" fontId="3" fillId="80" borderId="0" xfId="1446" applyFont="1" applyFill="1"/>
    <xf numFmtId="43" fontId="3" fillId="80" borderId="0" xfId="1501" applyNumberFormat="1" applyFont="1" applyFill="1"/>
    <xf numFmtId="169" fontId="3" fillId="80" borderId="0" xfId="1501" applyNumberFormat="1" applyFont="1" applyFill="1"/>
    <xf numFmtId="169" fontId="5" fillId="80" borderId="0" xfId="1501" applyNumberFormat="1" applyFont="1" applyFill="1"/>
    <xf numFmtId="0" fontId="80" fillId="80" borderId="0" xfId="1501" applyFont="1" applyFill="1" applyAlignment="1">
      <alignment vertical="center"/>
    </xf>
    <xf numFmtId="43" fontId="80" fillId="80" borderId="0" xfId="1501" applyNumberFormat="1" applyFont="1" applyFill="1"/>
    <xf numFmtId="0" fontId="81" fillId="80" borderId="0" xfId="1501" applyFont="1" applyFill="1" applyAlignment="1">
      <alignment horizontal="center" vertical="center"/>
    </xf>
    <xf numFmtId="0" fontId="81" fillId="80" borderId="0" xfId="1501" applyFont="1" applyFill="1" applyAlignment="1">
      <alignment vertical="center"/>
    </xf>
    <xf numFmtId="43" fontId="81" fillId="80" borderId="0" xfId="1501" applyNumberFormat="1" applyFont="1" applyFill="1"/>
    <xf numFmtId="0" fontId="81" fillId="80" borderId="0" xfId="1501" applyFont="1" applyFill="1"/>
    <xf numFmtId="4" fontId="81" fillId="80" borderId="0" xfId="1501" applyNumberFormat="1" applyFont="1" applyFill="1"/>
    <xf numFmtId="170" fontId="3" fillId="80" borderId="0" xfId="1501" applyNumberFormat="1" applyFont="1" applyFill="1" applyAlignment="1">
      <alignment vertical="center"/>
    </xf>
    <xf numFmtId="49" fontId="78" fillId="0" borderId="43" xfId="0" applyNumberFormat="1" applyFont="1" applyBorder="1" applyAlignment="1">
      <alignment horizontal="left" vertical="center"/>
    </xf>
    <xf numFmtId="4" fontId="77" fillId="0" borderId="43" xfId="0" applyNumberFormat="1" applyFont="1" applyBorder="1" applyAlignment="1">
      <alignment vertical="center"/>
    </xf>
    <xf numFmtId="43" fontId="82" fillId="0" borderId="43" xfId="1446" applyFont="1" applyBorder="1" applyAlignment="1">
      <alignment horizontal="center" vertical="center"/>
    </xf>
    <xf numFmtId="49" fontId="78" fillId="0" borderId="43" xfId="0" applyNumberFormat="1" applyFont="1" applyBorder="1" applyAlignment="1">
      <alignment horizontal="left" vertical="center" wrapText="1"/>
    </xf>
    <xf numFmtId="49" fontId="78" fillId="80" borderId="43" xfId="0" applyNumberFormat="1" applyFont="1" applyFill="1" applyBorder="1" applyAlignment="1">
      <alignment horizontal="left" vertical="center"/>
    </xf>
    <xf numFmtId="4" fontId="77" fillId="80" borderId="43" xfId="0" applyNumberFormat="1" applyFont="1" applyFill="1" applyBorder="1"/>
    <xf numFmtId="171" fontId="77" fillId="0" borderId="43" xfId="1549" applyNumberFormat="1" applyFont="1" applyBorder="1" applyAlignment="1">
      <alignment horizontal="center"/>
    </xf>
    <xf numFmtId="170" fontId="77" fillId="80" borderId="42" xfId="1501" applyNumberFormat="1" applyFont="1" applyFill="1" applyBorder="1" applyAlignment="1">
      <alignment horizontal="center" vertical="center"/>
    </xf>
    <xf numFmtId="0" fontId="77" fillId="0" borderId="47" xfId="1501" applyFont="1" applyBorder="1" applyAlignment="1">
      <alignment horizontal="center" vertical="center"/>
    </xf>
    <xf numFmtId="0" fontId="77" fillId="0" borderId="47" xfId="0" applyFont="1" applyBorder="1" applyAlignment="1">
      <alignment horizontal="center" vertical="center"/>
    </xf>
    <xf numFmtId="49" fontId="77" fillId="0" borderId="47" xfId="0" applyNumberFormat="1" applyFont="1" applyBorder="1" applyAlignment="1">
      <alignment horizontal="center" vertical="center"/>
    </xf>
    <xf numFmtId="43" fontId="77" fillId="0" borderId="47" xfId="1446" applyFont="1" applyBorder="1" applyAlignment="1">
      <alignment horizontal="center" vertical="center"/>
    </xf>
    <xf numFmtId="43" fontId="78" fillId="80" borderId="47" xfId="1501" applyNumberFormat="1" applyFont="1" applyFill="1" applyBorder="1"/>
    <xf numFmtId="0" fontId="78" fillId="80" borderId="47" xfId="1501" applyFont="1" applyFill="1" applyBorder="1" applyAlignment="1">
      <alignment horizontal="center" vertical="center"/>
    </xf>
    <xf numFmtId="0" fontId="83" fillId="0" borderId="0" xfId="1498" applyFont="1"/>
    <xf numFmtId="0" fontId="84" fillId="0" borderId="0" xfId="1498" applyFont="1"/>
    <xf numFmtId="0" fontId="85" fillId="0" borderId="13" xfId="1498" applyFont="1" applyBorder="1" applyAlignment="1">
      <alignment horizontal="center" vertical="justify"/>
    </xf>
    <xf numFmtId="43" fontId="83" fillId="0" borderId="13" xfId="1447" applyFont="1" applyBorder="1"/>
    <xf numFmtId="44" fontId="86" fillId="0" borderId="0" xfId="1451" applyFont="1"/>
    <xf numFmtId="43" fontId="83" fillId="0" borderId="13" xfId="1447" applyFont="1" applyBorder="1" applyAlignment="1">
      <alignment horizontal="center" wrapText="1"/>
    </xf>
    <xf numFmtId="10" fontId="83" fillId="0" borderId="13" xfId="1550" applyNumberFormat="1" applyFont="1" applyBorder="1" applyAlignment="1">
      <alignment horizontal="center" wrapText="1"/>
    </xf>
    <xf numFmtId="43" fontId="83" fillId="0" borderId="0" xfId="1447" applyFont="1"/>
    <xf numFmtId="43" fontId="83" fillId="0" borderId="0" xfId="1447" applyFont="1" applyAlignment="1">
      <alignment horizontal="center" wrapText="1"/>
    </xf>
    <xf numFmtId="10" fontId="83" fillId="0" borderId="0" xfId="1550" applyNumberFormat="1" applyFont="1" applyAlignment="1">
      <alignment horizontal="center" wrapText="1"/>
    </xf>
    <xf numFmtId="0" fontId="78" fillId="81" borderId="43" xfId="0" applyFont="1" applyFill="1" applyBorder="1" applyAlignment="1">
      <alignment horizontal="left" vertical="center" wrapText="1"/>
    </xf>
    <xf numFmtId="4" fontId="78" fillId="81" borderId="43" xfId="0" applyNumberFormat="1" applyFont="1" applyFill="1" applyBorder="1"/>
    <xf numFmtId="9" fontId="78" fillId="80" borderId="43" xfId="1549" applyFont="1" applyFill="1" applyBorder="1" applyAlignment="1">
      <alignment horizontal="center" vertical="center"/>
    </xf>
    <xf numFmtId="171" fontId="78" fillId="81" borderId="43" xfId="1549" applyNumberFormat="1" applyFont="1" applyFill="1" applyBorder="1" applyAlignment="1">
      <alignment horizontal="center" vertical="center"/>
    </xf>
    <xf numFmtId="171" fontId="83" fillId="0" borderId="13" xfId="1550" applyNumberFormat="1" applyFont="1" applyBorder="1" applyAlignment="1">
      <alignment horizontal="center" wrapText="1"/>
    </xf>
    <xf numFmtId="44" fontId="87" fillId="81" borderId="43" xfId="1451" applyFont="1" applyFill="1" applyBorder="1" applyAlignment="1">
      <alignment horizontal="center" vertical="center"/>
    </xf>
    <xf numFmtId="0" fontId="77" fillId="0" borderId="0" xfId="1501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49" fontId="77" fillId="0" borderId="0" xfId="0" applyNumberFormat="1" applyFont="1" applyAlignment="1">
      <alignment horizontal="center" vertical="center"/>
    </xf>
    <xf numFmtId="43" fontId="77" fillId="0" borderId="0" xfId="1446" applyFont="1" applyBorder="1" applyAlignment="1">
      <alignment horizontal="center" vertical="center"/>
    </xf>
    <xf numFmtId="170" fontId="77" fillId="80" borderId="0" xfId="1501" applyNumberFormat="1" applyFont="1" applyFill="1" applyAlignment="1">
      <alignment horizontal="center" vertical="center"/>
    </xf>
    <xf numFmtId="49" fontId="62" fillId="0" borderId="38" xfId="1501" applyNumberFormat="1" applyFont="1" applyBorder="1" applyAlignment="1">
      <alignment horizontal="center" vertical="center" wrapText="1"/>
    </xf>
    <xf numFmtId="49" fontId="62" fillId="0" borderId="41" xfId="1501" applyNumberFormat="1" applyFont="1" applyBorder="1" applyAlignment="1">
      <alignment horizontal="center" vertical="center" wrapText="1"/>
    </xf>
    <xf numFmtId="49" fontId="63" fillId="0" borderId="44" xfId="1501" applyNumberFormat="1" applyFont="1" applyBorder="1" applyAlignment="1">
      <alignment horizontal="center" vertical="center" wrapText="1"/>
    </xf>
    <xf numFmtId="49" fontId="63" fillId="0" borderId="45" xfId="1501" applyNumberFormat="1" applyFont="1" applyBorder="1" applyAlignment="1">
      <alignment horizontal="center" vertical="center" wrapText="1"/>
    </xf>
    <xf numFmtId="49" fontId="63" fillId="0" borderId="46" xfId="1501" applyNumberFormat="1" applyFont="1" applyBorder="1" applyAlignment="1">
      <alignment horizontal="center" vertical="center" wrapText="1"/>
    </xf>
    <xf numFmtId="0" fontId="79" fillId="0" borderId="36" xfId="1501" applyFont="1" applyBorder="1" applyAlignment="1">
      <alignment horizontal="center" vertical="center" wrapText="1"/>
    </xf>
    <xf numFmtId="0" fontId="79" fillId="0" borderId="39" xfId="1501" applyFont="1" applyBorder="1" applyAlignment="1">
      <alignment horizontal="center" vertical="center" wrapText="1"/>
    </xf>
    <xf numFmtId="0" fontId="79" fillId="0" borderId="37" xfId="1501" applyFont="1" applyBorder="1" applyAlignment="1">
      <alignment horizontal="center" vertical="center" wrapText="1"/>
    </xf>
    <xf numFmtId="0" fontId="79" fillId="0" borderId="40" xfId="1501" applyFont="1" applyBorder="1" applyAlignment="1">
      <alignment horizontal="center" vertical="center" wrapText="1"/>
    </xf>
    <xf numFmtId="49" fontId="79" fillId="0" borderId="37" xfId="1501" applyNumberFormat="1" applyFont="1" applyBorder="1" applyAlignment="1">
      <alignment horizontal="center" vertical="center" wrapText="1"/>
    </xf>
    <xf numFmtId="49" fontId="79" fillId="0" borderId="40" xfId="1501" applyNumberFormat="1" applyFont="1" applyBorder="1" applyAlignment="1">
      <alignment horizontal="center" vertical="center" wrapText="1"/>
    </xf>
    <xf numFmtId="0" fontId="61" fillId="0" borderId="33" xfId="1501" applyFont="1" applyBorder="1" applyAlignment="1">
      <alignment horizontal="center" vertical="center"/>
    </xf>
    <xf numFmtId="0" fontId="61" fillId="0" borderId="34" xfId="1501" applyFont="1" applyBorder="1" applyAlignment="1">
      <alignment horizontal="center" vertical="center"/>
    </xf>
    <xf numFmtId="0" fontId="61" fillId="0" borderId="35" xfId="1501" applyFont="1" applyBorder="1" applyAlignment="1">
      <alignment horizontal="center" vertical="center"/>
    </xf>
    <xf numFmtId="4" fontId="79" fillId="0" borderId="37" xfId="1501" applyNumberFormat="1" applyFont="1" applyBorder="1" applyAlignment="1">
      <alignment horizontal="center" vertical="center" wrapText="1"/>
    </xf>
    <xf numFmtId="4" fontId="79" fillId="0" borderId="40" xfId="1501" applyNumberFormat="1" applyFont="1" applyBorder="1" applyAlignment="1">
      <alignment horizontal="center" vertical="center" wrapText="1"/>
    </xf>
    <xf numFmtId="44" fontId="6" fillId="47" borderId="16" xfId="1501" applyNumberFormat="1" applyFont="1" applyFill="1" applyBorder="1" applyAlignment="1">
      <alignment horizontal="center" vertical="center" wrapText="1"/>
    </xf>
    <xf numFmtId="44" fontId="6" fillId="47" borderId="18" xfId="1501" applyNumberFormat="1" applyFont="1" applyFill="1" applyBorder="1" applyAlignment="1">
      <alignment horizontal="center" vertical="center" wrapText="1"/>
    </xf>
    <xf numFmtId="43" fontId="4" fillId="0" borderId="0" xfId="1446" applyFont="1" applyAlignment="1">
      <alignment vertical="center"/>
    </xf>
    <xf numFmtId="0" fontId="6" fillId="47" borderId="19" xfId="1501" applyFont="1" applyFill="1" applyBorder="1" applyAlignment="1">
      <alignment horizontal="center"/>
    </xf>
    <xf numFmtId="0" fontId="6" fillId="47" borderId="20" xfId="1501" applyFont="1" applyFill="1" applyBorder="1" applyAlignment="1">
      <alignment horizontal="center"/>
    </xf>
    <xf numFmtId="0" fontId="6" fillId="47" borderId="21" xfId="1501" applyFont="1" applyFill="1" applyBorder="1" applyAlignment="1">
      <alignment horizontal="center"/>
    </xf>
    <xf numFmtId="0" fontId="6" fillId="47" borderId="22" xfId="1501" applyFont="1" applyFill="1" applyBorder="1" applyAlignment="1">
      <alignment horizontal="center"/>
    </xf>
    <xf numFmtId="49" fontId="6" fillId="47" borderId="16" xfId="1501" applyNumberFormat="1" applyFont="1" applyFill="1" applyBorder="1" applyAlignment="1">
      <alignment horizontal="center" vertical="center" wrapText="1"/>
    </xf>
    <xf numFmtId="49" fontId="6" fillId="47" borderId="18" xfId="1501" applyNumberFormat="1" applyFont="1" applyFill="1" applyBorder="1" applyAlignment="1">
      <alignment horizontal="center" vertical="center" wrapText="1"/>
    </xf>
    <xf numFmtId="44" fontId="6" fillId="47" borderId="23" xfId="1501" applyNumberFormat="1" applyFont="1" applyFill="1" applyBorder="1" applyAlignment="1">
      <alignment horizontal="center" vertical="center" wrapText="1"/>
    </xf>
    <xf numFmtId="1" fontId="6" fillId="47" borderId="16" xfId="1501" applyNumberFormat="1" applyFont="1" applyFill="1" applyBorder="1" applyAlignment="1">
      <alignment horizontal="center" vertical="center" wrapText="1"/>
    </xf>
    <xf numFmtId="1" fontId="6" fillId="47" borderId="18" xfId="1501" applyNumberFormat="1" applyFont="1" applyFill="1" applyBorder="1" applyAlignment="1">
      <alignment horizontal="center" vertical="center" wrapText="1"/>
    </xf>
    <xf numFmtId="0" fontId="6" fillId="47" borderId="16" xfId="1501" applyFont="1" applyFill="1" applyBorder="1" applyAlignment="1">
      <alignment horizontal="center" vertical="center" wrapText="1"/>
    </xf>
    <xf numFmtId="0" fontId="6" fillId="47" borderId="18" xfId="1501" applyFont="1" applyFill="1" applyBorder="1" applyAlignment="1">
      <alignment horizontal="center" vertical="center" wrapText="1"/>
    </xf>
    <xf numFmtId="49" fontId="6" fillId="47" borderId="10" xfId="1501" applyNumberFormat="1" applyFont="1" applyFill="1" applyBorder="1" applyAlignment="1">
      <alignment horizontal="center" vertical="center" wrapText="1"/>
    </xf>
    <xf numFmtId="1" fontId="6" fillId="47" borderId="10" xfId="1501" applyNumberFormat="1" applyFont="1" applyFill="1" applyBorder="1" applyAlignment="1">
      <alignment horizontal="center" vertical="center" wrapText="1"/>
    </xf>
    <xf numFmtId="0" fontId="6" fillId="47" borderId="10" xfId="1501" applyFont="1" applyFill="1" applyBorder="1" applyAlignment="1">
      <alignment horizontal="center" vertical="center" wrapText="1"/>
    </xf>
  </cellXfs>
  <cellStyles count="38291">
    <cellStyle name="=C:\WINNT\SYSTEM32\COMMAND.COM" xfId="2997" xr:uid="{53EDA7E6-3857-4881-BD51-5F64AB6F31DA}"/>
    <cellStyle name="20% - Accent1" xfId="3009" xr:uid="{C5B648BD-AFD1-4A4E-A29C-1C43A21283D6}"/>
    <cellStyle name="20% - Accent2" xfId="3010" xr:uid="{77062D8E-A781-4E32-ACC2-83195FD257D7}"/>
    <cellStyle name="20% - Accent3" xfId="3011" xr:uid="{A30CAC23-55A1-4408-85A1-8C43D8CE4FD5}"/>
    <cellStyle name="20% - Accent4" xfId="3012" xr:uid="{CA33A8F6-D80C-4F21-9A29-2F8AA1A33CA9}"/>
    <cellStyle name="20% - Accent5" xfId="3013" xr:uid="{764C4DF4-5737-4E12-9285-E17E99ADFA03}"/>
    <cellStyle name="20% - Accent6" xfId="3014" xr:uid="{CCA4E07F-2A8A-45E2-97E3-2907B6E01814}"/>
    <cellStyle name="20% - Énfasis1" xfId="2059" builtinId="30" customBuiltin="1"/>
    <cellStyle name="20% - Énfasis1 1" xfId="1" xr:uid="{00000000-0005-0000-0000-000001000000}"/>
    <cellStyle name="20% - Énfasis1 1 2" xfId="2082" xr:uid="{00000000-0005-0000-0000-000002000000}"/>
    <cellStyle name="20% - Énfasis1 10" xfId="2" xr:uid="{00000000-0005-0000-0000-000003000000}"/>
    <cellStyle name="20% - Énfasis1 10 2" xfId="2083" xr:uid="{00000000-0005-0000-0000-000004000000}"/>
    <cellStyle name="20% - Énfasis1 11" xfId="3" xr:uid="{00000000-0005-0000-0000-000005000000}"/>
    <cellStyle name="20% - Énfasis1 11 2" xfId="2084" xr:uid="{00000000-0005-0000-0000-000006000000}"/>
    <cellStyle name="20% - Énfasis1 12" xfId="4" xr:uid="{00000000-0005-0000-0000-000007000000}"/>
    <cellStyle name="20% - Énfasis1 12 2" xfId="2085" xr:uid="{00000000-0005-0000-0000-000008000000}"/>
    <cellStyle name="20% - Énfasis1 13" xfId="5" xr:uid="{00000000-0005-0000-0000-000009000000}"/>
    <cellStyle name="20% - Énfasis1 13 2" xfId="2086" xr:uid="{00000000-0005-0000-0000-00000A000000}"/>
    <cellStyle name="20% - Énfasis1 14" xfId="6" xr:uid="{00000000-0005-0000-0000-00000B000000}"/>
    <cellStyle name="20% - Énfasis1 14 2" xfId="2087" xr:uid="{00000000-0005-0000-0000-00000C000000}"/>
    <cellStyle name="20% - Énfasis1 15" xfId="7" xr:uid="{00000000-0005-0000-0000-00000D000000}"/>
    <cellStyle name="20% - Énfasis1 15 2" xfId="2088" xr:uid="{00000000-0005-0000-0000-00000E000000}"/>
    <cellStyle name="20% - Énfasis1 16" xfId="8" xr:uid="{00000000-0005-0000-0000-00000F000000}"/>
    <cellStyle name="20% - Énfasis1 16 2" xfId="2089" xr:uid="{00000000-0005-0000-0000-000010000000}"/>
    <cellStyle name="20% - Énfasis1 17" xfId="9" xr:uid="{00000000-0005-0000-0000-000011000000}"/>
    <cellStyle name="20% - Énfasis1 17 2" xfId="2090" xr:uid="{00000000-0005-0000-0000-000012000000}"/>
    <cellStyle name="20% - Énfasis1 18" xfId="10" xr:uid="{00000000-0005-0000-0000-000013000000}"/>
    <cellStyle name="20% - Énfasis1 18 2" xfId="2091" xr:uid="{00000000-0005-0000-0000-000014000000}"/>
    <cellStyle name="20% - Énfasis1 19" xfId="11" xr:uid="{00000000-0005-0000-0000-000015000000}"/>
    <cellStyle name="20% - Énfasis1 19 2" xfId="2092" xr:uid="{00000000-0005-0000-0000-000016000000}"/>
    <cellStyle name="20% - Énfasis1 2" xfId="12" xr:uid="{00000000-0005-0000-0000-000017000000}"/>
    <cellStyle name="20% - Énfasis1 2 2" xfId="2093" xr:uid="{00000000-0005-0000-0000-000018000000}"/>
    <cellStyle name="20% - Énfasis1 20" xfId="13" xr:uid="{00000000-0005-0000-0000-000019000000}"/>
    <cellStyle name="20% - Énfasis1 20 2" xfId="2094" xr:uid="{00000000-0005-0000-0000-00001A000000}"/>
    <cellStyle name="20% - Énfasis1 21" xfId="14" xr:uid="{00000000-0005-0000-0000-00001B000000}"/>
    <cellStyle name="20% - Énfasis1 21 2" xfId="2095" xr:uid="{00000000-0005-0000-0000-00001C000000}"/>
    <cellStyle name="20% - Énfasis1 22" xfId="15" xr:uid="{00000000-0005-0000-0000-00001D000000}"/>
    <cellStyle name="20% - Énfasis1 22 2" xfId="2096" xr:uid="{00000000-0005-0000-0000-00001E000000}"/>
    <cellStyle name="20% - Énfasis1 23" xfId="16" xr:uid="{00000000-0005-0000-0000-00001F000000}"/>
    <cellStyle name="20% - Énfasis1 23 2" xfId="2097" xr:uid="{00000000-0005-0000-0000-000020000000}"/>
    <cellStyle name="20% - Énfasis1 24" xfId="17" xr:uid="{00000000-0005-0000-0000-000021000000}"/>
    <cellStyle name="20% - Énfasis1 24 2" xfId="2098" xr:uid="{00000000-0005-0000-0000-000022000000}"/>
    <cellStyle name="20% - Énfasis1 25" xfId="18" xr:uid="{00000000-0005-0000-0000-000023000000}"/>
    <cellStyle name="20% - Énfasis1 25 2" xfId="2099" xr:uid="{00000000-0005-0000-0000-000024000000}"/>
    <cellStyle name="20% - Énfasis1 26" xfId="19" xr:uid="{00000000-0005-0000-0000-000025000000}"/>
    <cellStyle name="20% - Énfasis1 26 2" xfId="2100" xr:uid="{00000000-0005-0000-0000-000026000000}"/>
    <cellStyle name="20% - Énfasis1 27" xfId="20" xr:uid="{00000000-0005-0000-0000-000027000000}"/>
    <cellStyle name="20% - Énfasis1 27 2" xfId="2101" xr:uid="{00000000-0005-0000-0000-000028000000}"/>
    <cellStyle name="20% - Énfasis1 28" xfId="21" xr:uid="{00000000-0005-0000-0000-000029000000}"/>
    <cellStyle name="20% - Énfasis1 28 2" xfId="2102" xr:uid="{00000000-0005-0000-0000-00002A000000}"/>
    <cellStyle name="20% - Énfasis1 29" xfId="22" xr:uid="{00000000-0005-0000-0000-00002B000000}"/>
    <cellStyle name="20% - Énfasis1 29 2" xfId="2103" xr:uid="{00000000-0005-0000-0000-00002C000000}"/>
    <cellStyle name="20% - Énfasis1 3" xfId="23" xr:uid="{00000000-0005-0000-0000-00002D000000}"/>
    <cellStyle name="20% - Énfasis1 3 2" xfId="2104" xr:uid="{00000000-0005-0000-0000-00002E000000}"/>
    <cellStyle name="20% - Énfasis1 30" xfId="24" xr:uid="{00000000-0005-0000-0000-00002F000000}"/>
    <cellStyle name="20% - Énfasis1 30 2" xfId="2105" xr:uid="{00000000-0005-0000-0000-000030000000}"/>
    <cellStyle name="20% - Énfasis1 31" xfId="25" xr:uid="{00000000-0005-0000-0000-000031000000}"/>
    <cellStyle name="20% - Énfasis1 31 2" xfId="2106" xr:uid="{00000000-0005-0000-0000-000032000000}"/>
    <cellStyle name="20% - Énfasis1 32" xfId="26" xr:uid="{00000000-0005-0000-0000-000033000000}"/>
    <cellStyle name="20% - Énfasis1 32 2" xfId="2107" xr:uid="{00000000-0005-0000-0000-000034000000}"/>
    <cellStyle name="20% - Énfasis1 33" xfId="27" xr:uid="{00000000-0005-0000-0000-000035000000}"/>
    <cellStyle name="20% - Énfasis1 33 2" xfId="2108" xr:uid="{00000000-0005-0000-0000-000036000000}"/>
    <cellStyle name="20% - Énfasis1 34" xfId="28" xr:uid="{00000000-0005-0000-0000-000037000000}"/>
    <cellStyle name="20% - Énfasis1 34 2" xfId="2109" xr:uid="{00000000-0005-0000-0000-000038000000}"/>
    <cellStyle name="20% - Énfasis1 35" xfId="29" xr:uid="{00000000-0005-0000-0000-000039000000}"/>
    <cellStyle name="20% - Énfasis1 35 2" xfId="2110" xr:uid="{00000000-0005-0000-0000-00003A000000}"/>
    <cellStyle name="20% - Énfasis1 36" xfId="30" xr:uid="{00000000-0005-0000-0000-00003B000000}"/>
    <cellStyle name="20% - Énfasis1 36 2" xfId="2111" xr:uid="{00000000-0005-0000-0000-00003C000000}"/>
    <cellStyle name="20% - Énfasis1 37" xfId="31" xr:uid="{00000000-0005-0000-0000-00003D000000}"/>
    <cellStyle name="20% - Énfasis1 37 2" xfId="2112" xr:uid="{00000000-0005-0000-0000-00003E000000}"/>
    <cellStyle name="20% - Énfasis1 38" xfId="32" xr:uid="{00000000-0005-0000-0000-00003F000000}"/>
    <cellStyle name="20% - Énfasis1 38 2" xfId="2113" xr:uid="{00000000-0005-0000-0000-000040000000}"/>
    <cellStyle name="20% - Énfasis1 39" xfId="33" xr:uid="{00000000-0005-0000-0000-000041000000}"/>
    <cellStyle name="20% - Énfasis1 39 2" xfId="2114" xr:uid="{00000000-0005-0000-0000-000042000000}"/>
    <cellStyle name="20% - Énfasis1 4" xfId="34" xr:uid="{00000000-0005-0000-0000-000043000000}"/>
    <cellStyle name="20% - Énfasis1 4 2" xfId="2115" xr:uid="{00000000-0005-0000-0000-000044000000}"/>
    <cellStyle name="20% - Énfasis1 40" xfId="35" xr:uid="{00000000-0005-0000-0000-000045000000}"/>
    <cellStyle name="20% - Énfasis1 40 2" xfId="2116" xr:uid="{00000000-0005-0000-0000-000046000000}"/>
    <cellStyle name="20% - Énfasis1 41" xfId="36" xr:uid="{00000000-0005-0000-0000-000047000000}"/>
    <cellStyle name="20% - Énfasis1 41 2" xfId="2117" xr:uid="{00000000-0005-0000-0000-000048000000}"/>
    <cellStyle name="20% - Énfasis1 42" xfId="37" xr:uid="{00000000-0005-0000-0000-000049000000}"/>
    <cellStyle name="20% - Énfasis1 42 2" xfId="2118" xr:uid="{00000000-0005-0000-0000-00004A000000}"/>
    <cellStyle name="20% - Énfasis1 43" xfId="38" xr:uid="{00000000-0005-0000-0000-00004B000000}"/>
    <cellStyle name="20% - Énfasis1 43 2" xfId="2119" xr:uid="{00000000-0005-0000-0000-00004C000000}"/>
    <cellStyle name="20% - Énfasis1 44" xfId="39" xr:uid="{00000000-0005-0000-0000-00004D000000}"/>
    <cellStyle name="20% - Énfasis1 44 2" xfId="2120" xr:uid="{00000000-0005-0000-0000-00004E000000}"/>
    <cellStyle name="20% - Énfasis1 45" xfId="40" xr:uid="{00000000-0005-0000-0000-00004F000000}"/>
    <cellStyle name="20% - Énfasis1 45 2" xfId="2121" xr:uid="{00000000-0005-0000-0000-000050000000}"/>
    <cellStyle name="20% - Énfasis1 46" xfId="41" xr:uid="{00000000-0005-0000-0000-000051000000}"/>
    <cellStyle name="20% - Énfasis1 46 2" xfId="2122" xr:uid="{00000000-0005-0000-0000-000052000000}"/>
    <cellStyle name="20% - Énfasis1 47" xfId="42" xr:uid="{00000000-0005-0000-0000-000053000000}"/>
    <cellStyle name="20% - Énfasis1 47 2" xfId="2123" xr:uid="{00000000-0005-0000-0000-000054000000}"/>
    <cellStyle name="20% - Énfasis1 5" xfId="43" xr:uid="{00000000-0005-0000-0000-000055000000}"/>
    <cellStyle name="20% - Énfasis1 5 2" xfId="2124" xr:uid="{00000000-0005-0000-0000-000056000000}"/>
    <cellStyle name="20% - Énfasis1 6" xfId="44" xr:uid="{00000000-0005-0000-0000-000057000000}"/>
    <cellStyle name="20% - Énfasis1 6 2" xfId="2125" xr:uid="{00000000-0005-0000-0000-000058000000}"/>
    <cellStyle name="20% - Énfasis1 7" xfId="45" xr:uid="{00000000-0005-0000-0000-000059000000}"/>
    <cellStyle name="20% - Énfasis1 7 2" xfId="2126" xr:uid="{00000000-0005-0000-0000-00005A000000}"/>
    <cellStyle name="20% - Énfasis1 8" xfId="46" xr:uid="{00000000-0005-0000-0000-00005B000000}"/>
    <cellStyle name="20% - Énfasis1 8 2" xfId="2127" xr:uid="{00000000-0005-0000-0000-00005C000000}"/>
    <cellStyle name="20% - Énfasis1 9" xfId="47" xr:uid="{00000000-0005-0000-0000-00005D000000}"/>
    <cellStyle name="20% - Énfasis1 9 2" xfId="2128" xr:uid="{00000000-0005-0000-0000-00005E000000}"/>
    <cellStyle name="20% - Énfasis2" xfId="2063" builtinId="34" customBuiltin="1"/>
    <cellStyle name="20% - Énfasis2 1" xfId="48" xr:uid="{00000000-0005-0000-0000-000060000000}"/>
    <cellStyle name="20% - Énfasis2 1 2" xfId="2129" xr:uid="{00000000-0005-0000-0000-000061000000}"/>
    <cellStyle name="20% - Énfasis2 10" xfId="49" xr:uid="{00000000-0005-0000-0000-000062000000}"/>
    <cellStyle name="20% - Énfasis2 10 2" xfId="2130" xr:uid="{00000000-0005-0000-0000-000063000000}"/>
    <cellStyle name="20% - Énfasis2 11" xfId="50" xr:uid="{00000000-0005-0000-0000-000064000000}"/>
    <cellStyle name="20% - Énfasis2 11 2" xfId="2131" xr:uid="{00000000-0005-0000-0000-000065000000}"/>
    <cellStyle name="20% - Énfasis2 12" xfId="51" xr:uid="{00000000-0005-0000-0000-000066000000}"/>
    <cellStyle name="20% - Énfasis2 12 2" xfId="2132" xr:uid="{00000000-0005-0000-0000-000067000000}"/>
    <cellStyle name="20% - Énfasis2 13" xfId="52" xr:uid="{00000000-0005-0000-0000-000068000000}"/>
    <cellStyle name="20% - Énfasis2 13 2" xfId="2133" xr:uid="{00000000-0005-0000-0000-000069000000}"/>
    <cellStyle name="20% - Énfasis2 14" xfId="53" xr:uid="{00000000-0005-0000-0000-00006A000000}"/>
    <cellStyle name="20% - Énfasis2 14 2" xfId="2134" xr:uid="{00000000-0005-0000-0000-00006B000000}"/>
    <cellStyle name="20% - Énfasis2 15" xfId="54" xr:uid="{00000000-0005-0000-0000-00006C000000}"/>
    <cellStyle name="20% - Énfasis2 15 2" xfId="2135" xr:uid="{00000000-0005-0000-0000-00006D000000}"/>
    <cellStyle name="20% - Énfasis2 16" xfId="55" xr:uid="{00000000-0005-0000-0000-00006E000000}"/>
    <cellStyle name="20% - Énfasis2 16 2" xfId="2136" xr:uid="{00000000-0005-0000-0000-00006F000000}"/>
    <cellStyle name="20% - Énfasis2 17" xfId="56" xr:uid="{00000000-0005-0000-0000-000070000000}"/>
    <cellStyle name="20% - Énfasis2 17 2" xfId="2137" xr:uid="{00000000-0005-0000-0000-000071000000}"/>
    <cellStyle name="20% - Énfasis2 18" xfId="57" xr:uid="{00000000-0005-0000-0000-000072000000}"/>
    <cellStyle name="20% - Énfasis2 18 2" xfId="2138" xr:uid="{00000000-0005-0000-0000-000073000000}"/>
    <cellStyle name="20% - Énfasis2 19" xfId="58" xr:uid="{00000000-0005-0000-0000-000074000000}"/>
    <cellStyle name="20% - Énfasis2 19 2" xfId="2139" xr:uid="{00000000-0005-0000-0000-000075000000}"/>
    <cellStyle name="20% - Énfasis2 2" xfId="59" xr:uid="{00000000-0005-0000-0000-000076000000}"/>
    <cellStyle name="20% - Énfasis2 2 2" xfId="2140" xr:uid="{00000000-0005-0000-0000-000077000000}"/>
    <cellStyle name="20% - Énfasis2 20" xfId="60" xr:uid="{00000000-0005-0000-0000-000078000000}"/>
    <cellStyle name="20% - Énfasis2 20 2" xfId="2141" xr:uid="{00000000-0005-0000-0000-000079000000}"/>
    <cellStyle name="20% - Énfasis2 21" xfId="61" xr:uid="{00000000-0005-0000-0000-00007A000000}"/>
    <cellStyle name="20% - Énfasis2 21 2" xfId="2142" xr:uid="{00000000-0005-0000-0000-00007B000000}"/>
    <cellStyle name="20% - Énfasis2 22" xfId="62" xr:uid="{00000000-0005-0000-0000-00007C000000}"/>
    <cellStyle name="20% - Énfasis2 22 2" xfId="2143" xr:uid="{00000000-0005-0000-0000-00007D000000}"/>
    <cellStyle name="20% - Énfasis2 23" xfId="63" xr:uid="{00000000-0005-0000-0000-00007E000000}"/>
    <cellStyle name="20% - Énfasis2 23 2" xfId="2144" xr:uid="{00000000-0005-0000-0000-00007F000000}"/>
    <cellStyle name="20% - Énfasis2 24" xfId="64" xr:uid="{00000000-0005-0000-0000-000080000000}"/>
    <cellStyle name="20% - Énfasis2 24 2" xfId="2145" xr:uid="{00000000-0005-0000-0000-000081000000}"/>
    <cellStyle name="20% - Énfasis2 25" xfId="65" xr:uid="{00000000-0005-0000-0000-000082000000}"/>
    <cellStyle name="20% - Énfasis2 25 2" xfId="2146" xr:uid="{00000000-0005-0000-0000-000083000000}"/>
    <cellStyle name="20% - Énfasis2 26" xfId="66" xr:uid="{00000000-0005-0000-0000-000084000000}"/>
    <cellStyle name="20% - Énfasis2 26 2" xfId="2147" xr:uid="{00000000-0005-0000-0000-000085000000}"/>
    <cellStyle name="20% - Énfasis2 27" xfId="67" xr:uid="{00000000-0005-0000-0000-000086000000}"/>
    <cellStyle name="20% - Énfasis2 27 2" xfId="2148" xr:uid="{00000000-0005-0000-0000-000087000000}"/>
    <cellStyle name="20% - Énfasis2 28" xfId="68" xr:uid="{00000000-0005-0000-0000-000088000000}"/>
    <cellStyle name="20% - Énfasis2 28 2" xfId="2149" xr:uid="{00000000-0005-0000-0000-000089000000}"/>
    <cellStyle name="20% - Énfasis2 29" xfId="69" xr:uid="{00000000-0005-0000-0000-00008A000000}"/>
    <cellStyle name="20% - Énfasis2 29 2" xfId="2150" xr:uid="{00000000-0005-0000-0000-00008B000000}"/>
    <cellStyle name="20% - Énfasis2 3" xfId="70" xr:uid="{00000000-0005-0000-0000-00008C000000}"/>
    <cellStyle name="20% - Énfasis2 3 2" xfId="2151" xr:uid="{00000000-0005-0000-0000-00008D000000}"/>
    <cellStyle name="20% - Énfasis2 30" xfId="71" xr:uid="{00000000-0005-0000-0000-00008E000000}"/>
    <cellStyle name="20% - Énfasis2 30 2" xfId="2152" xr:uid="{00000000-0005-0000-0000-00008F000000}"/>
    <cellStyle name="20% - Énfasis2 31" xfId="72" xr:uid="{00000000-0005-0000-0000-000090000000}"/>
    <cellStyle name="20% - Énfasis2 31 2" xfId="2153" xr:uid="{00000000-0005-0000-0000-000091000000}"/>
    <cellStyle name="20% - Énfasis2 32" xfId="73" xr:uid="{00000000-0005-0000-0000-000092000000}"/>
    <cellStyle name="20% - Énfasis2 32 2" xfId="2154" xr:uid="{00000000-0005-0000-0000-000093000000}"/>
    <cellStyle name="20% - Énfasis2 33" xfId="74" xr:uid="{00000000-0005-0000-0000-000094000000}"/>
    <cellStyle name="20% - Énfasis2 33 2" xfId="2155" xr:uid="{00000000-0005-0000-0000-000095000000}"/>
    <cellStyle name="20% - Énfasis2 34" xfId="75" xr:uid="{00000000-0005-0000-0000-000096000000}"/>
    <cellStyle name="20% - Énfasis2 34 2" xfId="2156" xr:uid="{00000000-0005-0000-0000-000097000000}"/>
    <cellStyle name="20% - Énfasis2 35" xfId="76" xr:uid="{00000000-0005-0000-0000-000098000000}"/>
    <cellStyle name="20% - Énfasis2 35 2" xfId="2157" xr:uid="{00000000-0005-0000-0000-000099000000}"/>
    <cellStyle name="20% - Énfasis2 36" xfId="77" xr:uid="{00000000-0005-0000-0000-00009A000000}"/>
    <cellStyle name="20% - Énfasis2 36 2" xfId="2158" xr:uid="{00000000-0005-0000-0000-00009B000000}"/>
    <cellStyle name="20% - Énfasis2 37" xfId="78" xr:uid="{00000000-0005-0000-0000-00009C000000}"/>
    <cellStyle name="20% - Énfasis2 37 2" xfId="2159" xr:uid="{00000000-0005-0000-0000-00009D000000}"/>
    <cellStyle name="20% - Énfasis2 38" xfId="79" xr:uid="{00000000-0005-0000-0000-00009E000000}"/>
    <cellStyle name="20% - Énfasis2 38 2" xfId="2160" xr:uid="{00000000-0005-0000-0000-00009F000000}"/>
    <cellStyle name="20% - Énfasis2 39" xfId="80" xr:uid="{00000000-0005-0000-0000-0000A0000000}"/>
    <cellStyle name="20% - Énfasis2 39 2" xfId="2161" xr:uid="{00000000-0005-0000-0000-0000A1000000}"/>
    <cellStyle name="20% - Énfasis2 4" xfId="81" xr:uid="{00000000-0005-0000-0000-0000A2000000}"/>
    <cellStyle name="20% - Énfasis2 4 2" xfId="2162" xr:uid="{00000000-0005-0000-0000-0000A3000000}"/>
    <cellStyle name="20% - Énfasis2 40" xfId="82" xr:uid="{00000000-0005-0000-0000-0000A4000000}"/>
    <cellStyle name="20% - Énfasis2 40 2" xfId="2163" xr:uid="{00000000-0005-0000-0000-0000A5000000}"/>
    <cellStyle name="20% - Énfasis2 41" xfId="83" xr:uid="{00000000-0005-0000-0000-0000A6000000}"/>
    <cellStyle name="20% - Énfasis2 41 2" xfId="2164" xr:uid="{00000000-0005-0000-0000-0000A7000000}"/>
    <cellStyle name="20% - Énfasis2 42" xfId="84" xr:uid="{00000000-0005-0000-0000-0000A8000000}"/>
    <cellStyle name="20% - Énfasis2 42 2" xfId="2165" xr:uid="{00000000-0005-0000-0000-0000A9000000}"/>
    <cellStyle name="20% - Énfasis2 43" xfId="85" xr:uid="{00000000-0005-0000-0000-0000AA000000}"/>
    <cellStyle name="20% - Énfasis2 43 2" xfId="2166" xr:uid="{00000000-0005-0000-0000-0000AB000000}"/>
    <cellStyle name="20% - Énfasis2 44" xfId="86" xr:uid="{00000000-0005-0000-0000-0000AC000000}"/>
    <cellStyle name="20% - Énfasis2 44 2" xfId="2167" xr:uid="{00000000-0005-0000-0000-0000AD000000}"/>
    <cellStyle name="20% - Énfasis2 45" xfId="87" xr:uid="{00000000-0005-0000-0000-0000AE000000}"/>
    <cellStyle name="20% - Énfasis2 45 2" xfId="2168" xr:uid="{00000000-0005-0000-0000-0000AF000000}"/>
    <cellStyle name="20% - Énfasis2 46" xfId="88" xr:uid="{00000000-0005-0000-0000-0000B0000000}"/>
    <cellStyle name="20% - Énfasis2 46 2" xfId="2169" xr:uid="{00000000-0005-0000-0000-0000B1000000}"/>
    <cellStyle name="20% - Énfasis2 47" xfId="89" xr:uid="{00000000-0005-0000-0000-0000B2000000}"/>
    <cellStyle name="20% - Énfasis2 47 2" xfId="2170" xr:uid="{00000000-0005-0000-0000-0000B3000000}"/>
    <cellStyle name="20% - Énfasis2 5" xfId="90" xr:uid="{00000000-0005-0000-0000-0000B4000000}"/>
    <cellStyle name="20% - Énfasis2 5 2" xfId="2171" xr:uid="{00000000-0005-0000-0000-0000B5000000}"/>
    <cellStyle name="20% - Énfasis2 6" xfId="91" xr:uid="{00000000-0005-0000-0000-0000B6000000}"/>
    <cellStyle name="20% - Énfasis2 6 2" xfId="2172" xr:uid="{00000000-0005-0000-0000-0000B7000000}"/>
    <cellStyle name="20% - Énfasis2 7" xfId="92" xr:uid="{00000000-0005-0000-0000-0000B8000000}"/>
    <cellStyle name="20% - Énfasis2 7 2" xfId="2173" xr:uid="{00000000-0005-0000-0000-0000B9000000}"/>
    <cellStyle name="20% - Énfasis2 8" xfId="93" xr:uid="{00000000-0005-0000-0000-0000BA000000}"/>
    <cellStyle name="20% - Énfasis2 8 2" xfId="2174" xr:uid="{00000000-0005-0000-0000-0000BB000000}"/>
    <cellStyle name="20% - Énfasis2 9" xfId="94" xr:uid="{00000000-0005-0000-0000-0000BC000000}"/>
    <cellStyle name="20% - Énfasis2 9 2" xfId="2175" xr:uid="{00000000-0005-0000-0000-0000BD000000}"/>
    <cellStyle name="20% - Énfasis3" xfId="2067" builtinId="38" customBuiltin="1"/>
    <cellStyle name="20% - Énfasis3 1" xfId="95" xr:uid="{00000000-0005-0000-0000-0000BF000000}"/>
    <cellStyle name="20% - Énfasis3 1 2" xfId="2176" xr:uid="{00000000-0005-0000-0000-0000C0000000}"/>
    <cellStyle name="20% - Énfasis3 10" xfId="96" xr:uid="{00000000-0005-0000-0000-0000C1000000}"/>
    <cellStyle name="20% - Énfasis3 10 2" xfId="2177" xr:uid="{00000000-0005-0000-0000-0000C2000000}"/>
    <cellStyle name="20% - Énfasis3 11" xfId="97" xr:uid="{00000000-0005-0000-0000-0000C3000000}"/>
    <cellStyle name="20% - Énfasis3 11 2" xfId="2178" xr:uid="{00000000-0005-0000-0000-0000C4000000}"/>
    <cellStyle name="20% - Énfasis3 12" xfId="98" xr:uid="{00000000-0005-0000-0000-0000C5000000}"/>
    <cellStyle name="20% - Énfasis3 12 2" xfId="2179" xr:uid="{00000000-0005-0000-0000-0000C6000000}"/>
    <cellStyle name="20% - Énfasis3 13" xfId="99" xr:uid="{00000000-0005-0000-0000-0000C7000000}"/>
    <cellStyle name="20% - Énfasis3 13 2" xfId="2180" xr:uid="{00000000-0005-0000-0000-0000C8000000}"/>
    <cellStyle name="20% - Énfasis3 14" xfId="100" xr:uid="{00000000-0005-0000-0000-0000C9000000}"/>
    <cellStyle name="20% - Énfasis3 14 2" xfId="2181" xr:uid="{00000000-0005-0000-0000-0000CA000000}"/>
    <cellStyle name="20% - Énfasis3 15" xfId="101" xr:uid="{00000000-0005-0000-0000-0000CB000000}"/>
    <cellStyle name="20% - Énfasis3 15 2" xfId="2182" xr:uid="{00000000-0005-0000-0000-0000CC000000}"/>
    <cellStyle name="20% - Énfasis3 16" xfId="102" xr:uid="{00000000-0005-0000-0000-0000CD000000}"/>
    <cellStyle name="20% - Énfasis3 16 2" xfId="2183" xr:uid="{00000000-0005-0000-0000-0000CE000000}"/>
    <cellStyle name="20% - Énfasis3 17" xfId="103" xr:uid="{00000000-0005-0000-0000-0000CF000000}"/>
    <cellStyle name="20% - Énfasis3 17 2" xfId="2184" xr:uid="{00000000-0005-0000-0000-0000D0000000}"/>
    <cellStyle name="20% - Énfasis3 18" xfId="104" xr:uid="{00000000-0005-0000-0000-0000D1000000}"/>
    <cellStyle name="20% - Énfasis3 18 2" xfId="2185" xr:uid="{00000000-0005-0000-0000-0000D2000000}"/>
    <cellStyle name="20% - Énfasis3 19" xfId="105" xr:uid="{00000000-0005-0000-0000-0000D3000000}"/>
    <cellStyle name="20% - Énfasis3 19 2" xfId="2186" xr:uid="{00000000-0005-0000-0000-0000D4000000}"/>
    <cellStyle name="20% - Énfasis3 2" xfId="106" xr:uid="{00000000-0005-0000-0000-0000D5000000}"/>
    <cellStyle name="20% - Énfasis3 2 2" xfId="2187" xr:uid="{00000000-0005-0000-0000-0000D6000000}"/>
    <cellStyle name="20% - Énfasis3 20" xfId="107" xr:uid="{00000000-0005-0000-0000-0000D7000000}"/>
    <cellStyle name="20% - Énfasis3 20 2" xfId="2188" xr:uid="{00000000-0005-0000-0000-0000D8000000}"/>
    <cellStyle name="20% - Énfasis3 21" xfId="108" xr:uid="{00000000-0005-0000-0000-0000D9000000}"/>
    <cellStyle name="20% - Énfasis3 21 2" xfId="2189" xr:uid="{00000000-0005-0000-0000-0000DA000000}"/>
    <cellStyle name="20% - Énfasis3 22" xfId="109" xr:uid="{00000000-0005-0000-0000-0000DB000000}"/>
    <cellStyle name="20% - Énfasis3 22 2" xfId="2190" xr:uid="{00000000-0005-0000-0000-0000DC000000}"/>
    <cellStyle name="20% - Énfasis3 23" xfId="110" xr:uid="{00000000-0005-0000-0000-0000DD000000}"/>
    <cellStyle name="20% - Énfasis3 23 2" xfId="2191" xr:uid="{00000000-0005-0000-0000-0000DE000000}"/>
    <cellStyle name="20% - Énfasis3 24" xfId="111" xr:uid="{00000000-0005-0000-0000-0000DF000000}"/>
    <cellStyle name="20% - Énfasis3 24 2" xfId="2192" xr:uid="{00000000-0005-0000-0000-0000E0000000}"/>
    <cellStyle name="20% - Énfasis3 25" xfId="112" xr:uid="{00000000-0005-0000-0000-0000E1000000}"/>
    <cellStyle name="20% - Énfasis3 25 2" xfId="2193" xr:uid="{00000000-0005-0000-0000-0000E2000000}"/>
    <cellStyle name="20% - Énfasis3 26" xfId="113" xr:uid="{00000000-0005-0000-0000-0000E3000000}"/>
    <cellStyle name="20% - Énfasis3 26 2" xfId="2194" xr:uid="{00000000-0005-0000-0000-0000E4000000}"/>
    <cellStyle name="20% - Énfasis3 27" xfId="114" xr:uid="{00000000-0005-0000-0000-0000E5000000}"/>
    <cellStyle name="20% - Énfasis3 27 2" xfId="2195" xr:uid="{00000000-0005-0000-0000-0000E6000000}"/>
    <cellStyle name="20% - Énfasis3 28" xfId="115" xr:uid="{00000000-0005-0000-0000-0000E7000000}"/>
    <cellStyle name="20% - Énfasis3 28 2" xfId="2196" xr:uid="{00000000-0005-0000-0000-0000E8000000}"/>
    <cellStyle name="20% - Énfasis3 29" xfId="116" xr:uid="{00000000-0005-0000-0000-0000E9000000}"/>
    <cellStyle name="20% - Énfasis3 29 2" xfId="2197" xr:uid="{00000000-0005-0000-0000-0000EA000000}"/>
    <cellStyle name="20% - Énfasis3 3" xfId="117" xr:uid="{00000000-0005-0000-0000-0000EB000000}"/>
    <cellStyle name="20% - Énfasis3 3 2" xfId="2198" xr:uid="{00000000-0005-0000-0000-0000EC000000}"/>
    <cellStyle name="20% - Énfasis3 30" xfId="118" xr:uid="{00000000-0005-0000-0000-0000ED000000}"/>
    <cellStyle name="20% - Énfasis3 30 2" xfId="2199" xr:uid="{00000000-0005-0000-0000-0000EE000000}"/>
    <cellStyle name="20% - Énfasis3 31" xfId="119" xr:uid="{00000000-0005-0000-0000-0000EF000000}"/>
    <cellStyle name="20% - Énfasis3 31 2" xfId="2200" xr:uid="{00000000-0005-0000-0000-0000F0000000}"/>
    <cellStyle name="20% - Énfasis3 32" xfId="120" xr:uid="{00000000-0005-0000-0000-0000F1000000}"/>
    <cellStyle name="20% - Énfasis3 32 2" xfId="2201" xr:uid="{00000000-0005-0000-0000-0000F2000000}"/>
    <cellStyle name="20% - Énfasis3 33" xfId="121" xr:uid="{00000000-0005-0000-0000-0000F3000000}"/>
    <cellStyle name="20% - Énfasis3 33 2" xfId="2202" xr:uid="{00000000-0005-0000-0000-0000F4000000}"/>
    <cellStyle name="20% - Énfasis3 34" xfId="122" xr:uid="{00000000-0005-0000-0000-0000F5000000}"/>
    <cellStyle name="20% - Énfasis3 34 2" xfId="2203" xr:uid="{00000000-0005-0000-0000-0000F6000000}"/>
    <cellStyle name="20% - Énfasis3 35" xfId="123" xr:uid="{00000000-0005-0000-0000-0000F7000000}"/>
    <cellStyle name="20% - Énfasis3 35 2" xfId="2204" xr:uid="{00000000-0005-0000-0000-0000F8000000}"/>
    <cellStyle name="20% - Énfasis3 36" xfId="124" xr:uid="{00000000-0005-0000-0000-0000F9000000}"/>
    <cellStyle name="20% - Énfasis3 36 2" xfId="2205" xr:uid="{00000000-0005-0000-0000-0000FA000000}"/>
    <cellStyle name="20% - Énfasis3 37" xfId="125" xr:uid="{00000000-0005-0000-0000-0000FB000000}"/>
    <cellStyle name="20% - Énfasis3 37 2" xfId="2206" xr:uid="{00000000-0005-0000-0000-0000FC000000}"/>
    <cellStyle name="20% - Énfasis3 38" xfId="126" xr:uid="{00000000-0005-0000-0000-0000FD000000}"/>
    <cellStyle name="20% - Énfasis3 38 2" xfId="2207" xr:uid="{00000000-0005-0000-0000-0000FE000000}"/>
    <cellStyle name="20% - Énfasis3 39" xfId="127" xr:uid="{00000000-0005-0000-0000-0000FF000000}"/>
    <cellStyle name="20% - Énfasis3 39 2" xfId="2208" xr:uid="{00000000-0005-0000-0000-000000010000}"/>
    <cellStyle name="20% - Énfasis3 4" xfId="128" xr:uid="{00000000-0005-0000-0000-000001010000}"/>
    <cellStyle name="20% - Énfasis3 4 2" xfId="2209" xr:uid="{00000000-0005-0000-0000-000002010000}"/>
    <cellStyle name="20% - Énfasis3 40" xfId="129" xr:uid="{00000000-0005-0000-0000-000003010000}"/>
    <cellStyle name="20% - Énfasis3 40 2" xfId="2210" xr:uid="{00000000-0005-0000-0000-000004010000}"/>
    <cellStyle name="20% - Énfasis3 41" xfId="130" xr:uid="{00000000-0005-0000-0000-000005010000}"/>
    <cellStyle name="20% - Énfasis3 41 2" xfId="2211" xr:uid="{00000000-0005-0000-0000-000006010000}"/>
    <cellStyle name="20% - Énfasis3 42" xfId="131" xr:uid="{00000000-0005-0000-0000-000007010000}"/>
    <cellStyle name="20% - Énfasis3 42 2" xfId="2212" xr:uid="{00000000-0005-0000-0000-000008010000}"/>
    <cellStyle name="20% - Énfasis3 43" xfId="132" xr:uid="{00000000-0005-0000-0000-000009010000}"/>
    <cellStyle name="20% - Énfasis3 43 2" xfId="2213" xr:uid="{00000000-0005-0000-0000-00000A010000}"/>
    <cellStyle name="20% - Énfasis3 44" xfId="133" xr:uid="{00000000-0005-0000-0000-00000B010000}"/>
    <cellStyle name="20% - Énfasis3 44 2" xfId="2214" xr:uid="{00000000-0005-0000-0000-00000C010000}"/>
    <cellStyle name="20% - Énfasis3 45" xfId="134" xr:uid="{00000000-0005-0000-0000-00000D010000}"/>
    <cellStyle name="20% - Énfasis3 45 2" xfId="2215" xr:uid="{00000000-0005-0000-0000-00000E010000}"/>
    <cellStyle name="20% - Énfasis3 46" xfId="135" xr:uid="{00000000-0005-0000-0000-00000F010000}"/>
    <cellStyle name="20% - Énfasis3 46 2" xfId="2216" xr:uid="{00000000-0005-0000-0000-000010010000}"/>
    <cellStyle name="20% - Énfasis3 47" xfId="136" xr:uid="{00000000-0005-0000-0000-000011010000}"/>
    <cellStyle name="20% - Énfasis3 47 2" xfId="2217" xr:uid="{00000000-0005-0000-0000-000012010000}"/>
    <cellStyle name="20% - Énfasis3 5" xfId="137" xr:uid="{00000000-0005-0000-0000-000013010000}"/>
    <cellStyle name="20% - Énfasis3 5 2" xfId="2218" xr:uid="{00000000-0005-0000-0000-000014010000}"/>
    <cellStyle name="20% - Énfasis3 6" xfId="138" xr:uid="{00000000-0005-0000-0000-000015010000}"/>
    <cellStyle name="20% - Énfasis3 6 2" xfId="2219" xr:uid="{00000000-0005-0000-0000-000016010000}"/>
    <cellStyle name="20% - Énfasis3 7" xfId="139" xr:uid="{00000000-0005-0000-0000-000017010000}"/>
    <cellStyle name="20% - Énfasis3 7 2" xfId="2220" xr:uid="{00000000-0005-0000-0000-000018010000}"/>
    <cellStyle name="20% - Énfasis3 8" xfId="140" xr:uid="{00000000-0005-0000-0000-000019010000}"/>
    <cellStyle name="20% - Énfasis3 8 2" xfId="2221" xr:uid="{00000000-0005-0000-0000-00001A010000}"/>
    <cellStyle name="20% - Énfasis3 9" xfId="141" xr:uid="{00000000-0005-0000-0000-00001B010000}"/>
    <cellStyle name="20% - Énfasis3 9 2" xfId="2222" xr:uid="{00000000-0005-0000-0000-00001C010000}"/>
    <cellStyle name="20% - Énfasis4" xfId="2071" builtinId="42" customBuiltin="1"/>
    <cellStyle name="20% - Énfasis4 1" xfId="142" xr:uid="{00000000-0005-0000-0000-00001E010000}"/>
    <cellStyle name="20% - Énfasis4 1 2" xfId="2223" xr:uid="{00000000-0005-0000-0000-00001F010000}"/>
    <cellStyle name="20% - Énfasis4 10" xfId="143" xr:uid="{00000000-0005-0000-0000-000020010000}"/>
    <cellStyle name="20% - Énfasis4 10 2" xfId="2224" xr:uid="{00000000-0005-0000-0000-000021010000}"/>
    <cellStyle name="20% - Énfasis4 11" xfId="144" xr:uid="{00000000-0005-0000-0000-000022010000}"/>
    <cellStyle name="20% - Énfasis4 11 2" xfId="2225" xr:uid="{00000000-0005-0000-0000-000023010000}"/>
    <cellStyle name="20% - Énfasis4 12" xfId="145" xr:uid="{00000000-0005-0000-0000-000024010000}"/>
    <cellStyle name="20% - Énfasis4 12 2" xfId="2226" xr:uid="{00000000-0005-0000-0000-000025010000}"/>
    <cellStyle name="20% - Énfasis4 13" xfId="146" xr:uid="{00000000-0005-0000-0000-000026010000}"/>
    <cellStyle name="20% - Énfasis4 13 2" xfId="2227" xr:uid="{00000000-0005-0000-0000-000027010000}"/>
    <cellStyle name="20% - Énfasis4 14" xfId="147" xr:uid="{00000000-0005-0000-0000-000028010000}"/>
    <cellStyle name="20% - Énfasis4 14 2" xfId="2228" xr:uid="{00000000-0005-0000-0000-000029010000}"/>
    <cellStyle name="20% - Énfasis4 15" xfId="148" xr:uid="{00000000-0005-0000-0000-00002A010000}"/>
    <cellStyle name="20% - Énfasis4 15 2" xfId="2229" xr:uid="{00000000-0005-0000-0000-00002B010000}"/>
    <cellStyle name="20% - Énfasis4 16" xfId="149" xr:uid="{00000000-0005-0000-0000-00002C010000}"/>
    <cellStyle name="20% - Énfasis4 16 2" xfId="2230" xr:uid="{00000000-0005-0000-0000-00002D010000}"/>
    <cellStyle name="20% - Énfasis4 17" xfId="150" xr:uid="{00000000-0005-0000-0000-00002E010000}"/>
    <cellStyle name="20% - Énfasis4 17 2" xfId="2231" xr:uid="{00000000-0005-0000-0000-00002F010000}"/>
    <cellStyle name="20% - Énfasis4 18" xfId="151" xr:uid="{00000000-0005-0000-0000-000030010000}"/>
    <cellStyle name="20% - Énfasis4 18 2" xfId="2232" xr:uid="{00000000-0005-0000-0000-000031010000}"/>
    <cellStyle name="20% - Énfasis4 19" xfId="152" xr:uid="{00000000-0005-0000-0000-000032010000}"/>
    <cellStyle name="20% - Énfasis4 19 2" xfId="2233" xr:uid="{00000000-0005-0000-0000-000033010000}"/>
    <cellStyle name="20% - Énfasis4 2" xfId="153" xr:uid="{00000000-0005-0000-0000-000034010000}"/>
    <cellStyle name="20% - Énfasis4 2 2" xfId="2234" xr:uid="{00000000-0005-0000-0000-000035010000}"/>
    <cellStyle name="20% - Énfasis4 20" xfId="154" xr:uid="{00000000-0005-0000-0000-000036010000}"/>
    <cellStyle name="20% - Énfasis4 20 2" xfId="2235" xr:uid="{00000000-0005-0000-0000-000037010000}"/>
    <cellStyle name="20% - Énfasis4 21" xfId="155" xr:uid="{00000000-0005-0000-0000-000038010000}"/>
    <cellStyle name="20% - Énfasis4 21 2" xfId="2236" xr:uid="{00000000-0005-0000-0000-000039010000}"/>
    <cellStyle name="20% - Énfasis4 22" xfId="156" xr:uid="{00000000-0005-0000-0000-00003A010000}"/>
    <cellStyle name="20% - Énfasis4 22 2" xfId="2237" xr:uid="{00000000-0005-0000-0000-00003B010000}"/>
    <cellStyle name="20% - Énfasis4 23" xfId="157" xr:uid="{00000000-0005-0000-0000-00003C010000}"/>
    <cellStyle name="20% - Énfasis4 23 2" xfId="2238" xr:uid="{00000000-0005-0000-0000-00003D010000}"/>
    <cellStyle name="20% - Énfasis4 24" xfId="158" xr:uid="{00000000-0005-0000-0000-00003E010000}"/>
    <cellStyle name="20% - Énfasis4 24 2" xfId="2239" xr:uid="{00000000-0005-0000-0000-00003F010000}"/>
    <cellStyle name="20% - Énfasis4 25" xfId="159" xr:uid="{00000000-0005-0000-0000-000040010000}"/>
    <cellStyle name="20% - Énfasis4 25 2" xfId="2240" xr:uid="{00000000-0005-0000-0000-000041010000}"/>
    <cellStyle name="20% - Énfasis4 26" xfId="160" xr:uid="{00000000-0005-0000-0000-000042010000}"/>
    <cellStyle name="20% - Énfasis4 26 2" xfId="2241" xr:uid="{00000000-0005-0000-0000-000043010000}"/>
    <cellStyle name="20% - Énfasis4 27" xfId="161" xr:uid="{00000000-0005-0000-0000-000044010000}"/>
    <cellStyle name="20% - Énfasis4 27 2" xfId="2242" xr:uid="{00000000-0005-0000-0000-000045010000}"/>
    <cellStyle name="20% - Énfasis4 28" xfId="162" xr:uid="{00000000-0005-0000-0000-000046010000}"/>
    <cellStyle name="20% - Énfasis4 28 2" xfId="2243" xr:uid="{00000000-0005-0000-0000-000047010000}"/>
    <cellStyle name="20% - Énfasis4 29" xfId="163" xr:uid="{00000000-0005-0000-0000-000048010000}"/>
    <cellStyle name="20% - Énfasis4 29 2" xfId="2244" xr:uid="{00000000-0005-0000-0000-000049010000}"/>
    <cellStyle name="20% - Énfasis4 3" xfId="164" xr:uid="{00000000-0005-0000-0000-00004A010000}"/>
    <cellStyle name="20% - Énfasis4 3 2" xfId="2245" xr:uid="{00000000-0005-0000-0000-00004B010000}"/>
    <cellStyle name="20% - Énfasis4 30" xfId="165" xr:uid="{00000000-0005-0000-0000-00004C010000}"/>
    <cellStyle name="20% - Énfasis4 30 2" xfId="2246" xr:uid="{00000000-0005-0000-0000-00004D010000}"/>
    <cellStyle name="20% - Énfasis4 31" xfId="166" xr:uid="{00000000-0005-0000-0000-00004E010000}"/>
    <cellStyle name="20% - Énfasis4 31 2" xfId="2247" xr:uid="{00000000-0005-0000-0000-00004F010000}"/>
    <cellStyle name="20% - Énfasis4 32" xfId="167" xr:uid="{00000000-0005-0000-0000-000050010000}"/>
    <cellStyle name="20% - Énfasis4 32 2" xfId="2248" xr:uid="{00000000-0005-0000-0000-000051010000}"/>
    <cellStyle name="20% - Énfasis4 33" xfId="168" xr:uid="{00000000-0005-0000-0000-000052010000}"/>
    <cellStyle name="20% - Énfasis4 33 2" xfId="2249" xr:uid="{00000000-0005-0000-0000-000053010000}"/>
    <cellStyle name="20% - Énfasis4 34" xfId="169" xr:uid="{00000000-0005-0000-0000-000054010000}"/>
    <cellStyle name="20% - Énfasis4 34 2" xfId="2250" xr:uid="{00000000-0005-0000-0000-000055010000}"/>
    <cellStyle name="20% - Énfasis4 35" xfId="170" xr:uid="{00000000-0005-0000-0000-000056010000}"/>
    <cellStyle name="20% - Énfasis4 35 2" xfId="2251" xr:uid="{00000000-0005-0000-0000-000057010000}"/>
    <cellStyle name="20% - Énfasis4 36" xfId="171" xr:uid="{00000000-0005-0000-0000-000058010000}"/>
    <cellStyle name="20% - Énfasis4 36 2" xfId="2252" xr:uid="{00000000-0005-0000-0000-000059010000}"/>
    <cellStyle name="20% - Énfasis4 37" xfId="172" xr:uid="{00000000-0005-0000-0000-00005A010000}"/>
    <cellStyle name="20% - Énfasis4 37 2" xfId="2253" xr:uid="{00000000-0005-0000-0000-00005B010000}"/>
    <cellStyle name="20% - Énfasis4 38" xfId="173" xr:uid="{00000000-0005-0000-0000-00005C010000}"/>
    <cellStyle name="20% - Énfasis4 38 2" xfId="2254" xr:uid="{00000000-0005-0000-0000-00005D010000}"/>
    <cellStyle name="20% - Énfasis4 39" xfId="174" xr:uid="{00000000-0005-0000-0000-00005E010000}"/>
    <cellStyle name="20% - Énfasis4 39 2" xfId="2255" xr:uid="{00000000-0005-0000-0000-00005F010000}"/>
    <cellStyle name="20% - Énfasis4 4" xfId="175" xr:uid="{00000000-0005-0000-0000-000060010000}"/>
    <cellStyle name="20% - Énfasis4 4 2" xfId="2256" xr:uid="{00000000-0005-0000-0000-000061010000}"/>
    <cellStyle name="20% - Énfasis4 40" xfId="176" xr:uid="{00000000-0005-0000-0000-000062010000}"/>
    <cellStyle name="20% - Énfasis4 40 2" xfId="2257" xr:uid="{00000000-0005-0000-0000-000063010000}"/>
    <cellStyle name="20% - Énfasis4 41" xfId="177" xr:uid="{00000000-0005-0000-0000-000064010000}"/>
    <cellStyle name="20% - Énfasis4 41 2" xfId="2258" xr:uid="{00000000-0005-0000-0000-000065010000}"/>
    <cellStyle name="20% - Énfasis4 42" xfId="178" xr:uid="{00000000-0005-0000-0000-000066010000}"/>
    <cellStyle name="20% - Énfasis4 42 2" xfId="2259" xr:uid="{00000000-0005-0000-0000-000067010000}"/>
    <cellStyle name="20% - Énfasis4 43" xfId="179" xr:uid="{00000000-0005-0000-0000-000068010000}"/>
    <cellStyle name="20% - Énfasis4 43 2" xfId="2260" xr:uid="{00000000-0005-0000-0000-000069010000}"/>
    <cellStyle name="20% - Énfasis4 44" xfId="180" xr:uid="{00000000-0005-0000-0000-00006A010000}"/>
    <cellStyle name="20% - Énfasis4 44 2" xfId="2261" xr:uid="{00000000-0005-0000-0000-00006B010000}"/>
    <cellStyle name="20% - Énfasis4 45" xfId="181" xr:uid="{00000000-0005-0000-0000-00006C010000}"/>
    <cellStyle name="20% - Énfasis4 45 2" xfId="2262" xr:uid="{00000000-0005-0000-0000-00006D010000}"/>
    <cellStyle name="20% - Énfasis4 46" xfId="182" xr:uid="{00000000-0005-0000-0000-00006E010000}"/>
    <cellStyle name="20% - Énfasis4 46 2" xfId="2263" xr:uid="{00000000-0005-0000-0000-00006F010000}"/>
    <cellStyle name="20% - Énfasis4 47" xfId="183" xr:uid="{00000000-0005-0000-0000-000070010000}"/>
    <cellStyle name="20% - Énfasis4 47 2" xfId="2264" xr:uid="{00000000-0005-0000-0000-000071010000}"/>
    <cellStyle name="20% - Énfasis4 5" xfId="184" xr:uid="{00000000-0005-0000-0000-000072010000}"/>
    <cellStyle name="20% - Énfasis4 5 2" xfId="2265" xr:uid="{00000000-0005-0000-0000-000073010000}"/>
    <cellStyle name="20% - Énfasis4 6" xfId="185" xr:uid="{00000000-0005-0000-0000-000074010000}"/>
    <cellStyle name="20% - Énfasis4 6 2" xfId="2266" xr:uid="{00000000-0005-0000-0000-000075010000}"/>
    <cellStyle name="20% - Énfasis4 7" xfId="186" xr:uid="{00000000-0005-0000-0000-000076010000}"/>
    <cellStyle name="20% - Énfasis4 7 2" xfId="2267" xr:uid="{00000000-0005-0000-0000-000077010000}"/>
    <cellStyle name="20% - Énfasis4 8" xfId="187" xr:uid="{00000000-0005-0000-0000-000078010000}"/>
    <cellStyle name="20% - Énfasis4 8 2" xfId="2268" xr:uid="{00000000-0005-0000-0000-000079010000}"/>
    <cellStyle name="20% - Énfasis4 9" xfId="188" xr:uid="{00000000-0005-0000-0000-00007A010000}"/>
    <cellStyle name="20% - Énfasis4 9 2" xfId="2269" xr:uid="{00000000-0005-0000-0000-00007B010000}"/>
    <cellStyle name="20% - Énfasis5" xfId="2075" builtinId="46" customBuiltin="1"/>
    <cellStyle name="20% - Énfasis5 1" xfId="189" xr:uid="{00000000-0005-0000-0000-00007D010000}"/>
    <cellStyle name="20% - Énfasis5 1 2" xfId="2270" xr:uid="{00000000-0005-0000-0000-00007E010000}"/>
    <cellStyle name="20% - Énfasis5 10" xfId="190" xr:uid="{00000000-0005-0000-0000-00007F010000}"/>
    <cellStyle name="20% - Énfasis5 10 2" xfId="2271" xr:uid="{00000000-0005-0000-0000-000080010000}"/>
    <cellStyle name="20% - Énfasis5 11" xfId="191" xr:uid="{00000000-0005-0000-0000-000081010000}"/>
    <cellStyle name="20% - Énfasis5 11 2" xfId="2272" xr:uid="{00000000-0005-0000-0000-000082010000}"/>
    <cellStyle name="20% - Énfasis5 12" xfId="192" xr:uid="{00000000-0005-0000-0000-000083010000}"/>
    <cellStyle name="20% - Énfasis5 12 2" xfId="2273" xr:uid="{00000000-0005-0000-0000-000084010000}"/>
    <cellStyle name="20% - Énfasis5 13" xfId="193" xr:uid="{00000000-0005-0000-0000-000085010000}"/>
    <cellStyle name="20% - Énfasis5 13 2" xfId="2274" xr:uid="{00000000-0005-0000-0000-000086010000}"/>
    <cellStyle name="20% - Énfasis5 14" xfId="194" xr:uid="{00000000-0005-0000-0000-000087010000}"/>
    <cellStyle name="20% - Énfasis5 14 2" xfId="2275" xr:uid="{00000000-0005-0000-0000-000088010000}"/>
    <cellStyle name="20% - Énfasis5 15" xfId="195" xr:uid="{00000000-0005-0000-0000-000089010000}"/>
    <cellStyle name="20% - Énfasis5 15 2" xfId="2276" xr:uid="{00000000-0005-0000-0000-00008A010000}"/>
    <cellStyle name="20% - Énfasis5 16" xfId="196" xr:uid="{00000000-0005-0000-0000-00008B010000}"/>
    <cellStyle name="20% - Énfasis5 16 2" xfId="2277" xr:uid="{00000000-0005-0000-0000-00008C010000}"/>
    <cellStyle name="20% - Énfasis5 17" xfId="197" xr:uid="{00000000-0005-0000-0000-00008D010000}"/>
    <cellStyle name="20% - Énfasis5 17 2" xfId="2278" xr:uid="{00000000-0005-0000-0000-00008E010000}"/>
    <cellStyle name="20% - Énfasis5 18" xfId="198" xr:uid="{00000000-0005-0000-0000-00008F010000}"/>
    <cellStyle name="20% - Énfasis5 18 2" xfId="2279" xr:uid="{00000000-0005-0000-0000-000090010000}"/>
    <cellStyle name="20% - Énfasis5 19" xfId="199" xr:uid="{00000000-0005-0000-0000-000091010000}"/>
    <cellStyle name="20% - Énfasis5 19 2" xfId="2280" xr:uid="{00000000-0005-0000-0000-000092010000}"/>
    <cellStyle name="20% - Énfasis5 2" xfId="200" xr:uid="{00000000-0005-0000-0000-000093010000}"/>
    <cellStyle name="20% - Énfasis5 2 2" xfId="2281" xr:uid="{00000000-0005-0000-0000-000094010000}"/>
    <cellStyle name="20% - Énfasis5 20" xfId="201" xr:uid="{00000000-0005-0000-0000-000095010000}"/>
    <cellStyle name="20% - Énfasis5 20 2" xfId="2282" xr:uid="{00000000-0005-0000-0000-000096010000}"/>
    <cellStyle name="20% - Énfasis5 21" xfId="202" xr:uid="{00000000-0005-0000-0000-000097010000}"/>
    <cellStyle name="20% - Énfasis5 21 2" xfId="2283" xr:uid="{00000000-0005-0000-0000-000098010000}"/>
    <cellStyle name="20% - Énfasis5 22" xfId="203" xr:uid="{00000000-0005-0000-0000-000099010000}"/>
    <cellStyle name="20% - Énfasis5 22 2" xfId="2284" xr:uid="{00000000-0005-0000-0000-00009A010000}"/>
    <cellStyle name="20% - Énfasis5 23" xfId="204" xr:uid="{00000000-0005-0000-0000-00009B010000}"/>
    <cellStyle name="20% - Énfasis5 23 2" xfId="2285" xr:uid="{00000000-0005-0000-0000-00009C010000}"/>
    <cellStyle name="20% - Énfasis5 24" xfId="205" xr:uid="{00000000-0005-0000-0000-00009D010000}"/>
    <cellStyle name="20% - Énfasis5 24 2" xfId="2286" xr:uid="{00000000-0005-0000-0000-00009E010000}"/>
    <cellStyle name="20% - Énfasis5 25" xfId="206" xr:uid="{00000000-0005-0000-0000-00009F010000}"/>
    <cellStyle name="20% - Énfasis5 25 2" xfId="2287" xr:uid="{00000000-0005-0000-0000-0000A0010000}"/>
    <cellStyle name="20% - Énfasis5 26" xfId="207" xr:uid="{00000000-0005-0000-0000-0000A1010000}"/>
    <cellStyle name="20% - Énfasis5 26 2" xfId="2288" xr:uid="{00000000-0005-0000-0000-0000A2010000}"/>
    <cellStyle name="20% - Énfasis5 27" xfId="208" xr:uid="{00000000-0005-0000-0000-0000A3010000}"/>
    <cellStyle name="20% - Énfasis5 27 2" xfId="2289" xr:uid="{00000000-0005-0000-0000-0000A4010000}"/>
    <cellStyle name="20% - Énfasis5 28" xfId="209" xr:uid="{00000000-0005-0000-0000-0000A5010000}"/>
    <cellStyle name="20% - Énfasis5 28 2" xfId="2290" xr:uid="{00000000-0005-0000-0000-0000A6010000}"/>
    <cellStyle name="20% - Énfasis5 29" xfId="210" xr:uid="{00000000-0005-0000-0000-0000A7010000}"/>
    <cellStyle name="20% - Énfasis5 29 2" xfId="2291" xr:uid="{00000000-0005-0000-0000-0000A8010000}"/>
    <cellStyle name="20% - Énfasis5 3" xfId="211" xr:uid="{00000000-0005-0000-0000-0000A9010000}"/>
    <cellStyle name="20% - Énfasis5 3 2" xfId="2292" xr:uid="{00000000-0005-0000-0000-0000AA010000}"/>
    <cellStyle name="20% - Énfasis5 30" xfId="212" xr:uid="{00000000-0005-0000-0000-0000AB010000}"/>
    <cellStyle name="20% - Énfasis5 30 2" xfId="2293" xr:uid="{00000000-0005-0000-0000-0000AC010000}"/>
    <cellStyle name="20% - Énfasis5 31" xfId="213" xr:uid="{00000000-0005-0000-0000-0000AD010000}"/>
    <cellStyle name="20% - Énfasis5 31 2" xfId="2294" xr:uid="{00000000-0005-0000-0000-0000AE010000}"/>
    <cellStyle name="20% - Énfasis5 32" xfId="214" xr:uid="{00000000-0005-0000-0000-0000AF010000}"/>
    <cellStyle name="20% - Énfasis5 32 2" xfId="2295" xr:uid="{00000000-0005-0000-0000-0000B0010000}"/>
    <cellStyle name="20% - Énfasis5 33" xfId="215" xr:uid="{00000000-0005-0000-0000-0000B1010000}"/>
    <cellStyle name="20% - Énfasis5 33 2" xfId="2296" xr:uid="{00000000-0005-0000-0000-0000B2010000}"/>
    <cellStyle name="20% - Énfasis5 34" xfId="216" xr:uid="{00000000-0005-0000-0000-0000B3010000}"/>
    <cellStyle name="20% - Énfasis5 34 2" xfId="2297" xr:uid="{00000000-0005-0000-0000-0000B4010000}"/>
    <cellStyle name="20% - Énfasis5 35" xfId="217" xr:uid="{00000000-0005-0000-0000-0000B5010000}"/>
    <cellStyle name="20% - Énfasis5 35 2" xfId="2298" xr:uid="{00000000-0005-0000-0000-0000B6010000}"/>
    <cellStyle name="20% - Énfasis5 36" xfId="218" xr:uid="{00000000-0005-0000-0000-0000B7010000}"/>
    <cellStyle name="20% - Énfasis5 36 2" xfId="2299" xr:uid="{00000000-0005-0000-0000-0000B8010000}"/>
    <cellStyle name="20% - Énfasis5 37" xfId="219" xr:uid="{00000000-0005-0000-0000-0000B9010000}"/>
    <cellStyle name="20% - Énfasis5 37 2" xfId="2300" xr:uid="{00000000-0005-0000-0000-0000BA010000}"/>
    <cellStyle name="20% - Énfasis5 38" xfId="220" xr:uid="{00000000-0005-0000-0000-0000BB010000}"/>
    <cellStyle name="20% - Énfasis5 38 2" xfId="2301" xr:uid="{00000000-0005-0000-0000-0000BC010000}"/>
    <cellStyle name="20% - Énfasis5 39" xfId="221" xr:uid="{00000000-0005-0000-0000-0000BD010000}"/>
    <cellStyle name="20% - Énfasis5 39 2" xfId="2302" xr:uid="{00000000-0005-0000-0000-0000BE010000}"/>
    <cellStyle name="20% - Énfasis5 4" xfId="222" xr:uid="{00000000-0005-0000-0000-0000BF010000}"/>
    <cellStyle name="20% - Énfasis5 4 2" xfId="2303" xr:uid="{00000000-0005-0000-0000-0000C0010000}"/>
    <cellStyle name="20% - Énfasis5 40" xfId="223" xr:uid="{00000000-0005-0000-0000-0000C1010000}"/>
    <cellStyle name="20% - Énfasis5 40 2" xfId="2304" xr:uid="{00000000-0005-0000-0000-0000C2010000}"/>
    <cellStyle name="20% - Énfasis5 41" xfId="224" xr:uid="{00000000-0005-0000-0000-0000C3010000}"/>
    <cellStyle name="20% - Énfasis5 41 2" xfId="2305" xr:uid="{00000000-0005-0000-0000-0000C4010000}"/>
    <cellStyle name="20% - Énfasis5 42" xfId="225" xr:uid="{00000000-0005-0000-0000-0000C5010000}"/>
    <cellStyle name="20% - Énfasis5 42 2" xfId="2306" xr:uid="{00000000-0005-0000-0000-0000C6010000}"/>
    <cellStyle name="20% - Énfasis5 43" xfId="226" xr:uid="{00000000-0005-0000-0000-0000C7010000}"/>
    <cellStyle name="20% - Énfasis5 43 2" xfId="2307" xr:uid="{00000000-0005-0000-0000-0000C8010000}"/>
    <cellStyle name="20% - Énfasis5 44" xfId="227" xr:uid="{00000000-0005-0000-0000-0000C9010000}"/>
    <cellStyle name="20% - Énfasis5 44 2" xfId="2308" xr:uid="{00000000-0005-0000-0000-0000CA010000}"/>
    <cellStyle name="20% - Énfasis5 45" xfId="228" xr:uid="{00000000-0005-0000-0000-0000CB010000}"/>
    <cellStyle name="20% - Énfasis5 45 2" xfId="2309" xr:uid="{00000000-0005-0000-0000-0000CC010000}"/>
    <cellStyle name="20% - Énfasis5 46" xfId="229" xr:uid="{00000000-0005-0000-0000-0000CD010000}"/>
    <cellStyle name="20% - Énfasis5 46 2" xfId="2310" xr:uid="{00000000-0005-0000-0000-0000CE010000}"/>
    <cellStyle name="20% - Énfasis5 47" xfId="230" xr:uid="{00000000-0005-0000-0000-0000CF010000}"/>
    <cellStyle name="20% - Énfasis5 47 2" xfId="2311" xr:uid="{00000000-0005-0000-0000-0000D0010000}"/>
    <cellStyle name="20% - Énfasis5 5" xfId="231" xr:uid="{00000000-0005-0000-0000-0000D1010000}"/>
    <cellStyle name="20% - Énfasis5 5 2" xfId="2312" xr:uid="{00000000-0005-0000-0000-0000D2010000}"/>
    <cellStyle name="20% - Énfasis5 6" xfId="232" xr:uid="{00000000-0005-0000-0000-0000D3010000}"/>
    <cellStyle name="20% - Énfasis5 6 2" xfId="2313" xr:uid="{00000000-0005-0000-0000-0000D4010000}"/>
    <cellStyle name="20% - Énfasis5 7" xfId="233" xr:uid="{00000000-0005-0000-0000-0000D5010000}"/>
    <cellStyle name="20% - Énfasis5 7 2" xfId="2314" xr:uid="{00000000-0005-0000-0000-0000D6010000}"/>
    <cellStyle name="20% - Énfasis5 8" xfId="234" xr:uid="{00000000-0005-0000-0000-0000D7010000}"/>
    <cellStyle name="20% - Énfasis5 8 2" xfId="2315" xr:uid="{00000000-0005-0000-0000-0000D8010000}"/>
    <cellStyle name="20% - Énfasis5 9" xfId="235" xr:uid="{00000000-0005-0000-0000-0000D9010000}"/>
    <cellStyle name="20% - Énfasis5 9 2" xfId="2316" xr:uid="{00000000-0005-0000-0000-0000DA010000}"/>
    <cellStyle name="20% - Énfasis6" xfId="2079" builtinId="50" customBuiltin="1"/>
    <cellStyle name="20% - Énfasis6 1" xfId="236" xr:uid="{00000000-0005-0000-0000-0000DC010000}"/>
    <cellStyle name="20% - Énfasis6 1 2" xfId="2317" xr:uid="{00000000-0005-0000-0000-0000DD010000}"/>
    <cellStyle name="20% - Énfasis6 10" xfId="237" xr:uid="{00000000-0005-0000-0000-0000DE010000}"/>
    <cellStyle name="20% - Énfasis6 10 2" xfId="2318" xr:uid="{00000000-0005-0000-0000-0000DF010000}"/>
    <cellStyle name="20% - Énfasis6 11" xfId="238" xr:uid="{00000000-0005-0000-0000-0000E0010000}"/>
    <cellStyle name="20% - Énfasis6 11 2" xfId="2319" xr:uid="{00000000-0005-0000-0000-0000E1010000}"/>
    <cellStyle name="20% - Énfasis6 12" xfId="239" xr:uid="{00000000-0005-0000-0000-0000E2010000}"/>
    <cellStyle name="20% - Énfasis6 12 2" xfId="2320" xr:uid="{00000000-0005-0000-0000-0000E3010000}"/>
    <cellStyle name="20% - Énfasis6 13" xfId="240" xr:uid="{00000000-0005-0000-0000-0000E4010000}"/>
    <cellStyle name="20% - Énfasis6 13 2" xfId="2321" xr:uid="{00000000-0005-0000-0000-0000E5010000}"/>
    <cellStyle name="20% - Énfasis6 14" xfId="241" xr:uid="{00000000-0005-0000-0000-0000E6010000}"/>
    <cellStyle name="20% - Énfasis6 14 2" xfId="2322" xr:uid="{00000000-0005-0000-0000-0000E7010000}"/>
    <cellStyle name="20% - Énfasis6 15" xfId="242" xr:uid="{00000000-0005-0000-0000-0000E8010000}"/>
    <cellStyle name="20% - Énfasis6 15 2" xfId="2323" xr:uid="{00000000-0005-0000-0000-0000E9010000}"/>
    <cellStyle name="20% - Énfasis6 16" xfId="243" xr:uid="{00000000-0005-0000-0000-0000EA010000}"/>
    <cellStyle name="20% - Énfasis6 16 2" xfId="2324" xr:uid="{00000000-0005-0000-0000-0000EB010000}"/>
    <cellStyle name="20% - Énfasis6 17" xfId="244" xr:uid="{00000000-0005-0000-0000-0000EC010000}"/>
    <cellStyle name="20% - Énfasis6 17 2" xfId="2325" xr:uid="{00000000-0005-0000-0000-0000ED010000}"/>
    <cellStyle name="20% - Énfasis6 18" xfId="245" xr:uid="{00000000-0005-0000-0000-0000EE010000}"/>
    <cellStyle name="20% - Énfasis6 18 2" xfId="2326" xr:uid="{00000000-0005-0000-0000-0000EF010000}"/>
    <cellStyle name="20% - Énfasis6 19" xfId="246" xr:uid="{00000000-0005-0000-0000-0000F0010000}"/>
    <cellStyle name="20% - Énfasis6 19 2" xfId="2327" xr:uid="{00000000-0005-0000-0000-0000F1010000}"/>
    <cellStyle name="20% - Énfasis6 2" xfId="247" xr:uid="{00000000-0005-0000-0000-0000F2010000}"/>
    <cellStyle name="20% - Énfasis6 2 2" xfId="2328" xr:uid="{00000000-0005-0000-0000-0000F3010000}"/>
    <cellStyle name="20% - Énfasis6 20" xfId="248" xr:uid="{00000000-0005-0000-0000-0000F4010000}"/>
    <cellStyle name="20% - Énfasis6 20 2" xfId="2329" xr:uid="{00000000-0005-0000-0000-0000F5010000}"/>
    <cellStyle name="20% - Énfasis6 21" xfId="249" xr:uid="{00000000-0005-0000-0000-0000F6010000}"/>
    <cellStyle name="20% - Énfasis6 21 2" xfId="2330" xr:uid="{00000000-0005-0000-0000-0000F7010000}"/>
    <cellStyle name="20% - Énfasis6 22" xfId="250" xr:uid="{00000000-0005-0000-0000-0000F8010000}"/>
    <cellStyle name="20% - Énfasis6 22 2" xfId="2331" xr:uid="{00000000-0005-0000-0000-0000F9010000}"/>
    <cellStyle name="20% - Énfasis6 23" xfId="251" xr:uid="{00000000-0005-0000-0000-0000FA010000}"/>
    <cellStyle name="20% - Énfasis6 23 2" xfId="2332" xr:uid="{00000000-0005-0000-0000-0000FB010000}"/>
    <cellStyle name="20% - Énfasis6 24" xfId="252" xr:uid="{00000000-0005-0000-0000-0000FC010000}"/>
    <cellStyle name="20% - Énfasis6 24 2" xfId="2333" xr:uid="{00000000-0005-0000-0000-0000FD010000}"/>
    <cellStyle name="20% - Énfasis6 25" xfId="253" xr:uid="{00000000-0005-0000-0000-0000FE010000}"/>
    <cellStyle name="20% - Énfasis6 25 2" xfId="2334" xr:uid="{00000000-0005-0000-0000-0000FF010000}"/>
    <cellStyle name="20% - Énfasis6 26" xfId="254" xr:uid="{00000000-0005-0000-0000-000000020000}"/>
    <cellStyle name="20% - Énfasis6 26 2" xfId="2335" xr:uid="{00000000-0005-0000-0000-000001020000}"/>
    <cellStyle name="20% - Énfasis6 27" xfId="255" xr:uid="{00000000-0005-0000-0000-000002020000}"/>
    <cellStyle name="20% - Énfasis6 27 2" xfId="2336" xr:uid="{00000000-0005-0000-0000-000003020000}"/>
    <cellStyle name="20% - Énfasis6 28" xfId="256" xr:uid="{00000000-0005-0000-0000-000004020000}"/>
    <cellStyle name="20% - Énfasis6 28 2" xfId="2337" xr:uid="{00000000-0005-0000-0000-000005020000}"/>
    <cellStyle name="20% - Énfasis6 29" xfId="257" xr:uid="{00000000-0005-0000-0000-000006020000}"/>
    <cellStyle name="20% - Énfasis6 29 2" xfId="2338" xr:uid="{00000000-0005-0000-0000-000007020000}"/>
    <cellStyle name="20% - Énfasis6 3" xfId="258" xr:uid="{00000000-0005-0000-0000-000008020000}"/>
    <cellStyle name="20% - Énfasis6 3 2" xfId="2339" xr:uid="{00000000-0005-0000-0000-000009020000}"/>
    <cellStyle name="20% - Énfasis6 30" xfId="259" xr:uid="{00000000-0005-0000-0000-00000A020000}"/>
    <cellStyle name="20% - Énfasis6 30 2" xfId="2340" xr:uid="{00000000-0005-0000-0000-00000B020000}"/>
    <cellStyle name="20% - Énfasis6 31" xfId="260" xr:uid="{00000000-0005-0000-0000-00000C020000}"/>
    <cellStyle name="20% - Énfasis6 31 2" xfId="2341" xr:uid="{00000000-0005-0000-0000-00000D020000}"/>
    <cellStyle name="20% - Énfasis6 32" xfId="261" xr:uid="{00000000-0005-0000-0000-00000E020000}"/>
    <cellStyle name="20% - Énfasis6 32 2" xfId="2342" xr:uid="{00000000-0005-0000-0000-00000F020000}"/>
    <cellStyle name="20% - Énfasis6 33" xfId="262" xr:uid="{00000000-0005-0000-0000-000010020000}"/>
    <cellStyle name="20% - Énfasis6 33 2" xfId="2343" xr:uid="{00000000-0005-0000-0000-000011020000}"/>
    <cellStyle name="20% - Énfasis6 34" xfId="263" xr:uid="{00000000-0005-0000-0000-000012020000}"/>
    <cellStyle name="20% - Énfasis6 34 2" xfId="2344" xr:uid="{00000000-0005-0000-0000-000013020000}"/>
    <cellStyle name="20% - Énfasis6 35" xfId="264" xr:uid="{00000000-0005-0000-0000-000014020000}"/>
    <cellStyle name="20% - Énfasis6 35 2" xfId="2345" xr:uid="{00000000-0005-0000-0000-000015020000}"/>
    <cellStyle name="20% - Énfasis6 36" xfId="265" xr:uid="{00000000-0005-0000-0000-000016020000}"/>
    <cellStyle name="20% - Énfasis6 36 2" xfId="2346" xr:uid="{00000000-0005-0000-0000-000017020000}"/>
    <cellStyle name="20% - Énfasis6 37" xfId="266" xr:uid="{00000000-0005-0000-0000-000018020000}"/>
    <cellStyle name="20% - Énfasis6 37 2" xfId="2347" xr:uid="{00000000-0005-0000-0000-000019020000}"/>
    <cellStyle name="20% - Énfasis6 38" xfId="267" xr:uid="{00000000-0005-0000-0000-00001A020000}"/>
    <cellStyle name="20% - Énfasis6 38 2" xfId="2348" xr:uid="{00000000-0005-0000-0000-00001B020000}"/>
    <cellStyle name="20% - Énfasis6 39" xfId="268" xr:uid="{00000000-0005-0000-0000-00001C020000}"/>
    <cellStyle name="20% - Énfasis6 39 2" xfId="2349" xr:uid="{00000000-0005-0000-0000-00001D020000}"/>
    <cellStyle name="20% - Énfasis6 4" xfId="269" xr:uid="{00000000-0005-0000-0000-00001E020000}"/>
    <cellStyle name="20% - Énfasis6 4 2" xfId="2350" xr:uid="{00000000-0005-0000-0000-00001F020000}"/>
    <cellStyle name="20% - Énfasis6 40" xfId="270" xr:uid="{00000000-0005-0000-0000-000020020000}"/>
    <cellStyle name="20% - Énfasis6 40 2" xfId="2351" xr:uid="{00000000-0005-0000-0000-000021020000}"/>
    <cellStyle name="20% - Énfasis6 41" xfId="271" xr:uid="{00000000-0005-0000-0000-000022020000}"/>
    <cellStyle name="20% - Énfasis6 41 2" xfId="2352" xr:uid="{00000000-0005-0000-0000-000023020000}"/>
    <cellStyle name="20% - Énfasis6 42" xfId="272" xr:uid="{00000000-0005-0000-0000-000024020000}"/>
    <cellStyle name="20% - Énfasis6 42 2" xfId="2353" xr:uid="{00000000-0005-0000-0000-000025020000}"/>
    <cellStyle name="20% - Énfasis6 43" xfId="273" xr:uid="{00000000-0005-0000-0000-000026020000}"/>
    <cellStyle name="20% - Énfasis6 43 2" xfId="2354" xr:uid="{00000000-0005-0000-0000-000027020000}"/>
    <cellStyle name="20% - Énfasis6 44" xfId="274" xr:uid="{00000000-0005-0000-0000-000028020000}"/>
    <cellStyle name="20% - Énfasis6 44 2" xfId="2355" xr:uid="{00000000-0005-0000-0000-000029020000}"/>
    <cellStyle name="20% - Énfasis6 45" xfId="275" xr:uid="{00000000-0005-0000-0000-00002A020000}"/>
    <cellStyle name="20% - Énfasis6 45 2" xfId="2356" xr:uid="{00000000-0005-0000-0000-00002B020000}"/>
    <cellStyle name="20% - Énfasis6 46" xfId="276" xr:uid="{00000000-0005-0000-0000-00002C020000}"/>
    <cellStyle name="20% - Énfasis6 46 2" xfId="2357" xr:uid="{00000000-0005-0000-0000-00002D020000}"/>
    <cellStyle name="20% - Énfasis6 47" xfId="277" xr:uid="{00000000-0005-0000-0000-00002E020000}"/>
    <cellStyle name="20% - Énfasis6 47 2" xfId="2358" xr:uid="{00000000-0005-0000-0000-00002F020000}"/>
    <cellStyle name="20% - Énfasis6 5" xfId="278" xr:uid="{00000000-0005-0000-0000-000030020000}"/>
    <cellStyle name="20% - Énfasis6 5 2" xfId="2359" xr:uid="{00000000-0005-0000-0000-000031020000}"/>
    <cellStyle name="20% - Énfasis6 6" xfId="279" xr:uid="{00000000-0005-0000-0000-000032020000}"/>
    <cellStyle name="20% - Énfasis6 6 2" xfId="2360" xr:uid="{00000000-0005-0000-0000-000033020000}"/>
    <cellStyle name="20% - Énfasis6 7" xfId="280" xr:uid="{00000000-0005-0000-0000-000034020000}"/>
    <cellStyle name="20% - Énfasis6 7 2" xfId="2361" xr:uid="{00000000-0005-0000-0000-000035020000}"/>
    <cellStyle name="20% - Énfasis6 8" xfId="281" xr:uid="{00000000-0005-0000-0000-000036020000}"/>
    <cellStyle name="20% - Énfasis6 8 2" xfId="2362" xr:uid="{00000000-0005-0000-0000-000037020000}"/>
    <cellStyle name="20% - Énfasis6 9" xfId="282" xr:uid="{00000000-0005-0000-0000-000038020000}"/>
    <cellStyle name="20% - Énfasis6 9 2" xfId="2363" xr:uid="{00000000-0005-0000-0000-000039020000}"/>
    <cellStyle name="40% - Accent1" xfId="3015" xr:uid="{BE12C985-CD05-49F6-BFDA-B861D706BCF5}"/>
    <cellStyle name="40% - Accent2" xfId="3016" xr:uid="{1A39688B-D4CB-4B7F-992B-4B17985DF2A5}"/>
    <cellStyle name="40% - Accent3" xfId="3017" xr:uid="{A62FBB9D-7778-4A2A-8A4E-62609F9C0DF5}"/>
    <cellStyle name="40% - Accent4" xfId="3018" xr:uid="{CBC876D6-4DAD-4BF6-A149-2ED699B38C41}"/>
    <cellStyle name="40% - Accent5" xfId="3019" xr:uid="{F54F359C-545B-4688-B6C0-5EE02EF2E6C3}"/>
    <cellStyle name="40% - Accent6" xfId="3020" xr:uid="{0A909FB0-D043-4E1A-860A-CF4FCB092319}"/>
    <cellStyle name="40% - Énfasis1" xfId="2060" builtinId="31" customBuiltin="1"/>
    <cellStyle name="40% - Énfasis1 1" xfId="283" xr:uid="{00000000-0005-0000-0000-00003B020000}"/>
    <cellStyle name="40% - Énfasis1 1 2" xfId="2364" xr:uid="{00000000-0005-0000-0000-00003C020000}"/>
    <cellStyle name="40% - Énfasis1 10" xfId="284" xr:uid="{00000000-0005-0000-0000-00003D020000}"/>
    <cellStyle name="40% - Énfasis1 10 2" xfId="2365" xr:uid="{00000000-0005-0000-0000-00003E020000}"/>
    <cellStyle name="40% - Énfasis1 11" xfId="285" xr:uid="{00000000-0005-0000-0000-00003F020000}"/>
    <cellStyle name="40% - Énfasis1 11 2" xfId="2366" xr:uid="{00000000-0005-0000-0000-000040020000}"/>
    <cellStyle name="40% - Énfasis1 12" xfId="286" xr:uid="{00000000-0005-0000-0000-000041020000}"/>
    <cellStyle name="40% - Énfasis1 12 2" xfId="2367" xr:uid="{00000000-0005-0000-0000-000042020000}"/>
    <cellStyle name="40% - Énfasis1 13" xfId="287" xr:uid="{00000000-0005-0000-0000-000043020000}"/>
    <cellStyle name="40% - Énfasis1 13 2" xfId="2368" xr:uid="{00000000-0005-0000-0000-000044020000}"/>
    <cellStyle name="40% - Énfasis1 14" xfId="288" xr:uid="{00000000-0005-0000-0000-000045020000}"/>
    <cellStyle name="40% - Énfasis1 14 2" xfId="2369" xr:uid="{00000000-0005-0000-0000-000046020000}"/>
    <cellStyle name="40% - Énfasis1 15" xfId="289" xr:uid="{00000000-0005-0000-0000-000047020000}"/>
    <cellStyle name="40% - Énfasis1 15 2" xfId="2370" xr:uid="{00000000-0005-0000-0000-000048020000}"/>
    <cellStyle name="40% - Énfasis1 16" xfId="290" xr:uid="{00000000-0005-0000-0000-000049020000}"/>
    <cellStyle name="40% - Énfasis1 16 2" xfId="2371" xr:uid="{00000000-0005-0000-0000-00004A020000}"/>
    <cellStyle name="40% - Énfasis1 17" xfId="291" xr:uid="{00000000-0005-0000-0000-00004B020000}"/>
    <cellStyle name="40% - Énfasis1 17 2" xfId="2372" xr:uid="{00000000-0005-0000-0000-00004C020000}"/>
    <cellStyle name="40% - Énfasis1 18" xfId="292" xr:uid="{00000000-0005-0000-0000-00004D020000}"/>
    <cellStyle name="40% - Énfasis1 18 2" xfId="2373" xr:uid="{00000000-0005-0000-0000-00004E020000}"/>
    <cellStyle name="40% - Énfasis1 19" xfId="293" xr:uid="{00000000-0005-0000-0000-00004F020000}"/>
    <cellStyle name="40% - Énfasis1 19 2" xfId="2374" xr:uid="{00000000-0005-0000-0000-000050020000}"/>
    <cellStyle name="40% - Énfasis1 2" xfId="294" xr:uid="{00000000-0005-0000-0000-000051020000}"/>
    <cellStyle name="40% - Énfasis1 2 2" xfId="2375" xr:uid="{00000000-0005-0000-0000-000052020000}"/>
    <cellStyle name="40% - Énfasis1 20" xfId="295" xr:uid="{00000000-0005-0000-0000-000053020000}"/>
    <cellStyle name="40% - Énfasis1 20 2" xfId="2376" xr:uid="{00000000-0005-0000-0000-000054020000}"/>
    <cellStyle name="40% - Énfasis1 21" xfId="296" xr:uid="{00000000-0005-0000-0000-000055020000}"/>
    <cellStyle name="40% - Énfasis1 21 2" xfId="2377" xr:uid="{00000000-0005-0000-0000-000056020000}"/>
    <cellStyle name="40% - Énfasis1 22" xfId="297" xr:uid="{00000000-0005-0000-0000-000057020000}"/>
    <cellStyle name="40% - Énfasis1 22 2" xfId="2378" xr:uid="{00000000-0005-0000-0000-000058020000}"/>
    <cellStyle name="40% - Énfasis1 23" xfId="298" xr:uid="{00000000-0005-0000-0000-000059020000}"/>
    <cellStyle name="40% - Énfasis1 23 2" xfId="2379" xr:uid="{00000000-0005-0000-0000-00005A020000}"/>
    <cellStyle name="40% - Énfasis1 24" xfId="299" xr:uid="{00000000-0005-0000-0000-00005B020000}"/>
    <cellStyle name="40% - Énfasis1 24 2" xfId="2380" xr:uid="{00000000-0005-0000-0000-00005C020000}"/>
    <cellStyle name="40% - Énfasis1 25" xfId="300" xr:uid="{00000000-0005-0000-0000-00005D020000}"/>
    <cellStyle name="40% - Énfasis1 25 2" xfId="2381" xr:uid="{00000000-0005-0000-0000-00005E020000}"/>
    <cellStyle name="40% - Énfasis1 26" xfId="301" xr:uid="{00000000-0005-0000-0000-00005F020000}"/>
    <cellStyle name="40% - Énfasis1 26 2" xfId="2382" xr:uid="{00000000-0005-0000-0000-000060020000}"/>
    <cellStyle name="40% - Énfasis1 27" xfId="302" xr:uid="{00000000-0005-0000-0000-000061020000}"/>
    <cellStyle name="40% - Énfasis1 27 2" xfId="2383" xr:uid="{00000000-0005-0000-0000-000062020000}"/>
    <cellStyle name="40% - Énfasis1 28" xfId="303" xr:uid="{00000000-0005-0000-0000-000063020000}"/>
    <cellStyle name="40% - Énfasis1 28 2" xfId="2384" xr:uid="{00000000-0005-0000-0000-000064020000}"/>
    <cellStyle name="40% - Énfasis1 29" xfId="304" xr:uid="{00000000-0005-0000-0000-000065020000}"/>
    <cellStyle name="40% - Énfasis1 29 2" xfId="2385" xr:uid="{00000000-0005-0000-0000-000066020000}"/>
    <cellStyle name="40% - Énfasis1 3" xfId="305" xr:uid="{00000000-0005-0000-0000-000067020000}"/>
    <cellStyle name="40% - Énfasis1 3 2" xfId="2386" xr:uid="{00000000-0005-0000-0000-000068020000}"/>
    <cellStyle name="40% - Énfasis1 30" xfId="306" xr:uid="{00000000-0005-0000-0000-000069020000}"/>
    <cellStyle name="40% - Énfasis1 30 2" xfId="2387" xr:uid="{00000000-0005-0000-0000-00006A020000}"/>
    <cellStyle name="40% - Énfasis1 31" xfId="307" xr:uid="{00000000-0005-0000-0000-00006B020000}"/>
    <cellStyle name="40% - Énfasis1 31 2" xfId="2388" xr:uid="{00000000-0005-0000-0000-00006C020000}"/>
    <cellStyle name="40% - Énfasis1 32" xfId="308" xr:uid="{00000000-0005-0000-0000-00006D020000}"/>
    <cellStyle name="40% - Énfasis1 32 2" xfId="2389" xr:uid="{00000000-0005-0000-0000-00006E020000}"/>
    <cellStyle name="40% - Énfasis1 33" xfId="309" xr:uid="{00000000-0005-0000-0000-00006F020000}"/>
    <cellStyle name="40% - Énfasis1 33 2" xfId="2390" xr:uid="{00000000-0005-0000-0000-000070020000}"/>
    <cellStyle name="40% - Énfasis1 34" xfId="310" xr:uid="{00000000-0005-0000-0000-000071020000}"/>
    <cellStyle name="40% - Énfasis1 34 2" xfId="2391" xr:uid="{00000000-0005-0000-0000-000072020000}"/>
    <cellStyle name="40% - Énfasis1 35" xfId="311" xr:uid="{00000000-0005-0000-0000-000073020000}"/>
    <cellStyle name="40% - Énfasis1 35 2" xfId="2392" xr:uid="{00000000-0005-0000-0000-000074020000}"/>
    <cellStyle name="40% - Énfasis1 36" xfId="312" xr:uid="{00000000-0005-0000-0000-000075020000}"/>
    <cellStyle name="40% - Énfasis1 36 2" xfId="2393" xr:uid="{00000000-0005-0000-0000-000076020000}"/>
    <cellStyle name="40% - Énfasis1 37" xfId="313" xr:uid="{00000000-0005-0000-0000-000077020000}"/>
    <cellStyle name="40% - Énfasis1 37 2" xfId="2394" xr:uid="{00000000-0005-0000-0000-000078020000}"/>
    <cellStyle name="40% - Énfasis1 38" xfId="314" xr:uid="{00000000-0005-0000-0000-000079020000}"/>
    <cellStyle name="40% - Énfasis1 38 2" xfId="2395" xr:uid="{00000000-0005-0000-0000-00007A020000}"/>
    <cellStyle name="40% - Énfasis1 39" xfId="315" xr:uid="{00000000-0005-0000-0000-00007B020000}"/>
    <cellStyle name="40% - Énfasis1 39 2" xfId="2396" xr:uid="{00000000-0005-0000-0000-00007C020000}"/>
    <cellStyle name="40% - Énfasis1 4" xfId="316" xr:uid="{00000000-0005-0000-0000-00007D020000}"/>
    <cellStyle name="40% - Énfasis1 4 2" xfId="2397" xr:uid="{00000000-0005-0000-0000-00007E020000}"/>
    <cellStyle name="40% - Énfasis1 40" xfId="317" xr:uid="{00000000-0005-0000-0000-00007F020000}"/>
    <cellStyle name="40% - Énfasis1 40 2" xfId="2398" xr:uid="{00000000-0005-0000-0000-000080020000}"/>
    <cellStyle name="40% - Énfasis1 41" xfId="318" xr:uid="{00000000-0005-0000-0000-000081020000}"/>
    <cellStyle name="40% - Énfasis1 41 2" xfId="2399" xr:uid="{00000000-0005-0000-0000-000082020000}"/>
    <cellStyle name="40% - Énfasis1 42" xfId="319" xr:uid="{00000000-0005-0000-0000-000083020000}"/>
    <cellStyle name="40% - Énfasis1 42 2" xfId="2400" xr:uid="{00000000-0005-0000-0000-000084020000}"/>
    <cellStyle name="40% - Énfasis1 43" xfId="320" xr:uid="{00000000-0005-0000-0000-000085020000}"/>
    <cellStyle name="40% - Énfasis1 43 2" xfId="2401" xr:uid="{00000000-0005-0000-0000-000086020000}"/>
    <cellStyle name="40% - Énfasis1 44" xfId="321" xr:uid="{00000000-0005-0000-0000-000087020000}"/>
    <cellStyle name="40% - Énfasis1 44 2" xfId="2402" xr:uid="{00000000-0005-0000-0000-000088020000}"/>
    <cellStyle name="40% - Énfasis1 45" xfId="322" xr:uid="{00000000-0005-0000-0000-000089020000}"/>
    <cellStyle name="40% - Énfasis1 45 2" xfId="2403" xr:uid="{00000000-0005-0000-0000-00008A020000}"/>
    <cellStyle name="40% - Énfasis1 46" xfId="323" xr:uid="{00000000-0005-0000-0000-00008B020000}"/>
    <cellStyle name="40% - Énfasis1 46 2" xfId="2404" xr:uid="{00000000-0005-0000-0000-00008C020000}"/>
    <cellStyle name="40% - Énfasis1 47" xfId="324" xr:uid="{00000000-0005-0000-0000-00008D020000}"/>
    <cellStyle name="40% - Énfasis1 47 2" xfId="2405" xr:uid="{00000000-0005-0000-0000-00008E020000}"/>
    <cellStyle name="40% - Énfasis1 5" xfId="325" xr:uid="{00000000-0005-0000-0000-00008F020000}"/>
    <cellStyle name="40% - Énfasis1 5 2" xfId="2406" xr:uid="{00000000-0005-0000-0000-000090020000}"/>
    <cellStyle name="40% - Énfasis1 6" xfId="326" xr:uid="{00000000-0005-0000-0000-000091020000}"/>
    <cellStyle name="40% - Énfasis1 6 2" xfId="2407" xr:uid="{00000000-0005-0000-0000-000092020000}"/>
    <cellStyle name="40% - Énfasis1 7" xfId="327" xr:uid="{00000000-0005-0000-0000-000093020000}"/>
    <cellStyle name="40% - Énfasis1 7 2" xfId="2408" xr:uid="{00000000-0005-0000-0000-000094020000}"/>
    <cellStyle name="40% - Énfasis1 8" xfId="328" xr:uid="{00000000-0005-0000-0000-000095020000}"/>
    <cellStyle name="40% - Énfasis1 8 2" xfId="2409" xr:uid="{00000000-0005-0000-0000-000096020000}"/>
    <cellStyle name="40% - Énfasis1 9" xfId="329" xr:uid="{00000000-0005-0000-0000-000097020000}"/>
    <cellStyle name="40% - Énfasis1 9 2" xfId="2410" xr:uid="{00000000-0005-0000-0000-000098020000}"/>
    <cellStyle name="40% - Énfasis2" xfId="2064" builtinId="35" customBuiltin="1"/>
    <cellStyle name="40% - Énfasis2 1" xfId="330" xr:uid="{00000000-0005-0000-0000-00009A020000}"/>
    <cellStyle name="40% - Énfasis2 1 2" xfId="2411" xr:uid="{00000000-0005-0000-0000-00009B020000}"/>
    <cellStyle name="40% - Énfasis2 10" xfId="331" xr:uid="{00000000-0005-0000-0000-00009C020000}"/>
    <cellStyle name="40% - Énfasis2 10 2" xfId="2412" xr:uid="{00000000-0005-0000-0000-00009D020000}"/>
    <cellStyle name="40% - Énfasis2 11" xfId="332" xr:uid="{00000000-0005-0000-0000-00009E020000}"/>
    <cellStyle name="40% - Énfasis2 11 2" xfId="2413" xr:uid="{00000000-0005-0000-0000-00009F020000}"/>
    <cellStyle name="40% - Énfasis2 12" xfId="333" xr:uid="{00000000-0005-0000-0000-0000A0020000}"/>
    <cellStyle name="40% - Énfasis2 12 2" xfId="2414" xr:uid="{00000000-0005-0000-0000-0000A1020000}"/>
    <cellStyle name="40% - Énfasis2 13" xfId="334" xr:uid="{00000000-0005-0000-0000-0000A2020000}"/>
    <cellStyle name="40% - Énfasis2 13 2" xfId="2415" xr:uid="{00000000-0005-0000-0000-0000A3020000}"/>
    <cellStyle name="40% - Énfasis2 14" xfId="335" xr:uid="{00000000-0005-0000-0000-0000A4020000}"/>
    <cellStyle name="40% - Énfasis2 14 2" xfId="2416" xr:uid="{00000000-0005-0000-0000-0000A5020000}"/>
    <cellStyle name="40% - Énfasis2 15" xfId="336" xr:uid="{00000000-0005-0000-0000-0000A6020000}"/>
    <cellStyle name="40% - Énfasis2 15 2" xfId="2417" xr:uid="{00000000-0005-0000-0000-0000A7020000}"/>
    <cellStyle name="40% - Énfasis2 16" xfId="337" xr:uid="{00000000-0005-0000-0000-0000A8020000}"/>
    <cellStyle name="40% - Énfasis2 16 2" xfId="2418" xr:uid="{00000000-0005-0000-0000-0000A9020000}"/>
    <cellStyle name="40% - Énfasis2 17" xfId="338" xr:uid="{00000000-0005-0000-0000-0000AA020000}"/>
    <cellStyle name="40% - Énfasis2 17 2" xfId="2419" xr:uid="{00000000-0005-0000-0000-0000AB020000}"/>
    <cellStyle name="40% - Énfasis2 18" xfId="339" xr:uid="{00000000-0005-0000-0000-0000AC020000}"/>
    <cellStyle name="40% - Énfasis2 18 2" xfId="2420" xr:uid="{00000000-0005-0000-0000-0000AD020000}"/>
    <cellStyle name="40% - Énfasis2 19" xfId="340" xr:uid="{00000000-0005-0000-0000-0000AE020000}"/>
    <cellStyle name="40% - Énfasis2 19 2" xfId="2421" xr:uid="{00000000-0005-0000-0000-0000AF020000}"/>
    <cellStyle name="40% - Énfasis2 2" xfId="341" xr:uid="{00000000-0005-0000-0000-0000B0020000}"/>
    <cellStyle name="40% - Énfasis2 2 2" xfId="2422" xr:uid="{00000000-0005-0000-0000-0000B1020000}"/>
    <cellStyle name="40% - Énfasis2 20" xfId="342" xr:uid="{00000000-0005-0000-0000-0000B2020000}"/>
    <cellStyle name="40% - Énfasis2 20 2" xfId="2423" xr:uid="{00000000-0005-0000-0000-0000B3020000}"/>
    <cellStyle name="40% - Énfasis2 21" xfId="343" xr:uid="{00000000-0005-0000-0000-0000B4020000}"/>
    <cellStyle name="40% - Énfasis2 21 2" xfId="2424" xr:uid="{00000000-0005-0000-0000-0000B5020000}"/>
    <cellStyle name="40% - Énfasis2 22" xfId="344" xr:uid="{00000000-0005-0000-0000-0000B6020000}"/>
    <cellStyle name="40% - Énfasis2 22 2" xfId="2425" xr:uid="{00000000-0005-0000-0000-0000B7020000}"/>
    <cellStyle name="40% - Énfasis2 23" xfId="345" xr:uid="{00000000-0005-0000-0000-0000B8020000}"/>
    <cellStyle name="40% - Énfasis2 23 2" xfId="2426" xr:uid="{00000000-0005-0000-0000-0000B9020000}"/>
    <cellStyle name="40% - Énfasis2 24" xfId="346" xr:uid="{00000000-0005-0000-0000-0000BA020000}"/>
    <cellStyle name="40% - Énfasis2 24 2" xfId="2427" xr:uid="{00000000-0005-0000-0000-0000BB020000}"/>
    <cellStyle name="40% - Énfasis2 25" xfId="347" xr:uid="{00000000-0005-0000-0000-0000BC020000}"/>
    <cellStyle name="40% - Énfasis2 25 2" xfId="2428" xr:uid="{00000000-0005-0000-0000-0000BD020000}"/>
    <cellStyle name="40% - Énfasis2 26" xfId="348" xr:uid="{00000000-0005-0000-0000-0000BE020000}"/>
    <cellStyle name="40% - Énfasis2 26 2" xfId="2429" xr:uid="{00000000-0005-0000-0000-0000BF020000}"/>
    <cellStyle name="40% - Énfasis2 27" xfId="349" xr:uid="{00000000-0005-0000-0000-0000C0020000}"/>
    <cellStyle name="40% - Énfasis2 27 2" xfId="2430" xr:uid="{00000000-0005-0000-0000-0000C1020000}"/>
    <cellStyle name="40% - Énfasis2 28" xfId="350" xr:uid="{00000000-0005-0000-0000-0000C2020000}"/>
    <cellStyle name="40% - Énfasis2 28 2" xfId="2431" xr:uid="{00000000-0005-0000-0000-0000C3020000}"/>
    <cellStyle name="40% - Énfasis2 29" xfId="351" xr:uid="{00000000-0005-0000-0000-0000C4020000}"/>
    <cellStyle name="40% - Énfasis2 29 2" xfId="2432" xr:uid="{00000000-0005-0000-0000-0000C5020000}"/>
    <cellStyle name="40% - Énfasis2 3" xfId="352" xr:uid="{00000000-0005-0000-0000-0000C6020000}"/>
    <cellStyle name="40% - Énfasis2 3 2" xfId="2433" xr:uid="{00000000-0005-0000-0000-0000C7020000}"/>
    <cellStyle name="40% - Énfasis2 30" xfId="353" xr:uid="{00000000-0005-0000-0000-0000C8020000}"/>
    <cellStyle name="40% - Énfasis2 30 2" xfId="2434" xr:uid="{00000000-0005-0000-0000-0000C9020000}"/>
    <cellStyle name="40% - Énfasis2 31" xfId="354" xr:uid="{00000000-0005-0000-0000-0000CA020000}"/>
    <cellStyle name="40% - Énfasis2 31 2" xfId="2435" xr:uid="{00000000-0005-0000-0000-0000CB020000}"/>
    <cellStyle name="40% - Énfasis2 32" xfId="355" xr:uid="{00000000-0005-0000-0000-0000CC020000}"/>
    <cellStyle name="40% - Énfasis2 32 2" xfId="2436" xr:uid="{00000000-0005-0000-0000-0000CD020000}"/>
    <cellStyle name="40% - Énfasis2 33" xfId="356" xr:uid="{00000000-0005-0000-0000-0000CE020000}"/>
    <cellStyle name="40% - Énfasis2 33 2" xfId="2437" xr:uid="{00000000-0005-0000-0000-0000CF020000}"/>
    <cellStyle name="40% - Énfasis2 34" xfId="357" xr:uid="{00000000-0005-0000-0000-0000D0020000}"/>
    <cellStyle name="40% - Énfasis2 34 2" xfId="2438" xr:uid="{00000000-0005-0000-0000-0000D1020000}"/>
    <cellStyle name="40% - Énfasis2 35" xfId="358" xr:uid="{00000000-0005-0000-0000-0000D2020000}"/>
    <cellStyle name="40% - Énfasis2 35 2" xfId="2439" xr:uid="{00000000-0005-0000-0000-0000D3020000}"/>
    <cellStyle name="40% - Énfasis2 36" xfId="359" xr:uid="{00000000-0005-0000-0000-0000D4020000}"/>
    <cellStyle name="40% - Énfasis2 36 2" xfId="2440" xr:uid="{00000000-0005-0000-0000-0000D5020000}"/>
    <cellStyle name="40% - Énfasis2 37" xfId="360" xr:uid="{00000000-0005-0000-0000-0000D6020000}"/>
    <cellStyle name="40% - Énfasis2 37 2" xfId="2441" xr:uid="{00000000-0005-0000-0000-0000D7020000}"/>
    <cellStyle name="40% - Énfasis2 38" xfId="361" xr:uid="{00000000-0005-0000-0000-0000D8020000}"/>
    <cellStyle name="40% - Énfasis2 38 2" xfId="2442" xr:uid="{00000000-0005-0000-0000-0000D9020000}"/>
    <cellStyle name="40% - Énfasis2 39" xfId="362" xr:uid="{00000000-0005-0000-0000-0000DA020000}"/>
    <cellStyle name="40% - Énfasis2 39 2" xfId="2443" xr:uid="{00000000-0005-0000-0000-0000DB020000}"/>
    <cellStyle name="40% - Énfasis2 4" xfId="363" xr:uid="{00000000-0005-0000-0000-0000DC020000}"/>
    <cellStyle name="40% - Énfasis2 4 2" xfId="2444" xr:uid="{00000000-0005-0000-0000-0000DD020000}"/>
    <cellStyle name="40% - Énfasis2 40" xfId="364" xr:uid="{00000000-0005-0000-0000-0000DE020000}"/>
    <cellStyle name="40% - Énfasis2 40 2" xfId="2445" xr:uid="{00000000-0005-0000-0000-0000DF020000}"/>
    <cellStyle name="40% - Énfasis2 41" xfId="365" xr:uid="{00000000-0005-0000-0000-0000E0020000}"/>
    <cellStyle name="40% - Énfasis2 41 2" xfId="2446" xr:uid="{00000000-0005-0000-0000-0000E1020000}"/>
    <cellStyle name="40% - Énfasis2 42" xfId="366" xr:uid="{00000000-0005-0000-0000-0000E2020000}"/>
    <cellStyle name="40% - Énfasis2 42 2" xfId="2447" xr:uid="{00000000-0005-0000-0000-0000E3020000}"/>
    <cellStyle name="40% - Énfasis2 43" xfId="367" xr:uid="{00000000-0005-0000-0000-0000E4020000}"/>
    <cellStyle name="40% - Énfasis2 43 2" xfId="2448" xr:uid="{00000000-0005-0000-0000-0000E5020000}"/>
    <cellStyle name="40% - Énfasis2 44" xfId="368" xr:uid="{00000000-0005-0000-0000-0000E6020000}"/>
    <cellStyle name="40% - Énfasis2 44 2" xfId="2449" xr:uid="{00000000-0005-0000-0000-0000E7020000}"/>
    <cellStyle name="40% - Énfasis2 45" xfId="369" xr:uid="{00000000-0005-0000-0000-0000E8020000}"/>
    <cellStyle name="40% - Énfasis2 45 2" xfId="2450" xr:uid="{00000000-0005-0000-0000-0000E9020000}"/>
    <cellStyle name="40% - Énfasis2 46" xfId="370" xr:uid="{00000000-0005-0000-0000-0000EA020000}"/>
    <cellStyle name="40% - Énfasis2 46 2" xfId="2451" xr:uid="{00000000-0005-0000-0000-0000EB020000}"/>
    <cellStyle name="40% - Énfasis2 47" xfId="371" xr:uid="{00000000-0005-0000-0000-0000EC020000}"/>
    <cellStyle name="40% - Énfasis2 47 2" xfId="2452" xr:uid="{00000000-0005-0000-0000-0000ED020000}"/>
    <cellStyle name="40% - Énfasis2 5" xfId="372" xr:uid="{00000000-0005-0000-0000-0000EE020000}"/>
    <cellStyle name="40% - Énfasis2 5 2" xfId="2453" xr:uid="{00000000-0005-0000-0000-0000EF020000}"/>
    <cellStyle name="40% - Énfasis2 6" xfId="373" xr:uid="{00000000-0005-0000-0000-0000F0020000}"/>
    <cellStyle name="40% - Énfasis2 6 2" xfId="2454" xr:uid="{00000000-0005-0000-0000-0000F1020000}"/>
    <cellStyle name="40% - Énfasis2 7" xfId="374" xr:uid="{00000000-0005-0000-0000-0000F2020000}"/>
    <cellStyle name="40% - Énfasis2 7 2" xfId="2455" xr:uid="{00000000-0005-0000-0000-0000F3020000}"/>
    <cellStyle name="40% - Énfasis2 8" xfId="375" xr:uid="{00000000-0005-0000-0000-0000F4020000}"/>
    <cellStyle name="40% - Énfasis2 8 2" xfId="2456" xr:uid="{00000000-0005-0000-0000-0000F5020000}"/>
    <cellStyle name="40% - Énfasis2 9" xfId="376" xr:uid="{00000000-0005-0000-0000-0000F6020000}"/>
    <cellStyle name="40% - Énfasis2 9 2" xfId="2457" xr:uid="{00000000-0005-0000-0000-0000F7020000}"/>
    <cellStyle name="40% - Énfasis3" xfId="2068" builtinId="39" customBuiltin="1"/>
    <cellStyle name="40% - Énfasis3 1" xfId="377" xr:uid="{00000000-0005-0000-0000-0000F9020000}"/>
    <cellStyle name="40% - Énfasis3 1 2" xfId="2458" xr:uid="{00000000-0005-0000-0000-0000FA020000}"/>
    <cellStyle name="40% - Énfasis3 10" xfId="378" xr:uid="{00000000-0005-0000-0000-0000FB020000}"/>
    <cellStyle name="40% - Énfasis3 10 2" xfId="2459" xr:uid="{00000000-0005-0000-0000-0000FC020000}"/>
    <cellStyle name="40% - Énfasis3 11" xfId="379" xr:uid="{00000000-0005-0000-0000-0000FD020000}"/>
    <cellStyle name="40% - Énfasis3 11 2" xfId="2460" xr:uid="{00000000-0005-0000-0000-0000FE020000}"/>
    <cellStyle name="40% - Énfasis3 12" xfId="380" xr:uid="{00000000-0005-0000-0000-0000FF020000}"/>
    <cellStyle name="40% - Énfasis3 12 2" xfId="2461" xr:uid="{00000000-0005-0000-0000-000000030000}"/>
    <cellStyle name="40% - Énfasis3 13" xfId="381" xr:uid="{00000000-0005-0000-0000-000001030000}"/>
    <cellStyle name="40% - Énfasis3 13 2" xfId="2462" xr:uid="{00000000-0005-0000-0000-000002030000}"/>
    <cellStyle name="40% - Énfasis3 14" xfId="382" xr:uid="{00000000-0005-0000-0000-000003030000}"/>
    <cellStyle name="40% - Énfasis3 14 2" xfId="2463" xr:uid="{00000000-0005-0000-0000-000004030000}"/>
    <cellStyle name="40% - Énfasis3 15" xfId="383" xr:uid="{00000000-0005-0000-0000-000005030000}"/>
    <cellStyle name="40% - Énfasis3 15 2" xfId="2464" xr:uid="{00000000-0005-0000-0000-000006030000}"/>
    <cellStyle name="40% - Énfasis3 16" xfId="384" xr:uid="{00000000-0005-0000-0000-000007030000}"/>
    <cellStyle name="40% - Énfasis3 16 2" xfId="2465" xr:uid="{00000000-0005-0000-0000-000008030000}"/>
    <cellStyle name="40% - Énfasis3 17" xfId="385" xr:uid="{00000000-0005-0000-0000-000009030000}"/>
    <cellStyle name="40% - Énfasis3 17 2" xfId="2466" xr:uid="{00000000-0005-0000-0000-00000A030000}"/>
    <cellStyle name="40% - Énfasis3 18" xfId="386" xr:uid="{00000000-0005-0000-0000-00000B030000}"/>
    <cellStyle name="40% - Énfasis3 18 2" xfId="2467" xr:uid="{00000000-0005-0000-0000-00000C030000}"/>
    <cellStyle name="40% - Énfasis3 19" xfId="387" xr:uid="{00000000-0005-0000-0000-00000D030000}"/>
    <cellStyle name="40% - Énfasis3 19 2" xfId="2468" xr:uid="{00000000-0005-0000-0000-00000E030000}"/>
    <cellStyle name="40% - Énfasis3 2" xfId="388" xr:uid="{00000000-0005-0000-0000-00000F030000}"/>
    <cellStyle name="40% - Énfasis3 2 2" xfId="2469" xr:uid="{00000000-0005-0000-0000-000010030000}"/>
    <cellStyle name="40% - Énfasis3 20" xfId="389" xr:uid="{00000000-0005-0000-0000-000011030000}"/>
    <cellStyle name="40% - Énfasis3 20 2" xfId="2470" xr:uid="{00000000-0005-0000-0000-000012030000}"/>
    <cellStyle name="40% - Énfasis3 21" xfId="390" xr:uid="{00000000-0005-0000-0000-000013030000}"/>
    <cellStyle name="40% - Énfasis3 21 2" xfId="2471" xr:uid="{00000000-0005-0000-0000-000014030000}"/>
    <cellStyle name="40% - Énfasis3 22" xfId="391" xr:uid="{00000000-0005-0000-0000-000015030000}"/>
    <cellStyle name="40% - Énfasis3 22 2" xfId="2472" xr:uid="{00000000-0005-0000-0000-000016030000}"/>
    <cellStyle name="40% - Énfasis3 23" xfId="392" xr:uid="{00000000-0005-0000-0000-000017030000}"/>
    <cellStyle name="40% - Énfasis3 23 2" xfId="2473" xr:uid="{00000000-0005-0000-0000-000018030000}"/>
    <cellStyle name="40% - Énfasis3 24" xfId="393" xr:uid="{00000000-0005-0000-0000-000019030000}"/>
    <cellStyle name="40% - Énfasis3 24 2" xfId="2474" xr:uid="{00000000-0005-0000-0000-00001A030000}"/>
    <cellStyle name="40% - Énfasis3 25" xfId="394" xr:uid="{00000000-0005-0000-0000-00001B030000}"/>
    <cellStyle name="40% - Énfasis3 25 2" xfId="2475" xr:uid="{00000000-0005-0000-0000-00001C030000}"/>
    <cellStyle name="40% - Énfasis3 26" xfId="395" xr:uid="{00000000-0005-0000-0000-00001D030000}"/>
    <cellStyle name="40% - Énfasis3 26 2" xfId="2476" xr:uid="{00000000-0005-0000-0000-00001E030000}"/>
    <cellStyle name="40% - Énfasis3 27" xfId="396" xr:uid="{00000000-0005-0000-0000-00001F030000}"/>
    <cellStyle name="40% - Énfasis3 27 2" xfId="2477" xr:uid="{00000000-0005-0000-0000-000020030000}"/>
    <cellStyle name="40% - Énfasis3 28" xfId="397" xr:uid="{00000000-0005-0000-0000-000021030000}"/>
    <cellStyle name="40% - Énfasis3 28 2" xfId="2478" xr:uid="{00000000-0005-0000-0000-000022030000}"/>
    <cellStyle name="40% - Énfasis3 29" xfId="398" xr:uid="{00000000-0005-0000-0000-000023030000}"/>
    <cellStyle name="40% - Énfasis3 29 2" xfId="2479" xr:uid="{00000000-0005-0000-0000-000024030000}"/>
    <cellStyle name="40% - Énfasis3 3" xfId="399" xr:uid="{00000000-0005-0000-0000-000025030000}"/>
    <cellStyle name="40% - Énfasis3 3 2" xfId="2480" xr:uid="{00000000-0005-0000-0000-000026030000}"/>
    <cellStyle name="40% - Énfasis3 30" xfId="400" xr:uid="{00000000-0005-0000-0000-000027030000}"/>
    <cellStyle name="40% - Énfasis3 30 2" xfId="2481" xr:uid="{00000000-0005-0000-0000-000028030000}"/>
    <cellStyle name="40% - Énfasis3 31" xfId="401" xr:uid="{00000000-0005-0000-0000-000029030000}"/>
    <cellStyle name="40% - Énfasis3 31 2" xfId="2482" xr:uid="{00000000-0005-0000-0000-00002A030000}"/>
    <cellStyle name="40% - Énfasis3 32" xfId="402" xr:uid="{00000000-0005-0000-0000-00002B030000}"/>
    <cellStyle name="40% - Énfasis3 32 2" xfId="2483" xr:uid="{00000000-0005-0000-0000-00002C030000}"/>
    <cellStyle name="40% - Énfasis3 33" xfId="403" xr:uid="{00000000-0005-0000-0000-00002D030000}"/>
    <cellStyle name="40% - Énfasis3 33 2" xfId="2484" xr:uid="{00000000-0005-0000-0000-00002E030000}"/>
    <cellStyle name="40% - Énfasis3 34" xfId="404" xr:uid="{00000000-0005-0000-0000-00002F030000}"/>
    <cellStyle name="40% - Énfasis3 34 2" xfId="2485" xr:uid="{00000000-0005-0000-0000-000030030000}"/>
    <cellStyle name="40% - Énfasis3 35" xfId="405" xr:uid="{00000000-0005-0000-0000-000031030000}"/>
    <cellStyle name="40% - Énfasis3 35 2" xfId="2486" xr:uid="{00000000-0005-0000-0000-000032030000}"/>
    <cellStyle name="40% - Énfasis3 36" xfId="406" xr:uid="{00000000-0005-0000-0000-000033030000}"/>
    <cellStyle name="40% - Énfasis3 36 2" xfId="2487" xr:uid="{00000000-0005-0000-0000-000034030000}"/>
    <cellStyle name="40% - Énfasis3 37" xfId="407" xr:uid="{00000000-0005-0000-0000-000035030000}"/>
    <cellStyle name="40% - Énfasis3 37 2" xfId="2488" xr:uid="{00000000-0005-0000-0000-000036030000}"/>
    <cellStyle name="40% - Énfasis3 38" xfId="408" xr:uid="{00000000-0005-0000-0000-000037030000}"/>
    <cellStyle name="40% - Énfasis3 38 2" xfId="2489" xr:uid="{00000000-0005-0000-0000-000038030000}"/>
    <cellStyle name="40% - Énfasis3 39" xfId="409" xr:uid="{00000000-0005-0000-0000-000039030000}"/>
    <cellStyle name="40% - Énfasis3 39 2" xfId="2490" xr:uid="{00000000-0005-0000-0000-00003A030000}"/>
    <cellStyle name="40% - Énfasis3 4" xfId="410" xr:uid="{00000000-0005-0000-0000-00003B030000}"/>
    <cellStyle name="40% - Énfasis3 4 2" xfId="2491" xr:uid="{00000000-0005-0000-0000-00003C030000}"/>
    <cellStyle name="40% - Énfasis3 40" xfId="411" xr:uid="{00000000-0005-0000-0000-00003D030000}"/>
    <cellStyle name="40% - Énfasis3 40 2" xfId="2492" xr:uid="{00000000-0005-0000-0000-00003E030000}"/>
    <cellStyle name="40% - Énfasis3 41" xfId="412" xr:uid="{00000000-0005-0000-0000-00003F030000}"/>
    <cellStyle name="40% - Énfasis3 41 2" xfId="2493" xr:uid="{00000000-0005-0000-0000-000040030000}"/>
    <cellStyle name="40% - Énfasis3 42" xfId="413" xr:uid="{00000000-0005-0000-0000-000041030000}"/>
    <cellStyle name="40% - Énfasis3 42 2" xfId="2494" xr:uid="{00000000-0005-0000-0000-000042030000}"/>
    <cellStyle name="40% - Énfasis3 43" xfId="414" xr:uid="{00000000-0005-0000-0000-000043030000}"/>
    <cellStyle name="40% - Énfasis3 43 2" xfId="2495" xr:uid="{00000000-0005-0000-0000-000044030000}"/>
    <cellStyle name="40% - Énfasis3 44" xfId="415" xr:uid="{00000000-0005-0000-0000-000045030000}"/>
    <cellStyle name="40% - Énfasis3 44 2" xfId="2496" xr:uid="{00000000-0005-0000-0000-000046030000}"/>
    <cellStyle name="40% - Énfasis3 45" xfId="416" xr:uid="{00000000-0005-0000-0000-000047030000}"/>
    <cellStyle name="40% - Énfasis3 45 2" xfId="2497" xr:uid="{00000000-0005-0000-0000-000048030000}"/>
    <cellStyle name="40% - Énfasis3 46" xfId="417" xr:uid="{00000000-0005-0000-0000-000049030000}"/>
    <cellStyle name="40% - Énfasis3 46 2" xfId="2498" xr:uid="{00000000-0005-0000-0000-00004A030000}"/>
    <cellStyle name="40% - Énfasis3 47" xfId="418" xr:uid="{00000000-0005-0000-0000-00004B030000}"/>
    <cellStyle name="40% - Énfasis3 47 2" xfId="2499" xr:uid="{00000000-0005-0000-0000-00004C030000}"/>
    <cellStyle name="40% - Énfasis3 5" xfId="419" xr:uid="{00000000-0005-0000-0000-00004D030000}"/>
    <cellStyle name="40% - Énfasis3 5 2" xfId="2500" xr:uid="{00000000-0005-0000-0000-00004E030000}"/>
    <cellStyle name="40% - Énfasis3 6" xfId="420" xr:uid="{00000000-0005-0000-0000-00004F030000}"/>
    <cellStyle name="40% - Énfasis3 6 2" xfId="2501" xr:uid="{00000000-0005-0000-0000-000050030000}"/>
    <cellStyle name="40% - Énfasis3 7" xfId="421" xr:uid="{00000000-0005-0000-0000-000051030000}"/>
    <cellStyle name="40% - Énfasis3 7 2" xfId="2502" xr:uid="{00000000-0005-0000-0000-000052030000}"/>
    <cellStyle name="40% - Énfasis3 8" xfId="422" xr:uid="{00000000-0005-0000-0000-000053030000}"/>
    <cellStyle name="40% - Énfasis3 8 2" xfId="2503" xr:uid="{00000000-0005-0000-0000-000054030000}"/>
    <cellStyle name="40% - Énfasis3 9" xfId="423" xr:uid="{00000000-0005-0000-0000-000055030000}"/>
    <cellStyle name="40% - Énfasis3 9 2" xfId="2504" xr:uid="{00000000-0005-0000-0000-000056030000}"/>
    <cellStyle name="40% - Énfasis4" xfId="2072" builtinId="43" customBuiltin="1"/>
    <cellStyle name="40% - Énfasis4 1" xfId="424" xr:uid="{00000000-0005-0000-0000-000058030000}"/>
    <cellStyle name="40% - Énfasis4 1 2" xfId="2505" xr:uid="{00000000-0005-0000-0000-000059030000}"/>
    <cellStyle name="40% - Énfasis4 10" xfId="425" xr:uid="{00000000-0005-0000-0000-00005A030000}"/>
    <cellStyle name="40% - Énfasis4 10 2" xfId="2506" xr:uid="{00000000-0005-0000-0000-00005B030000}"/>
    <cellStyle name="40% - Énfasis4 11" xfId="426" xr:uid="{00000000-0005-0000-0000-00005C030000}"/>
    <cellStyle name="40% - Énfasis4 11 2" xfId="2507" xr:uid="{00000000-0005-0000-0000-00005D030000}"/>
    <cellStyle name="40% - Énfasis4 12" xfId="427" xr:uid="{00000000-0005-0000-0000-00005E030000}"/>
    <cellStyle name="40% - Énfasis4 12 2" xfId="2508" xr:uid="{00000000-0005-0000-0000-00005F030000}"/>
    <cellStyle name="40% - Énfasis4 13" xfId="428" xr:uid="{00000000-0005-0000-0000-000060030000}"/>
    <cellStyle name="40% - Énfasis4 13 2" xfId="2509" xr:uid="{00000000-0005-0000-0000-000061030000}"/>
    <cellStyle name="40% - Énfasis4 14" xfId="429" xr:uid="{00000000-0005-0000-0000-000062030000}"/>
    <cellStyle name="40% - Énfasis4 14 2" xfId="2510" xr:uid="{00000000-0005-0000-0000-000063030000}"/>
    <cellStyle name="40% - Énfasis4 15" xfId="430" xr:uid="{00000000-0005-0000-0000-000064030000}"/>
    <cellStyle name="40% - Énfasis4 15 2" xfId="2511" xr:uid="{00000000-0005-0000-0000-000065030000}"/>
    <cellStyle name="40% - Énfasis4 16" xfId="431" xr:uid="{00000000-0005-0000-0000-000066030000}"/>
    <cellStyle name="40% - Énfasis4 16 2" xfId="2512" xr:uid="{00000000-0005-0000-0000-000067030000}"/>
    <cellStyle name="40% - Énfasis4 17" xfId="432" xr:uid="{00000000-0005-0000-0000-000068030000}"/>
    <cellStyle name="40% - Énfasis4 17 2" xfId="2513" xr:uid="{00000000-0005-0000-0000-000069030000}"/>
    <cellStyle name="40% - Énfasis4 18" xfId="433" xr:uid="{00000000-0005-0000-0000-00006A030000}"/>
    <cellStyle name="40% - Énfasis4 18 2" xfId="2514" xr:uid="{00000000-0005-0000-0000-00006B030000}"/>
    <cellStyle name="40% - Énfasis4 19" xfId="434" xr:uid="{00000000-0005-0000-0000-00006C030000}"/>
    <cellStyle name="40% - Énfasis4 19 2" xfId="2515" xr:uid="{00000000-0005-0000-0000-00006D030000}"/>
    <cellStyle name="40% - Énfasis4 2" xfId="435" xr:uid="{00000000-0005-0000-0000-00006E030000}"/>
    <cellStyle name="40% - Énfasis4 2 2" xfId="2516" xr:uid="{00000000-0005-0000-0000-00006F030000}"/>
    <cellStyle name="40% - Énfasis4 20" xfId="436" xr:uid="{00000000-0005-0000-0000-000070030000}"/>
    <cellStyle name="40% - Énfasis4 20 2" xfId="2517" xr:uid="{00000000-0005-0000-0000-000071030000}"/>
    <cellStyle name="40% - Énfasis4 21" xfId="437" xr:uid="{00000000-0005-0000-0000-000072030000}"/>
    <cellStyle name="40% - Énfasis4 21 2" xfId="2518" xr:uid="{00000000-0005-0000-0000-000073030000}"/>
    <cellStyle name="40% - Énfasis4 22" xfId="438" xr:uid="{00000000-0005-0000-0000-000074030000}"/>
    <cellStyle name="40% - Énfasis4 22 2" xfId="2519" xr:uid="{00000000-0005-0000-0000-000075030000}"/>
    <cellStyle name="40% - Énfasis4 23" xfId="439" xr:uid="{00000000-0005-0000-0000-000076030000}"/>
    <cellStyle name="40% - Énfasis4 23 2" xfId="2520" xr:uid="{00000000-0005-0000-0000-000077030000}"/>
    <cellStyle name="40% - Énfasis4 24" xfId="440" xr:uid="{00000000-0005-0000-0000-000078030000}"/>
    <cellStyle name="40% - Énfasis4 24 2" xfId="2521" xr:uid="{00000000-0005-0000-0000-000079030000}"/>
    <cellStyle name="40% - Énfasis4 25" xfId="441" xr:uid="{00000000-0005-0000-0000-00007A030000}"/>
    <cellStyle name="40% - Énfasis4 25 2" xfId="2522" xr:uid="{00000000-0005-0000-0000-00007B030000}"/>
    <cellStyle name="40% - Énfasis4 26" xfId="442" xr:uid="{00000000-0005-0000-0000-00007C030000}"/>
    <cellStyle name="40% - Énfasis4 26 2" xfId="2523" xr:uid="{00000000-0005-0000-0000-00007D030000}"/>
    <cellStyle name="40% - Énfasis4 27" xfId="443" xr:uid="{00000000-0005-0000-0000-00007E030000}"/>
    <cellStyle name="40% - Énfasis4 27 2" xfId="2524" xr:uid="{00000000-0005-0000-0000-00007F030000}"/>
    <cellStyle name="40% - Énfasis4 28" xfId="444" xr:uid="{00000000-0005-0000-0000-000080030000}"/>
    <cellStyle name="40% - Énfasis4 28 2" xfId="2525" xr:uid="{00000000-0005-0000-0000-000081030000}"/>
    <cellStyle name="40% - Énfasis4 29" xfId="445" xr:uid="{00000000-0005-0000-0000-000082030000}"/>
    <cellStyle name="40% - Énfasis4 29 2" xfId="2526" xr:uid="{00000000-0005-0000-0000-000083030000}"/>
    <cellStyle name="40% - Énfasis4 3" xfId="446" xr:uid="{00000000-0005-0000-0000-000084030000}"/>
    <cellStyle name="40% - Énfasis4 3 2" xfId="2527" xr:uid="{00000000-0005-0000-0000-000085030000}"/>
    <cellStyle name="40% - Énfasis4 30" xfId="447" xr:uid="{00000000-0005-0000-0000-000086030000}"/>
    <cellStyle name="40% - Énfasis4 30 2" xfId="2528" xr:uid="{00000000-0005-0000-0000-000087030000}"/>
    <cellStyle name="40% - Énfasis4 31" xfId="448" xr:uid="{00000000-0005-0000-0000-000088030000}"/>
    <cellStyle name="40% - Énfasis4 31 2" xfId="2529" xr:uid="{00000000-0005-0000-0000-000089030000}"/>
    <cellStyle name="40% - Énfasis4 32" xfId="449" xr:uid="{00000000-0005-0000-0000-00008A030000}"/>
    <cellStyle name="40% - Énfasis4 32 2" xfId="2530" xr:uid="{00000000-0005-0000-0000-00008B030000}"/>
    <cellStyle name="40% - Énfasis4 33" xfId="450" xr:uid="{00000000-0005-0000-0000-00008C030000}"/>
    <cellStyle name="40% - Énfasis4 33 2" xfId="2531" xr:uid="{00000000-0005-0000-0000-00008D030000}"/>
    <cellStyle name="40% - Énfasis4 34" xfId="451" xr:uid="{00000000-0005-0000-0000-00008E030000}"/>
    <cellStyle name="40% - Énfasis4 34 2" xfId="2532" xr:uid="{00000000-0005-0000-0000-00008F030000}"/>
    <cellStyle name="40% - Énfasis4 35" xfId="452" xr:uid="{00000000-0005-0000-0000-000090030000}"/>
    <cellStyle name="40% - Énfasis4 35 2" xfId="2533" xr:uid="{00000000-0005-0000-0000-000091030000}"/>
    <cellStyle name="40% - Énfasis4 36" xfId="453" xr:uid="{00000000-0005-0000-0000-000092030000}"/>
    <cellStyle name="40% - Énfasis4 36 2" xfId="2534" xr:uid="{00000000-0005-0000-0000-000093030000}"/>
    <cellStyle name="40% - Énfasis4 37" xfId="454" xr:uid="{00000000-0005-0000-0000-000094030000}"/>
    <cellStyle name="40% - Énfasis4 37 2" xfId="2535" xr:uid="{00000000-0005-0000-0000-000095030000}"/>
    <cellStyle name="40% - Énfasis4 38" xfId="455" xr:uid="{00000000-0005-0000-0000-000096030000}"/>
    <cellStyle name="40% - Énfasis4 38 2" xfId="2536" xr:uid="{00000000-0005-0000-0000-000097030000}"/>
    <cellStyle name="40% - Énfasis4 39" xfId="456" xr:uid="{00000000-0005-0000-0000-000098030000}"/>
    <cellStyle name="40% - Énfasis4 39 2" xfId="2537" xr:uid="{00000000-0005-0000-0000-000099030000}"/>
    <cellStyle name="40% - Énfasis4 4" xfId="457" xr:uid="{00000000-0005-0000-0000-00009A030000}"/>
    <cellStyle name="40% - Énfasis4 4 2" xfId="2538" xr:uid="{00000000-0005-0000-0000-00009B030000}"/>
    <cellStyle name="40% - Énfasis4 40" xfId="458" xr:uid="{00000000-0005-0000-0000-00009C030000}"/>
    <cellStyle name="40% - Énfasis4 40 2" xfId="2539" xr:uid="{00000000-0005-0000-0000-00009D030000}"/>
    <cellStyle name="40% - Énfasis4 41" xfId="459" xr:uid="{00000000-0005-0000-0000-00009E030000}"/>
    <cellStyle name="40% - Énfasis4 41 2" xfId="2540" xr:uid="{00000000-0005-0000-0000-00009F030000}"/>
    <cellStyle name="40% - Énfasis4 42" xfId="460" xr:uid="{00000000-0005-0000-0000-0000A0030000}"/>
    <cellStyle name="40% - Énfasis4 42 2" xfId="2541" xr:uid="{00000000-0005-0000-0000-0000A1030000}"/>
    <cellStyle name="40% - Énfasis4 43" xfId="461" xr:uid="{00000000-0005-0000-0000-0000A2030000}"/>
    <cellStyle name="40% - Énfasis4 43 2" xfId="2542" xr:uid="{00000000-0005-0000-0000-0000A3030000}"/>
    <cellStyle name="40% - Énfasis4 44" xfId="462" xr:uid="{00000000-0005-0000-0000-0000A4030000}"/>
    <cellStyle name="40% - Énfasis4 44 2" xfId="2543" xr:uid="{00000000-0005-0000-0000-0000A5030000}"/>
    <cellStyle name="40% - Énfasis4 45" xfId="463" xr:uid="{00000000-0005-0000-0000-0000A6030000}"/>
    <cellStyle name="40% - Énfasis4 45 2" xfId="2544" xr:uid="{00000000-0005-0000-0000-0000A7030000}"/>
    <cellStyle name="40% - Énfasis4 46" xfId="464" xr:uid="{00000000-0005-0000-0000-0000A8030000}"/>
    <cellStyle name="40% - Énfasis4 46 2" xfId="2545" xr:uid="{00000000-0005-0000-0000-0000A9030000}"/>
    <cellStyle name="40% - Énfasis4 47" xfId="465" xr:uid="{00000000-0005-0000-0000-0000AA030000}"/>
    <cellStyle name="40% - Énfasis4 47 2" xfId="2546" xr:uid="{00000000-0005-0000-0000-0000AB030000}"/>
    <cellStyle name="40% - Énfasis4 5" xfId="466" xr:uid="{00000000-0005-0000-0000-0000AC030000}"/>
    <cellStyle name="40% - Énfasis4 5 2" xfId="2547" xr:uid="{00000000-0005-0000-0000-0000AD030000}"/>
    <cellStyle name="40% - Énfasis4 6" xfId="467" xr:uid="{00000000-0005-0000-0000-0000AE030000}"/>
    <cellStyle name="40% - Énfasis4 6 2" xfId="2548" xr:uid="{00000000-0005-0000-0000-0000AF030000}"/>
    <cellStyle name="40% - Énfasis4 7" xfId="468" xr:uid="{00000000-0005-0000-0000-0000B0030000}"/>
    <cellStyle name="40% - Énfasis4 7 2" xfId="2549" xr:uid="{00000000-0005-0000-0000-0000B1030000}"/>
    <cellStyle name="40% - Énfasis4 8" xfId="469" xr:uid="{00000000-0005-0000-0000-0000B2030000}"/>
    <cellStyle name="40% - Énfasis4 8 2" xfId="2550" xr:uid="{00000000-0005-0000-0000-0000B3030000}"/>
    <cellStyle name="40% - Énfasis4 9" xfId="470" xr:uid="{00000000-0005-0000-0000-0000B4030000}"/>
    <cellStyle name="40% - Énfasis4 9 2" xfId="2551" xr:uid="{00000000-0005-0000-0000-0000B5030000}"/>
    <cellStyle name="40% - Énfasis5" xfId="2076" builtinId="47" customBuiltin="1"/>
    <cellStyle name="40% - Énfasis5 1" xfId="471" xr:uid="{00000000-0005-0000-0000-0000B7030000}"/>
    <cellStyle name="40% - Énfasis5 1 2" xfId="2552" xr:uid="{00000000-0005-0000-0000-0000B8030000}"/>
    <cellStyle name="40% - Énfasis5 10" xfId="472" xr:uid="{00000000-0005-0000-0000-0000B9030000}"/>
    <cellStyle name="40% - Énfasis5 10 2" xfId="2553" xr:uid="{00000000-0005-0000-0000-0000BA030000}"/>
    <cellStyle name="40% - Énfasis5 11" xfId="473" xr:uid="{00000000-0005-0000-0000-0000BB030000}"/>
    <cellStyle name="40% - Énfasis5 11 2" xfId="2554" xr:uid="{00000000-0005-0000-0000-0000BC030000}"/>
    <cellStyle name="40% - Énfasis5 12" xfId="474" xr:uid="{00000000-0005-0000-0000-0000BD030000}"/>
    <cellStyle name="40% - Énfasis5 12 2" xfId="2555" xr:uid="{00000000-0005-0000-0000-0000BE030000}"/>
    <cellStyle name="40% - Énfasis5 13" xfId="475" xr:uid="{00000000-0005-0000-0000-0000BF030000}"/>
    <cellStyle name="40% - Énfasis5 13 2" xfId="2556" xr:uid="{00000000-0005-0000-0000-0000C0030000}"/>
    <cellStyle name="40% - Énfasis5 14" xfId="476" xr:uid="{00000000-0005-0000-0000-0000C1030000}"/>
    <cellStyle name="40% - Énfasis5 14 2" xfId="2557" xr:uid="{00000000-0005-0000-0000-0000C2030000}"/>
    <cellStyle name="40% - Énfasis5 15" xfId="477" xr:uid="{00000000-0005-0000-0000-0000C3030000}"/>
    <cellStyle name="40% - Énfasis5 15 2" xfId="2558" xr:uid="{00000000-0005-0000-0000-0000C4030000}"/>
    <cellStyle name="40% - Énfasis5 16" xfId="478" xr:uid="{00000000-0005-0000-0000-0000C5030000}"/>
    <cellStyle name="40% - Énfasis5 16 2" xfId="2559" xr:uid="{00000000-0005-0000-0000-0000C6030000}"/>
    <cellStyle name="40% - Énfasis5 17" xfId="479" xr:uid="{00000000-0005-0000-0000-0000C7030000}"/>
    <cellStyle name="40% - Énfasis5 17 2" xfId="2560" xr:uid="{00000000-0005-0000-0000-0000C8030000}"/>
    <cellStyle name="40% - Énfasis5 18" xfId="480" xr:uid="{00000000-0005-0000-0000-0000C9030000}"/>
    <cellStyle name="40% - Énfasis5 18 2" xfId="2561" xr:uid="{00000000-0005-0000-0000-0000CA030000}"/>
    <cellStyle name="40% - Énfasis5 19" xfId="481" xr:uid="{00000000-0005-0000-0000-0000CB030000}"/>
    <cellStyle name="40% - Énfasis5 19 2" xfId="2562" xr:uid="{00000000-0005-0000-0000-0000CC030000}"/>
    <cellStyle name="40% - Énfasis5 2" xfId="482" xr:uid="{00000000-0005-0000-0000-0000CD030000}"/>
    <cellStyle name="40% - Énfasis5 2 2" xfId="2563" xr:uid="{00000000-0005-0000-0000-0000CE030000}"/>
    <cellStyle name="40% - Énfasis5 20" xfId="483" xr:uid="{00000000-0005-0000-0000-0000CF030000}"/>
    <cellStyle name="40% - Énfasis5 20 2" xfId="2564" xr:uid="{00000000-0005-0000-0000-0000D0030000}"/>
    <cellStyle name="40% - Énfasis5 21" xfId="484" xr:uid="{00000000-0005-0000-0000-0000D1030000}"/>
    <cellStyle name="40% - Énfasis5 21 2" xfId="2565" xr:uid="{00000000-0005-0000-0000-0000D2030000}"/>
    <cellStyle name="40% - Énfasis5 22" xfId="485" xr:uid="{00000000-0005-0000-0000-0000D3030000}"/>
    <cellStyle name="40% - Énfasis5 22 2" xfId="2566" xr:uid="{00000000-0005-0000-0000-0000D4030000}"/>
    <cellStyle name="40% - Énfasis5 23" xfId="486" xr:uid="{00000000-0005-0000-0000-0000D5030000}"/>
    <cellStyle name="40% - Énfasis5 23 2" xfId="2567" xr:uid="{00000000-0005-0000-0000-0000D6030000}"/>
    <cellStyle name="40% - Énfasis5 24" xfId="487" xr:uid="{00000000-0005-0000-0000-0000D7030000}"/>
    <cellStyle name="40% - Énfasis5 24 2" xfId="2568" xr:uid="{00000000-0005-0000-0000-0000D8030000}"/>
    <cellStyle name="40% - Énfasis5 25" xfId="488" xr:uid="{00000000-0005-0000-0000-0000D9030000}"/>
    <cellStyle name="40% - Énfasis5 25 2" xfId="2569" xr:uid="{00000000-0005-0000-0000-0000DA030000}"/>
    <cellStyle name="40% - Énfasis5 26" xfId="489" xr:uid="{00000000-0005-0000-0000-0000DB030000}"/>
    <cellStyle name="40% - Énfasis5 26 2" xfId="2570" xr:uid="{00000000-0005-0000-0000-0000DC030000}"/>
    <cellStyle name="40% - Énfasis5 27" xfId="490" xr:uid="{00000000-0005-0000-0000-0000DD030000}"/>
    <cellStyle name="40% - Énfasis5 27 2" xfId="2571" xr:uid="{00000000-0005-0000-0000-0000DE030000}"/>
    <cellStyle name="40% - Énfasis5 28" xfId="491" xr:uid="{00000000-0005-0000-0000-0000DF030000}"/>
    <cellStyle name="40% - Énfasis5 28 2" xfId="2572" xr:uid="{00000000-0005-0000-0000-0000E0030000}"/>
    <cellStyle name="40% - Énfasis5 29" xfId="492" xr:uid="{00000000-0005-0000-0000-0000E1030000}"/>
    <cellStyle name="40% - Énfasis5 29 2" xfId="2573" xr:uid="{00000000-0005-0000-0000-0000E2030000}"/>
    <cellStyle name="40% - Énfasis5 3" xfId="493" xr:uid="{00000000-0005-0000-0000-0000E3030000}"/>
    <cellStyle name="40% - Énfasis5 3 2" xfId="2574" xr:uid="{00000000-0005-0000-0000-0000E4030000}"/>
    <cellStyle name="40% - Énfasis5 30" xfId="494" xr:uid="{00000000-0005-0000-0000-0000E5030000}"/>
    <cellStyle name="40% - Énfasis5 30 2" xfId="2575" xr:uid="{00000000-0005-0000-0000-0000E6030000}"/>
    <cellStyle name="40% - Énfasis5 31" xfId="495" xr:uid="{00000000-0005-0000-0000-0000E7030000}"/>
    <cellStyle name="40% - Énfasis5 31 2" xfId="2576" xr:uid="{00000000-0005-0000-0000-0000E8030000}"/>
    <cellStyle name="40% - Énfasis5 32" xfId="496" xr:uid="{00000000-0005-0000-0000-0000E9030000}"/>
    <cellStyle name="40% - Énfasis5 32 2" xfId="2577" xr:uid="{00000000-0005-0000-0000-0000EA030000}"/>
    <cellStyle name="40% - Énfasis5 33" xfId="497" xr:uid="{00000000-0005-0000-0000-0000EB030000}"/>
    <cellStyle name="40% - Énfasis5 33 2" xfId="2578" xr:uid="{00000000-0005-0000-0000-0000EC030000}"/>
    <cellStyle name="40% - Énfasis5 34" xfId="498" xr:uid="{00000000-0005-0000-0000-0000ED030000}"/>
    <cellStyle name="40% - Énfasis5 34 2" xfId="2579" xr:uid="{00000000-0005-0000-0000-0000EE030000}"/>
    <cellStyle name="40% - Énfasis5 35" xfId="499" xr:uid="{00000000-0005-0000-0000-0000EF030000}"/>
    <cellStyle name="40% - Énfasis5 35 2" xfId="2580" xr:uid="{00000000-0005-0000-0000-0000F0030000}"/>
    <cellStyle name="40% - Énfasis5 36" xfId="500" xr:uid="{00000000-0005-0000-0000-0000F1030000}"/>
    <cellStyle name="40% - Énfasis5 36 2" xfId="2581" xr:uid="{00000000-0005-0000-0000-0000F2030000}"/>
    <cellStyle name="40% - Énfasis5 37" xfId="501" xr:uid="{00000000-0005-0000-0000-0000F3030000}"/>
    <cellStyle name="40% - Énfasis5 37 2" xfId="2582" xr:uid="{00000000-0005-0000-0000-0000F4030000}"/>
    <cellStyle name="40% - Énfasis5 38" xfId="502" xr:uid="{00000000-0005-0000-0000-0000F5030000}"/>
    <cellStyle name="40% - Énfasis5 38 2" xfId="2583" xr:uid="{00000000-0005-0000-0000-0000F6030000}"/>
    <cellStyle name="40% - Énfasis5 39" xfId="503" xr:uid="{00000000-0005-0000-0000-0000F7030000}"/>
    <cellStyle name="40% - Énfasis5 39 2" xfId="2584" xr:uid="{00000000-0005-0000-0000-0000F8030000}"/>
    <cellStyle name="40% - Énfasis5 4" xfId="504" xr:uid="{00000000-0005-0000-0000-0000F9030000}"/>
    <cellStyle name="40% - Énfasis5 4 2" xfId="2585" xr:uid="{00000000-0005-0000-0000-0000FA030000}"/>
    <cellStyle name="40% - Énfasis5 40" xfId="505" xr:uid="{00000000-0005-0000-0000-0000FB030000}"/>
    <cellStyle name="40% - Énfasis5 40 2" xfId="2586" xr:uid="{00000000-0005-0000-0000-0000FC030000}"/>
    <cellStyle name="40% - Énfasis5 41" xfId="506" xr:uid="{00000000-0005-0000-0000-0000FD030000}"/>
    <cellStyle name="40% - Énfasis5 41 2" xfId="2587" xr:uid="{00000000-0005-0000-0000-0000FE030000}"/>
    <cellStyle name="40% - Énfasis5 42" xfId="507" xr:uid="{00000000-0005-0000-0000-0000FF030000}"/>
    <cellStyle name="40% - Énfasis5 42 2" xfId="2588" xr:uid="{00000000-0005-0000-0000-000000040000}"/>
    <cellStyle name="40% - Énfasis5 43" xfId="508" xr:uid="{00000000-0005-0000-0000-000001040000}"/>
    <cellStyle name="40% - Énfasis5 43 2" xfId="2589" xr:uid="{00000000-0005-0000-0000-000002040000}"/>
    <cellStyle name="40% - Énfasis5 44" xfId="509" xr:uid="{00000000-0005-0000-0000-000003040000}"/>
    <cellStyle name="40% - Énfasis5 44 2" xfId="2590" xr:uid="{00000000-0005-0000-0000-000004040000}"/>
    <cellStyle name="40% - Énfasis5 45" xfId="510" xr:uid="{00000000-0005-0000-0000-000005040000}"/>
    <cellStyle name="40% - Énfasis5 45 2" xfId="2591" xr:uid="{00000000-0005-0000-0000-000006040000}"/>
    <cellStyle name="40% - Énfasis5 46" xfId="511" xr:uid="{00000000-0005-0000-0000-000007040000}"/>
    <cellStyle name="40% - Énfasis5 46 2" xfId="2592" xr:uid="{00000000-0005-0000-0000-000008040000}"/>
    <cellStyle name="40% - Énfasis5 47" xfId="512" xr:uid="{00000000-0005-0000-0000-000009040000}"/>
    <cellStyle name="40% - Énfasis5 47 2" xfId="2593" xr:uid="{00000000-0005-0000-0000-00000A040000}"/>
    <cellStyle name="40% - Énfasis5 5" xfId="513" xr:uid="{00000000-0005-0000-0000-00000B040000}"/>
    <cellStyle name="40% - Énfasis5 5 2" xfId="2594" xr:uid="{00000000-0005-0000-0000-00000C040000}"/>
    <cellStyle name="40% - Énfasis5 6" xfId="514" xr:uid="{00000000-0005-0000-0000-00000D040000}"/>
    <cellStyle name="40% - Énfasis5 6 2" xfId="2595" xr:uid="{00000000-0005-0000-0000-00000E040000}"/>
    <cellStyle name="40% - Énfasis5 7" xfId="515" xr:uid="{00000000-0005-0000-0000-00000F040000}"/>
    <cellStyle name="40% - Énfasis5 7 2" xfId="2596" xr:uid="{00000000-0005-0000-0000-000010040000}"/>
    <cellStyle name="40% - Énfasis5 8" xfId="516" xr:uid="{00000000-0005-0000-0000-000011040000}"/>
    <cellStyle name="40% - Énfasis5 8 2" xfId="2597" xr:uid="{00000000-0005-0000-0000-000012040000}"/>
    <cellStyle name="40% - Énfasis5 9" xfId="517" xr:uid="{00000000-0005-0000-0000-000013040000}"/>
    <cellStyle name="40% - Énfasis5 9 2" xfId="2598" xr:uid="{00000000-0005-0000-0000-000014040000}"/>
    <cellStyle name="40% - Énfasis6" xfId="2080" builtinId="51" customBuiltin="1"/>
    <cellStyle name="40% - Énfasis6 1" xfId="518" xr:uid="{00000000-0005-0000-0000-000016040000}"/>
    <cellStyle name="40% - Énfasis6 1 2" xfId="2599" xr:uid="{00000000-0005-0000-0000-000017040000}"/>
    <cellStyle name="40% - Énfasis6 10" xfId="519" xr:uid="{00000000-0005-0000-0000-000018040000}"/>
    <cellStyle name="40% - Énfasis6 10 2" xfId="2600" xr:uid="{00000000-0005-0000-0000-000019040000}"/>
    <cellStyle name="40% - Énfasis6 11" xfId="520" xr:uid="{00000000-0005-0000-0000-00001A040000}"/>
    <cellStyle name="40% - Énfasis6 11 2" xfId="2601" xr:uid="{00000000-0005-0000-0000-00001B040000}"/>
    <cellStyle name="40% - Énfasis6 12" xfId="521" xr:uid="{00000000-0005-0000-0000-00001C040000}"/>
    <cellStyle name="40% - Énfasis6 12 2" xfId="2602" xr:uid="{00000000-0005-0000-0000-00001D040000}"/>
    <cellStyle name="40% - Énfasis6 13" xfId="522" xr:uid="{00000000-0005-0000-0000-00001E040000}"/>
    <cellStyle name="40% - Énfasis6 13 2" xfId="2603" xr:uid="{00000000-0005-0000-0000-00001F040000}"/>
    <cellStyle name="40% - Énfasis6 14" xfId="523" xr:uid="{00000000-0005-0000-0000-000020040000}"/>
    <cellStyle name="40% - Énfasis6 14 2" xfId="2604" xr:uid="{00000000-0005-0000-0000-000021040000}"/>
    <cellStyle name="40% - Énfasis6 15" xfId="524" xr:uid="{00000000-0005-0000-0000-000022040000}"/>
    <cellStyle name="40% - Énfasis6 15 2" xfId="2605" xr:uid="{00000000-0005-0000-0000-000023040000}"/>
    <cellStyle name="40% - Énfasis6 16" xfId="525" xr:uid="{00000000-0005-0000-0000-000024040000}"/>
    <cellStyle name="40% - Énfasis6 16 2" xfId="2606" xr:uid="{00000000-0005-0000-0000-000025040000}"/>
    <cellStyle name="40% - Énfasis6 17" xfId="526" xr:uid="{00000000-0005-0000-0000-000026040000}"/>
    <cellStyle name="40% - Énfasis6 17 2" xfId="2607" xr:uid="{00000000-0005-0000-0000-000027040000}"/>
    <cellStyle name="40% - Énfasis6 18" xfId="527" xr:uid="{00000000-0005-0000-0000-000028040000}"/>
    <cellStyle name="40% - Énfasis6 18 2" xfId="2608" xr:uid="{00000000-0005-0000-0000-000029040000}"/>
    <cellStyle name="40% - Énfasis6 19" xfId="528" xr:uid="{00000000-0005-0000-0000-00002A040000}"/>
    <cellStyle name="40% - Énfasis6 19 2" xfId="2609" xr:uid="{00000000-0005-0000-0000-00002B040000}"/>
    <cellStyle name="40% - Énfasis6 2" xfId="529" xr:uid="{00000000-0005-0000-0000-00002C040000}"/>
    <cellStyle name="40% - Énfasis6 2 2" xfId="2610" xr:uid="{00000000-0005-0000-0000-00002D040000}"/>
    <cellStyle name="40% - Énfasis6 20" xfId="530" xr:uid="{00000000-0005-0000-0000-00002E040000}"/>
    <cellStyle name="40% - Énfasis6 20 2" xfId="2611" xr:uid="{00000000-0005-0000-0000-00002F040000}"/>
    <cellStyle name="40% - Énfasis6 21" xfId="531" xr:uid="{00000000-0005-0000-0000-000030040000}"/>
    <cellStyle name="40% - Énfasis6 21 2" xfId="2612" xr:uid="{00000000-0005-0000-0000-000031040000}"/>
    <cellStyle name="40% - Énfasis6 22" xfId="532" xr:uid="{00000000-0005-0000-0000-000032040000}"/>
    <cellStyle name="40% - Énfasis6 22 2" xfId="2613" xr:uid="{00000000-0005-0000-0000-000033040000}"/>
    <cellStyle name="40% - Énfasis6 23" xfId="533" xr:uid="{00000000-0005-0000-0000-000034040000}"/>
    <cellStyle name="40% - Énfasis6 23 2" xfId="2614" xr:uid="{00000000-0005-0000-0000-000035040000}"/>
    <cellStyle name="40% - Énfasis6 24" xfId="534" xr:uid="{00000000-0005-0000-0000-000036040000}"/>
    <cellStyle name="40% - Énfasis6 24 2" xfId="2615" xr:uid="{00000000-0005-0000-0000-000037040000}"/>
    <cellStyle name="40% - Énfasis6 25" xfId="535" xr:uid="{00000000-0005-0000-0000-000038040000}"/>
    <cellStyle name="40% - Énfasis6 25 2" xfId="2616" xr:uid="{00000000-0005-0000-0000-000039040000}"/>
    <cellStyle name="40% - Énfasis6 26" xfId="536" xr:uid="{00000000-0005-0000-0000-00003A040000}"/>
    <cellStyle name="40% - Énfasis6 26 2" xfId="2617" xr:uid="{00000000-0005-0000-0000-00003B040000}"/>
    <cellStyle name="40% - Énfasis6 27" xfId="537" xr:uid="{00000000-0005-0000-0000-00003C040000}"/>
    <cellStyle name="40% - Énfasis6 27 2" xfId="2618" xr:uid="{00000000-0005-0000-0000-00003D040000}"/>
    <cellStyle name="40% - Énfasis6 28" xfId="538" xr:uid="{00000000-0005-0000-0000-00003E040000}"/>
    <cellStyle name="40% - Énfasis6 28 2" xfId="2619" xr:uid="{00000000-0005-0000-0000-00003F040000}"/>
    <cellStyle name="40% - Énfasis6 29" xfId="539" xr:uid="{00000000-0005-0000-0000-000040040000}"/>
    <cellStyle name="40% - Énfasis6 29 2" xfId="2620" xr:uid="{00000000-0005-0000-0000-000041040000}"/>
    <cellStyle name="40% - Énfasis6 3" xfId="540" xr:uid="{00000000-0005-0000-0000-000042040000}"/>
    <cellStyle name="40% - Énfasis6 3 2" xfId="2621" xr:uid="{00000000-0005-0000-0000-000043040000}"/>
    <cellStyle name="40% - Énfasis6 30" xfId="541" xr:uid="{00000000-0005-0000-0000-000044040000}"/>
    <cellStyle name="40% - Énfasis6 30 2" xfId="2622" xr:uid="{00000000-0005-0000-0000-000045040000}"/>
    <cellStyle name="40% - Énfasis6 31" xfId="542" xr:uid="{00000000-0005-0000-0000-000046040000}"/>
    <cellStyle name="40% - Énfasis6 31 2" xfId="2623" xr:uid="{00000000-0005-0000-0000-000047040000}"/>
    <cellStyle name="40% - Énfasis6 32" xfId="543" xr:uid="{00000000-0005-0000-0000-000048040000}"/>
    <cellStyle name="40% - Énfasis6 32 2" xfId="2624" xr:uid="{00000000-0005-0000-0000-000049040000}"/>
    <cellStyle name="40% - Énfasis6 33" xfId="544" xr:uid="{00000000-0005-0000-0000-00004A040000}"/>
    <cellStyle name="40% - Énfasis6 33 2" xfId="2625" xr:uid="{00000000-0005-0000-0000-00004B040000}"/>
    <cellStyle name="40% - Énfasis6 34" xfId="545" xr:uid="{00000000-0005-0000-0000-00004C040000}"/>
    <cellStyle name="40% - Énfasis6 34 2" xfId="2626" xr:uid="{00000000-0005-0000-0000-00004D040000}"/>
    <cellStyle name="40% - Énfasis6 35" xfId="546" xr:uid="{00000000-0005-0000-0000-00004E040000}"/>
    <cellStyle name="40% - Énfasis6 35 2" xfId="2627" xr:uid="{00000000-0005-0000-0000-00004F040000}"/>
    <cellStyle name="40% - Énfasis6 36" xfId="547" xr:uid="{00000000-0005-0000-0000-000050040000}"/>
    <cellStyle name="40% - Énfasis6 36 2" xfId="2628" xr:uid="{00000000-0005-0000-0000-000051040000}"/>
    <cellStyle name="40% - Énfasis6 37" xfId="548" xr:uid="{00000000-0005-0000-0000-000052040000}"/>
    <cellStyle name="40% - Énfasis6 37 2" xfId="2629" xr:uid="{00000000-0005-0000-0000-000053040000}"/>
    <cellStyle name="40% - Énfasis6 38" xfId="549" xr:uid="{00000000-0005-0000-0000-000054040000}"/>
    <cellStyle name="40% - Énfasis6 38 2" xfId="2630" xr:uid="{00000000-0005-0000-0000-000055040000}"/>
    <cellStyle name="40% - Énfasis6 39" xfId="550" xr:uid="{00000000-0005-0000-0000-000056040000}"/>
    <cellStyle name="40% - Énfasis6 39 2" xfId="2631" xr:uid="{00000000-0005-0000-0000-000057040000}"/>
    <cellStyle name="40% - Énfasis6 4" xfId="551" xr:uid="{00000000-0005-0000-0000-000058040000}"/>
    <cellStyle name="40% - Énfasis6 4 2" xfId="2632" xr:uid="{00000000-0005-0000-0000-000059040000}"/>
    <cellStyle name="40% - Énfasis6 40" xfId="552" xr:uid="{00000000-0005-0000-0000-00005A040000}"/>
    <cellStyle name="40% - Énfasis6 40 2" xfId="2633" xr:uid="{00000000-0005-0000-0000-00005B040000}"/>
    <cellStyle name="40% - Énfasis6 41" xfId="553" xr:uid="{00000000-0005-0000-0000-00005C040000}"/>
    <cellStyle name="40% - Énfasis6 41 2" xfId="2634" xr:uid="{00000000-0005-0000-0000-00005D040000}"/>
    <cellStyle name="40% - Énfasis6 42" xfId="554" xr:uid="{00000000-0005-0000-0000-00005E040000}"/>
    <cellStyle name="40% - Énfasis6 42 2" xfId="2635" xr:uid="{00000000-0005-0000-0000-00005F040000}"/>
    <cellStyle name="40% - Énfasis6 43" xfId="555" xr:uid="{00000000-0005-0000-0000-000060040000}"/>
    <cellStyle name="40% - Énfasis6 43 2" xfId="2636" xr:uid="{00000000-0005-0000-0000-000061040000}"/>
    <cellStyle name="40% - Énfasis6 44" xfId="556" xr:uid="{00000000-0005-0000-0000-000062040000}"/>
    <cellStyle name="40% - Énfasis6 44 2" xfId="2637" xr:uid="{00000000-0005-0000-0000-000063040000}"/>
    <cellStyle name="40% - Énfasis6 45" xfId="557" xr:uid="{00000000-0005-0000-0000-000064040000}"/>
    <cellStyle name="40% - Énfasis6 45 2" xfId="2638" xr:uid="{00000000-0005-0000-0000-000065040000}"/>
    <cellStyle name="40% - Énfasis6 46" xfId="558" xr:uid="{00000000-0005-0000-0000-000066040000}"/>
    <cellStyle name="40% - Énfasis6 46 2" xfId="2639" xr:uid="{00000000-0005-0000-0000-000067040000}"/>
    <cellStyle name="40% - Énfasis6 47" xfId="559" xr:uid="{00000000-0005-0000-0000-000068040000}"/>
    <cellStyle name="40% - Énfasis6 47 2" xfId="2640" xr:uid="{00000000-0005-0000-0000-000069040000}"/>
    <cellStyle name="40% - Énfasis6 5" xfId="560" xr:uid="{00000000-0005-0000-0000-00006A040000}"/>
    <cellStyle name="40% - Énfasis6 5 2" xfId="2641" xr:uid="{00000000-0005-0000-0000-00006B040000}"/>
    <cellStyle name="40% - Énfasis6 6" xfId="561" xr:uid="{00000000-0005-0000-0000-00006C040000}"/>
    <cellStyle name="40% - Énfasis6 6 2" xfId="2642" xr:uid="{00000000-0005-0000-0000-00006D040000}"/>
    <cellStyle name="40% - Énfasis6 7" xfId="562" xr:uid="{00000000-0005-0000-0000-00006E040000}"/>
    <cellStyle name="40% - Énfasis6 7 2" xfId="2643" xr:uid="{00000000-0005-0000-0000-00006F040000}"/>
    <cellStyle name="40% - Énfasis6 8" xfId="563" xr:uid="{00000000-0005-0000-0000-000070040000}"/>
    <cellStyle name="40% - Énfasis6 8 2" xfId="2644" xr:uid="{00000000-0005-0000-0000-000071040000}"/>
    <cellStyle name="40% - Énfasis6 9" xfId="564" xr:uid="{00000000-0005-0000-0000-000072040000}"/>
    <cellStyle name="40% - Énfasis6 9 2" xfId="2645" xr:uid="{00000000-0005-0000-0000-000073040000}"/>
    <cellStyle name="60% - Accent1" xfId="3021" xr:uid="{FE0C786F-1829-44ED-9296-FA6DFE73EA5C}"/>
    <cellStyle name="60% - Accent2" xfId="3022" xr:uid="{76064058-293D-4B77-9AAB-0337B01C9371}"/>
    <cellStyle name="60% - Accent3" xfId="3023" xr:uid="{C2FC8612-C105-44CF-B9B0-0B795A5F9BEE}"/>
    <cellStyle name="60% - Accent4" xfId="3024" xr:uid="{C6EBE8A7-E906-4ACE-A81B-2B632F52FA87}"/>
    <cellStyle name="60% - Accent5" xfId="3025" xr:uid="{CA5748A0-6FAD-4F61-A7B2-0DE19410A77F}"/>
    <cellStyle name="60% - Accent6" xfId="3026" xr:uid="{37EFFE80-C10B-4B57-90E5-4083D8D89969}"/>
    <cellStyle name="60% - Énfasis1" xfId="2061" builtinId="32" customBuiltin="1"/>
    <cellStyle name="60% - Énfasis1 1" xfId="565" xr:uid="{00000000-0005-0000-0000-000075040000}"/>
    <cellStyle name="60% - Énfasis1 10" xfId="566" xr:uid="{00000000-0005-0000-0000-000076040000}"/>
    <cellStyle name="60% - Énfasis1 11" xfId="567" xr:uid="{00000000-0005-0000-0000-000077040000}"/>
    <cellStyle name="60% - Énfasis1 12" xfId="568" xr:uid="{00000000-0005-0000-0000-000078040000}"/>
    <cellStyle name="60% - Énfasis1 13" xfId="569" xr:uid="{00000000-0005-0000-0000-000079040000}"/>
    <cellStyle name="60% - Énfasis1 14" xfId="570" xr:uid="{00000000-0005-0000-0000-00007A040000}"/>
    <cellStyle name="60% - Énfasis1 15" xfId="571" xr:uid="{00000000-0005-0000-0000-00007B040000}"/>
    <cellStyle name="60% - Énfasis1 16" xfId="572" xr:uid="{00000000-0005-0000-0000-00007C040000}"/>
    <cellStyle name="60% - Énfasis1 17" xfId="573" xr:uid="{00000000-0005-0000-0000-00007D040000}"/>
    <cellStyle name="60% - Énfasis1 18" xfId="574" xr:uid="{00000000-0005-0000-0000-00007E040000}"/>
    <cellStyle name="60% - Énfasis1 19" xfId="575" xr:uid="{00000000-0005-0000-0000-00007F040000}"/>
    <cellStyle name="60% - Énfasis1 2" xfId="576" xr:uid="{00000000-0005-0000-0000-000080040000}"/>
    <cellStyle name="60% - Énfasis1 20" xfId="577" xr:uid="{00000000-0005-0000-0000-000081040000}"/>
    <cellStyle name="60% - Énfasis1 21" xfId="578" xr:uid="{00000000-0005-0000-0000-000082040000}"/>
    <cellStyle name="60% - Énfasis1 22" xfId="579" xr:uid="{00000000-0005-0000-0000-000083040000}"/>
    <cellStyle name="60% - Énfasis1 23" xfId="580" xr:uid="{00000000-0005-0000-0000-000084040000}"/>
    <cellStyle name="60% - Énfasis1 24" xfId="581" xr:uid="{00000000-0005-0000-0000-000085040000}"/>
    <cellStyle name="60% - Énfasis1 25" xfId="582" xr:uid="{00000000-0005-0000-0000-000086040000}"/>
    <cellStyle name="60% - Énfasis1 26" xfId="583" xr:uid="{00000000-0005-0000-0000-000087040000}"/>
    <cellStyle name="60% - Énfasis1 27" xfId="584" xr:uid="{00000000-0005-0000-0000-000088040000}"/>
    <cellStyle name="60% - Énfasis1 28" xfId="585" xr:uid="{00000000-0005-0000-0000-000089040000}"/>
    <cellStyle name="60% - Énfasis1 29" xfId="586" xr:uid="{00000000-0005-0000-0000-00008A040000}"/>
    <cellStyle name="60% - Énfasis1 3" xfId="587" xr:uid="{00000000-0005-0000-0000-00008B040000}"/>
    <cellStyle name="60% - Énfasis1 30" xfId="588" xr:uid="{00000000-0005-0000-0000-00008C040000}"/>
    <cellStyle name="60% - Énfasis1 31" xfId="589" xr:uid="{00000000-0005-0000-0000-00008D040000}"/>
    <cellStyle name="60% - Énfasis1 32" xfId="590" xr:uid="{00000000-0005-0000-0000-00008E040000}"/>
    <cellStyle name="60% - Énfasis1 33" xfId="591" xr:uid="{00000000-0005-0000-0000-00008F040000}"/>
    <cellStyle name="60% - Énfasis1 34" xfId="592" xr:uid="{00000000-0005-0000-0000-000090040000}"/>
    <cellStyle name="60% - Énfasis1 35" xfId="593" xr:uid="{00000000-0005-0000-0000-000091040000}"/>
    <cellStyle name="60% - Énfasis1 36" xfId="594" xr:uid="{00000000-0005-0000-0000-000092040000}"/>
    <cellStyle name="60% - Énfasis1 37" xfId="595" xr:uid="{00000000-0005-0000-0000-000093040000}"/>
    <cellStyle name="60% - Énfasis1 38" xfId="596" xr:uid="{00000000-0005-0000-0000-000094040000}"/>
    <cellStyle name="60% - Énfasis1 38 2" xfId="2646" xr:uid="{00000000-0005-0000-0000-000095040000}"/>
    <cellStyle name="60% - Énfasis1 39" xfId="597" xr:uid="{00000000-0005-0000-0000-000096040000}"/>
    <cellStyle name="60% - Énfasis1 39 2" xfId="2647" xr:uid="{00000000-0005-0000-0000-000097040000}"/>
    <cellStyle name="60% - Énfasis1 4" xfId="598" xr:uid="{00000000-0005-0000-0000-000098040000}"/>
    <cellStyle name="60% - Énfasis1 40" xfId="599" xr:uid="{00000000-0005-0000-0000-000099040000}"/>
    <cellStyle name="60% - Énfasis1 40 2" xfId="2648" xr:uid="{00000000-0005-0000-0000-00009A040000}"/>
    <cellStyle name="60% - Énfasis1 41" xfId="600" xr:uid="{00000000-0005-0000-0000-00009B040000}"/>
    <cellStyle name="60% - Énfasis1 41 2" xfId="2649" xr:uid="{00000000-0005-0000-0000-00009C040000}"/>
    <cellStyle name="60% - Énfasis1 42" xfId="601" xr:uid="{00000000-0005-0000-0000-00009D040000}"/>
    <cellStyle name="60% - Énfasis1 42 2" xfId="2650" xr:uid="{00000000-0005-0000-0000-00009E040000}"/>
    <cellStyle name="60% - Énfasis1 43" xfId="602" xr:uid="{00000000-0005-0000-0000-00009F040000}"/>
    <cellStyle name="60% - Énfasis1 43 2" xfId="2651" xr:uid="{00000000-0005-0000-0000-0000A0040000}"/>
    <cellStyle name="60% - Énfasis1 44" xfId="603" xr:uid="{00000000-0005-0000-0000-0000A1040000}"/>
    <cellStyle name="60% - Énfasis1 44 2" xfId="2652" xr:uid="{00000000-0005-0000-0000-0000A2040000}"/>
    <cellStyle name="60% - Énfasis1 45" xfId="604" xr:uid="{00000000-0005-0000-0000-0000A3040000}"/>
    <cellStyle name="60% - Énfasis1 45 2" xfId="2653" xr:uid="{00000000-0005-0000-0000-0000A4040000}"/>
    <cellStyle name="60% - Énfasis1 46" xfId="605" xr:uid="{00000000-0005-0000-0000-0000A5040000}"/>
    <cellStyle name="60% - Énfasis1 46 2" xfId="2654" xr:uid="{00000000-0005-0000-0000-0000A6040000}"/>
    <cellStyle name="60% - Énfasis1 47" xfId="606" xr:uid="{00000000-0005-0000-0000-0000A7040000}"/>
    <cellStyle name="60% - Énfasis1 48" xfId="38035" xr:uid="{9F5D01C9-E6CE-41EA-B557-84CA52AFF1B0}"/>
    <cellStyle name="60% - Énfasis1 5" xfId="607" xr:uid="{00000000-0005-0000-0000-0000A8040000}"/>
    <cellStyle name="60% - Énfasis1 6" xfId="608" xr:uid="{00000000-0005-0000-0000-0000A9040000}"/>
    <cellStyle name="60% - Énfasis1 7" xfId="609" xr:uid="{00000000-0005-0000-0000-0000AA040000}"/>
    <cellStyle name="60% - Énfasis1 8" xfId="610" xr:uid="{00000000-0005-0000-0000-0000AB040000}"/>
    <cellStyle name="60% - Énfasis1 9" xfId="611" xr:uid="{00000000-0005-0000-0000-0000AC040000}"/>
    <cellStyle name="60% - Énfasis2" xfId="2065" builtinId="36" customBuiltin="1"/>
    <cellStyle name="60% - Énfasis2 1" xfId="612" xr:uid="{00000000-0005-0000-0000-0000AE040000}"/>
    <cellStyle name="60% - Énfasis2 10" xfId="613" xr:uid="{00000000-0005-0000-0000-0000AF040000}"/>
    <cellStyle name="60% - Énfasis2 11" xfId="614" xr:uid="{00000000-0005-0000-0000-0000B0040000}"/>
    <cellStyle name="60% - Énfasis2 12" xfId="615" xr:uid="{00000000-0005-0000-0000-0000B1040000}"/>
    <cellStyle name="60% - Énfasis2 13" xfId="616" xr:uid="{00000000-0005-0000-0000-0000B2040000}"/>
    <cellStyle name="60% - Énfasis2 14" xfId="617" xr:uid="{00000000-0005-0000-0000-0000B3040000}"/>
    <cellStyle name="60% - Énfasis2 15" xfId="618" xr:uid="{00000000-0005-0000-0000-0000B4040000}"/>
    <cellStyle name="60% - Énfasis2 16" xfId="619" xr:uid="{00000000-0005-0000-0000-0000B5040000}"/>
    <cellStyle name="60% - Énfasis2 17" xfId="620" xr:uid="{00000000-0005-0000-0000-0000B6040000}"/>
    <cellStyle name="60% - Énfasis2 18" xfId="621" xr:uid="{00000000-0005-0000-0000-0000B7040000}"/>
    <cellStyle name="60% - Énfasis2 19" xfId="622" xr:uid="{00000000-0005-0000-0000-0000B8040000}"/>
    <cellStyle name="60% - Énfasis2 2" xfId="623" xr:uid="{00000000-0005-0000-0000-0000B9040000}"/>
    <cellStyle name="60% - Énfasis2 20" xfId="624" xr:uid="{00000000-0005-0000-0000-0000BA040000}"/>
    <cellStyle name="60% - Énfasis2 21" xfId="625" xr:uid="{00000000-0005-0000-0000-0000BB040000}"/>
    <cellStyle name="60% - Énfasis2 22" xfId="626" xr:uid="{00000000-0005-0000-0000-0000BC040000}"/>
    <cellStyle name="60% - Énfasis2 23" xfId="627" xr:uid="{00000000-0005-0000-0000-0000BD040000}"/>
    <cellStyle name="60% - Énfasis2 24" xfId="628" xr:uid="{00000000-0005-0000-0000-0000BE040000}"/>
    <cellStyle name="60% - Énfasis2 25" xfId="629" xr:uid="{00000000-0005-0000-0000-0000BF040000}"/>
    <cellStyle name="60% - Énfasis2 26" xfId="630" xr:uid="{00000000-0005-0000-0000-0000C0040000}"/>
    <cellStyle name="60% - Énfasis2 27" xfId="631" xr:uid="{00000000-0005-0000-0000-0000C1040000}"/>
    <cellStyle name="60% - Énfasis2 28" xfId="632" xr:uid="{00000000-0005-0000-0000-0000C2040000}"/>
    <cellStyle name="60% - Énfasis2 29" xfId="633" xr:uid="{00000000-0005-0000-0000-0000C3040000}"/>
    <cellStyle name="60% - Énfasis2 3" xfId="634" xr:uid="{00000000-0005-0000-0000-0000C4040000}"/>
    <cellStyle name="60% - Énfasis2 30" xfId="635" xr:uid="{00000000-0005-0000-0000-0000C5040000}"/>
    <cellStyle name="60% - Énfasis2 31" xfId="636" xr:uid="{00000000-0005-0000-0000-0000C6040000}"/>
    <cellStyle name="60% - Énfasis2 32" xfId="637" xr:uid="{00000000-0005-0000-0000-0000C7040000}"/>
    <cellStyle name="60% - Énfasis2 33" xfId="638" xr:uid="{00000000-0005-0000-0000-0000C8040000}"/>
    <cellStyle name="60% - Énfasis2 34" xfId="639" xr:uid="{00000000-0005-0000-0000-0000C9040000}"/>
    <cellStyle name="60% - Énfasis2 35" xfId="640" xr:uid="{00000000-0005-0000-0000-0000CA040000}"/>
    <cellStyle name="60% - Énfasis2 36" xfId="641" xr:uid="{00000000-0005-0000-0000-0000CB040000}"/>
    <cellStyle name="60% - Énfasis2 37" xfId="642" xr:uid="{00000000-0005-0000-0000-0000CC040000}"/>
    <cellStyle name="60% - Énfasis2 38" xfId="643" xr:uid="{00000000-0005-0000-0000-0000CD040000}"/>
    <cellStyle name="60% - Énfasis2 38 2" xfId="2655" xr:uid="{00000000-0005-0000-0000-0000CE040000}"/>
    <cellStyle name="60% - Énfasis2 39" xfId="644" xr:uid="{00000000-0005-0000-0000-0000CF040000}"/>
    <cellStyle name="60% - Énfasis2 39 2" xfId="2656" xr:uid="{00000000-0005-0000-0000-0000D0040000}"/>
    <cellStyle name="60% - Énfasis2 4" xfId="645" xr:uid="{00000000-0005-0000-0000-0000D1040000}"/>
    <cellStyle name="60% - Énfasis2 40" xfId="646" xr:uid="{00000000-0005-0000-0000-0000D2040000}"/>
    <cellStyle name="60% - Énfasis2 40 2" xfId="2657" xr:uid="{00000000-0005-0000-0000-0000D3040000}"/>
    <cellStyle name="60% - Énfasis2 41" xfId="647" xr:uid="{00000000-0005-0000-0000-0000D4040000}"/>
    <cellStyle name="60% - Énfasis2 41 2" xfId="2658" xr:uid="{00000000-0005-0000-0000-0000D5040000}"/>
    <cellStyle name="60% - Énfasis2 42" xfId="648" xr:uid="{00000000-0005-0000-0000-0000D6040000}"/>
    <cellStyle name="60% - Énfasis2 42 2" xfId="2659" xr:uid="{00000000-0005-0000-0000-0000D7040000}"/>
    <cellStyle name="60% - Énfasis2 43" xfId="649" xr:uid="{00000000-0005-0000-0000-0000D8040000}"/>
    <cellStyle name="60% - Énfasis2 43 2" xfId="2660" xr:uid="{00000000-0005-0000-0000-0000D9040000}"/>
    <cellStyle name="60% - Énfasis2 44" xfId="650" xr:uid="{00000000-0005-0000-0000-0000DA040000}"/>
    <cellStyle name="60% - Énfasis2 44 2" xfId="2661" xr:uid="{00000000-0005-0000-0000-0000DB040000}"/>
    <cellStyle name="60% - Énfasis2 45" xfId="651" xr:uid="{00000000-0005-0000-0000-0000DC040000}"/>
    <cellStyle name="60% - Énfasis2 45 2" xfId="2662" xr:uid="{00000000-0005-0000-0000-0000DD040000}"/>
    <cellStyle name="60% - Énfasis2 46" xfId="652" xr:uid="{00000000-0005-0000-0000-0000DE040000}"/>
    <cellStyle name="60% - Énfasis2 46 2" xfId="2663" xr:uid="{00000000-0005-0000-0000-0000DF040000}"/>
    <cellStyle name="60% - Énfasis2 47" xfId="653" xr:uid="{00000000-0005-0000-0000-0000E0040000}"/>
    <cellStyle name="60% - Énfasis2 48" xfId="38036" xr:uid="{5826C9B2-815D-41FD-B1E6-904C0403FA57}"/>
    <cellStyle name="60% - Énfasis2 5" xfId="654" xr:uid="{00000000-0005-0000-0000-0000E1040000}"/>
    <cellStyle name="60% - Énfasis2 6" xfId="655" xr:uid="{00000000-0005-0000-0000-0000E2040000}"/>
    <cellStyle name="60% - Énfasis2 7" xfId="656" xr:uid="{00000000-0005-0000-0000-0000E3040000}"/>
    <cellStyle name="60% - Énfasis2 8" xfId="657" xr:uid="{00000000-0005-0000-0000-0000E4040000}"/>
    <cellStyle name="60% - Énfasis2 9" xfId="658" xr:uid="{00000000-0005-0000-0000-0000E5040000}"/>
    <cellStyle name="60% - Énfasis3" xfId="2069" builtinId="40" customBuiltin="1"/>
    <cellStyle name="60% - Énfasis3 1" xfId="659" xr:uid="{00000000-0005-0000-0000-0000E7040000}"/>
    <cellStyle name="60% - Énfasis3 10" xfId="660" xr:uid="{00000000-0005-0000-0000-0000E8040000}"/>
    <cellStyle name="60% - Énfasis3 11" xfId="661" xr:uid="{00000000-0005-0000-0000-0000E9040000}"/>
    <cellStyle name="60% - Énfasis3 12" xfId="662" xr:uid="{00000000-0005-0000-0000-0000EA040000}"/>
    <cellStyle name="60% - Énfasis3 13" xfId="663" xr:uid="{00000000-0005-0000-0000-0000EB040000}"/>
    <cellStyle name="60% - Énfasis3 14" xfId="664" xr:uid="{00000000-0005-0000-0000-0000EC040000}"/>
    <cellStyle name="60% - Énfasis3 15" xfId="665" xr:uid="{00000000-0005-0000-0000-0000ED040000}"/>
    <cellStyle name="60% - Énfasis3 16" xfId="666" xr:uid="{00000000-0005-0000-0000-0000EE040000}"/>
    <cellStyle name="60% - Énfasis3 17" xfId="667" xr:uid="{00000000-0005-0000-0000-0000EF040000}"/>
    <cellStyle name="60% - Énfasis3 18" xfId="668" xr:uid="{00000000-0005-0000-0000-0000F0040000}"/>
    <cellStyle name="60% - Énfasis3 19" xfId="669" xr:uid="{00000000-0005-0000-0000-0000F1040000}"/>
    <cellStyle name="60% - Énfasis3 2" xfId="670" xr:uid="{00000000-0005-0000-0000-0000F2040000}"/>
    <cellStyle name="60% - Énfasis3 20" xfId="671" xr:uid="{00000000-0005-0000-0000-0000F3040000}"/>
    <cellStyle name="60% - Énfasis3 21" xfId="672" xr:uid="{00000000-0005-0000-0000-0000F4040000}"/>
    <cellStyle name="60% - Énfasis3 22" xfId="673" xr:uid="{00000000-0005-0000-0000-0000F5040000}"/>
    <cellStyle name="60% - Énfasis3 23" xfId="674" xr:uid="{00000000-0005-0000-0000-0000F6040000}"/>
    <cellStyle name="60% - Énfasis3 24" xfId="675" xr:uid="{00000000-0005-0000-0000-0000F7040000}"/>
    <cellStyle name="60% - Énfasis3 25" xfId="676" xr:uid="{00000000-0005-0000-0000-0000F8040000}"/>
    <cellStyle name="60% - Énfasis3 26" xfId="677" xr:uid="{00000000-0005-0000-0000-0000F9040000}"/>
    <cellStyle name="60% - Énfasis3 27" xfId="678" xr:uid="{00000000-0005-0000-0000-0000FA040000}"/>
    <cellStyle name="60% - Énfasis3 28" xfId="679" xr:uid="{00000000-0005-0000-0000-0000FB040000}"/>
    <cellStyle name="60% - Énfasis3 29" xfId="680" xr:uid="{00000000-0005-0000-0000-0000FC040000}"/>
    <cellStyle name="60% - Énfasis3 3" xfId="681" xr:uid="{00000000-0005-0000-0000-0000FD040000}"/>
    <cellStyle name="60% - Énfasis3 30" xfId="682" xr:uid="{00000000-0005-0000-0000-0000FE040000}"/>
    <cellStyle name="60% - Énfasis3 31" xfId="683" xr:uid="{00000000-0005-0000-0000-0000FF040000}"/>
    <cellStyle name="60% - Énfasis3 32" xfId="684" xr:uid="{00000000-0005-0000-0000-000000050000}"/>
    <cellStyle name="60% - Énfasis3 33" xfId="685" xr:uid="{00000000-0005-0000-0000-000001050000}"/>
    <cellStyle name="60% - Énfasis3 34" xfId="686" xr:uid="{00000000-0005-0000-0000-000002050000}"/>
    <cellStyle name="60% - Énfasis3 35" xfId="687" xr:uid="{00000000-0005-0000-0000-000003050000}"/>
    <cellStyle name="60% - Énfasis3 36" xfId="688" xr:uid="{00000000-0005-0000-0000-000004050000}"/>
    <cellStyle name="60% - Énfasis3 37" xfId="689" xr:uid="{00000000-0005-0000-0000-000005050000}"/>
    <cellStyle name="60% - Énfasis3 38" xfId="690" xr:uid="{00000000-0005-0000-0000-000006050000}"/>
    <cellStyle name="60% - Énfasis3 38 2" xfId="2664" xr:uid="{00000000-0005-0000-0000-000007050000}"/>
    <cellStyle name="60% - Énfasis3 39" xfId="691" xr:uid="{00000000-0005-0000-0000-000008050000}"/>
    <cellStyle name="60% - Énfasis3 39 2" xfId="2665" xr:uid="{00000000-0005-0000-0000-000009050000}"/>
    <cellStyle name="60% - Énfasis3 4" xfId="692" xr:uid="{00000000-0005-0000-0000-00000A050000}"/>
    <cellStyle name="60% - Énfasis3 40" xfId="693" xr:uid="{00000000-0005-0000-0000-00000B050000}"/>
    <cellStyle name="60% - Énfasis3 40 2" xfId="2666" xr:uid="{00000000-0005-0000-0000-00000C050000}"/>
    <cellStyle name="60% - Énfasis3 41" xfId="694" xr:uid="{00000000-0005-0000-0000-00000D050000}"/>
    <cellStyle name="60% - Énfasis3 41 2" xfId="2667" xr:uid="{00000000-0005-0000-0000-00000E050000}"/>
    <cellStyle name="60% - Énfasis3 42" xfId="695" xr:uid="{00000000-0005-0000-0000-00000F050000}"/>
    <cellStyle name="60% - Énfasis3 42 2" xfId="2668" xr:uid="{00000000-0005-0000-0000-000010050000}"/>
    <cellStyle name="60% - Énfasis3 43" xfId="696" xr:uid="{00000000-0005-0000-0000-000011050000}"/>
    <cellStyle name="60% - Énfasis3 43 2" xfId="2669" xr:uid="{00000000-0005-0000-0000-000012050000}"/>
    <cellStyle name="60% - Énfasis3 44" xfId="697" xr:uid="{00000000-0005-0000-0000-000013050000}"/>
    <cellStyle name="60% - Énfasis3 44 2" xfId="2670" xr:uid="{00000000-0005-0000-0000-000014050000}"/>
    <cellStyle name="60% - Énfasis3 45" xfId="698" xr:uid="{00000000-0005-0000-0000-000015050000}"/>
    <cellStyle name="60% - Énfasis3 45 2" xfId="2671" xr:uid="{00000000-0005-0000-0000-000016050000}"/>
    <cellStyle name="60% - Énfasis3 46" xfId="699" xr:uid="{00000000-0005-0000-0000-000017050000}"/>
    <cellStyle name="60% - Énfasis3 46 2" xfId="2672" xr:uid="{00000000-0005-0000-0000-000018050000}"/>
    <cellStyle name="60% - Énfasis3 47" xfId="700" xr:uid="{00000000-0005-0000-0000-000019050000}"/>
    <cellStyle name="60% - Énfasis3 48" xfId="38037" xr:uid="{9C2AF7ED-AE49-4270-B16C-401BB32F8C41}"/>
    <cellStyle name="60% - Énfasis3 5" xfId="701" xr:uid="{00000000-0005-0000-0000-00001A050000}"/>
    <cellStyle name="60% - Énfasis3 6" xfId="702" xr:uid="{00000000-0005-0000-0000-00001B050000}"/>
    <cellStyle name="60% - Énfasis3 7" xfId="703" xr:uid="{00000000-0005-0000-0000-00001C050000}"/>
    <cellStyle name="60% - Énfasis3 8" xfId="704" xr:uid="{00000000-0005-0000-0000-00001D050000}"/>
    <cellStyle name="60% - Énfasis3 9" xfId="705" xr:uid="{00000000-0005-0000-0000-00001E050000}"/>
    <cellStyle name="60% - Énfasis4" xfId="2073" builtinId="44" customBuiltin="1"/>
    <cellStyle name="60% - Énfasis4 1" xfId="706" xr:uid="{00000000-0005-0000-0000-000020050000}"/>
    <cellStyle name="60% - Énfasis4 10" xfId="707" xr:uid="{00000000-0005-0000-0000-000021050000}"/>
    <cellStyle name="60% - Énfasis4 11" xfId="708" xr:uid="{00000000-0005-0000-0000-000022050000}"/>
    <cellStyle name="60% - Énfasis4 12" xfId="709" xr:uid="{00000000-0005-0000-0000-000023050000}"/>
    <cellStyle name="60% - Énfasis4 13" xfId="710" xr:uid="{00000000-0005-0000-0000-000024050000}"/>
    <cellStyle name="60% - Énfasis4 14" xfId="711" xr:uid="{00000000-0005-0000-0000-000025050000}"/>
    <cellStyle name="60% - Énfasis4 15" xfId="712" xr:uid="{00000000-0005-0000-0000-000026050000}"/>
    <cellStyle name="60% - Énfasis4 16" xfId="713" xr:uid="{00000000-0005-0000-0000-000027050000}"/>
    <cellStyle name="60% - Énfasis4 17" xfId="714" xr:uid="{00000000-0005-0000-0000-000028050000}"/>
    <cellStyle name="60% - Énfasis4 18" xfId="715" xr:uid="{00000000-0005-0000-0000-000029050000}"/>
    <cellStyle name="60% - Énfasis4 19" xfId="716" xr:uid="{00000000-0005-0000-0000-00002A050000}"/>
    <cellStyle name="60% - Énfasis4 2" xfId="717" xr:uid="{00000000-0005-0000-0000-00002B050000}"/>
    <cellStyle name="60% - Énfasis4 20" xfId="718" xr:uid="{00000000-0005-0000-0000-00002C050000}"/>
    <cellStyle name="60% - Énfasis4 21" xfId="719" xr:uid="{00000000-0005-0000-0000-00002D050000}"/>
    <cellStyle name="60% - Énfasis4 22" xfId="720" xr:uid="{00000000-0005-0000-0000-00002E050000}"/>
    <cellStyle name="60% - Énfasis4 23" xfId="721" xr:uid="{00000000-0005-0000-0000-00002F050000}"/>
    <cellStyle name="60% - Énfasis4 24" xfId="722" xr:uid="{00000000-0005-0000-0000-000030050000}"/>
    <cellStyle name="60% - Énfasis4 25" xfId="723" xr:uid="{00000000-0005-0000-0000-000031050000}"/>
    <cellStyle name="60% - Énfasis4 26" xfId="724" xr:uid="{00000000-0005-0000-0000-000032050000}"/>
    <cellStyle name="60% - Énfasis4 27" xfId="725" xr:uid="{00000000-0005-0000-0000-000033050000}"/>
    <cellStyle name="60% - Énfasis4 28" xfId="726" xr:uid="{00000000-0005-0000-0000-000034050000}"/>
    <cellStyle name="60% - Énfasis4 29" xfId="727" xr:uid="{00000000-0005-0000-0000-000035050000}"/>
    <cellStyle name="60% - Énfasis4 3" xfId="728" xr:uid="{00000000-0005-0000-0000-000036050000}"/>
    <cellStyle name="60% - Énfasis4 30" xfId="729" xr:uid="{00000000-0005-0000-0000-000037050000}"/>
    <cellStyle name="60% - Énfasis4 31" xfId="730" xr:uid="{00000000-0005-0000-0000-000038050000}"/>
    <cellStyle name="60% - Énfasis4 32" xfId="731" xr:uid="{00000000-0005-0000-0000-000039050000}"/>
    <cellStyle name="60% - Énfasis4 33" xfId="732" xr:uid="{00000000-0005-0000-0000-00003A050000}"/>
    <cellStyle name="60% - Énfasis4 34" xfId="733" xr:uid="{00000000-0005-0000-0000-00003B050000}"/>
    <cellStyle name="60% - Énfasis4 35" xfId="734" xr:uid="{00000000-0005-0000-0000-00003C050000}"/>
    <cellStyle name="60% - Énfasis4 36" xfId="735" xr:uid="{00000000-0005-0000-0000-00003D050000}"/>
    <cellStyle name="60% - Énfasis4 37" xfId="736" xr:uid="{00000000-0005-0000-0000-00003E050000}"/>
    <cellStyle name="60% - Énfasis4 38" xfId="737" xr:uid="{00000000-0005-0000-0000-00003F050000}"/>
    <cellStyle name="60% - Énfasis4 38 2" xfId="2673" xr:uid="{00000000-0005-0000-0000-000040050000}"/>
    <cellStyle name="60% - Énfasis4 39" xfId="738" xr:uid="{00000000-0005-0000-0000-000041050000}"/>
    <cellStyle name="60% - Énfasis4 39 2" xfId="2674" xr:uid="{00000000-0005-0000-0000-000042050000}"/>
    <cellStyle name="60% - Énfasis4 4" xfId="739" xr:uid="{00000000-0005-0000-0000-000043050000}"/>
    <cellStyle name="60% - Énfasis4 40" xfId="740" xr:uid="{00000000-0005-0000-0000-000044050000}"/>
    <cellStyle name="60% - Énfasis4 40 2" xfId="2675" xr:uid="{00000000-0005-0000-0000-000045050000}"/>
    <cellStyle name="60% - Énfasis4 41" xfId="741" xr:uid="{00000000-0005-0000-0000-000046050000}"/>
    <cellStyle name="60% - Énfasis4 41 2" xfId="2676" xr:uid="{00000000-0005-0000-0000-000047050000}"/>
    <cellStyle name="60% - Énfasis4 42" xfId="742" xr:uid="{00000000-0005-0000-0000-000048050000}"/>
    <cellStyle name="60% - Énfasis4 42 2" xfId="2677" xr:uid="{00000000-0005-0000-0000-000049050000}"/>
    <cellStyle name="60% - Énfasis4 43" xfId="743" xr:uid="{00000000-0005-0000-0000-00004A050000}"/>
    <cellStyle name="60% - Énfasis4 43 2" xfId="2678" xr:uid="{00000000-0005-0000-0000-00004B050000}"/>
    <cellStyle name="60% - Énfasis4 44" xfId="744" xr:uid="{00000000-0005-0000-0000-00004C050000}"/>
    <cellStyle name="60% - Énfasis4 44 2" xfId="2679" xr:uid="{00000000-0005-0000-0000-00004D050000}"/>
    <cellStyle name="60% - Énfasis4 45" xfId="745" xr:uid="{00000000-0005-0000-0000-00004E050000}"/>
    <cellStyle name="60% - Énfasis4 45 2" xfId="2680" xr:uid="{00000000-0005-0000-0000-00004F050000}"/>
    <cellStyle name="60% - Énfasis4 46" xfId="746" xr:uid="{00000000-0005-0000-0000-000050050000}"/>
    <cellStyle name="60% - Énfasis4 46 2" xfId="2681" xr:uid="{00000000-0005-0000-0000-000051050000}"/>
    <cellStyle name="60% - Énfasis4 47" xfId="747" xr:uid="{00000000-0005-0000-0000-000052050000}"/>
    <cellStyle name="60% - Énfasis4 48" xfId="38038" xr:uid="{C2AB041B-9FFE-404E-A20C-F23678FF8203}"/>
    <cellStyle name="60% - Énfasis4 5" xfId="748" xr:uid="{00000000-0005-0000-0000-000053050000}"/>
    <cellStyle name="60% - Énfasis4 6" xfId="749" xr:uid="{00000000-0005-0000-0000-000054050000}"/>
    <cellStyle name="60% - Énfasis4 7" xfId="750" xr:uid="{00000000-0005-0000-0000-000055050000}"/>
    <cellStyle name="60% - Énfasis4 8" xfId="751" xr:uid="{00000000-0005-0000-0000-000056050000}"/>
    <cellStyle name="60% - Énfasis4 9" xfId="752" xr:uid="{00000000-0005-0000-0000-000057050000}"/>
    <cellStyle name="60% - Énfasis5" xfId="2077" builtinId="48" customBuiltin="1"/>
    <cellStyle name="60% - Énfasis5 1" xfId="753" xr:uid="{00000000-0005-0000-0000-000059050000}"/>
    <cellStyle name="60% - Énfasis5 10" xfId="754" xr:uid="{00000000-0005-0000-0000-00005A050000}"/>
    <cellStyle name="60% - Énfasis5 11" xfId="755" xr:uid="{00000000-0005-0000-0000-00005B050000}"/>
    <cellStyle name="60% - Énfasis5 12" xfId="756" xr:uid="{00000000-0005-0000-0000-00005C050000}"/>
    <cellStyle name="60% - Énfasis5 13" xfId="757" xr:uid="{00000000-0005-0000-0000-00005D050000}"/>
    <cellStyle name="60% - Énfasis5 14" xfId="758" xr:uid="{00000000-0005-0000-0000-00005E050000}"/>
    <cellStyle name="60% - Énfasis5 15" xfId="759" xr:uid="{00000000-0005-0000-0000-00005F050000}"/>
    <cellStyle name="60% - Énfasis5 16" xfId="760" xr:uid="{00000000-0005-0000-0000-000060050000}"/>
    <cellStyle name="60% - Énfasis5 17" xfId="761" xr:uid="{00000000-0005-0000-0000-000061050000}"/>
    <cellStyle name="60% - Énfasis5 18" xfId="762" xr:uid="{00000000-0005-0000-0000-000062050000}"/>
    <cellStyle name="60% - Énfasis5 19" xfId="763" xr:uid="{00000000-0005-0000-0000-000063050000}"/>
    <cellStyle name="60% - Énfasis5 2" xfId="764" xr:uid="{00000000-0005-0000-0000-000064050000}"/>
    <cellStyle name="60% - Énfasis5 20" xfId="765" xr:uid="{00000000-0005-0000-0000-000065050000}"/>
    <cellStyle name="60% - Énfasis5 21" xfId="766" xr:uid="{00000000-0005-0000-0000-000066050000}"/>
    <cellStyle name="60% - Énfasis5 22" xfId="767" xr:uid="{00000000-0005-0000-0000-000067050000}"/>
    <cellStyle name="60% - Énfasis5 23" xfId="768" xr:uid="{00000000-0005-0000-0000-000068050000}"/>
    <cellStyle name="60% - Énfasis5 24" xfId="769" xr:uid="{00000000-0005-0000-0000-000069050000}"/>
    <cellStyle name="60% - Énfasis5 25" xfId="770" xr:uid="{00000000-0005-0000-0000-00006A050000}"/>
    <cellStyle name="60% - Énfasis5 26" xfId="771" xr:uid="{00000000-0005-0000-0000-00006B050000}"/>
    <cellStyle name="60% - Énfasis5 27" xfId="772" xr:uid="{00000000-0005-0000-0000-00006C050000}"/>
    <cellStyle name="60% - Énfasis5 28" xfId="773" xr:uid="{00000000-0005-0000-0000-00006D050000}"/>
    <cellStyle name="60% - Énfasis5 29" xfId="774" xr:uid="{00000000-0005-0000-0000-00006E050000}"/>
    <cellStyle name="60% - Énfasis5 3" xfId="775" xr:uid="{00000000-0005-0000-0000-00006F050000}"/>
    <cellStyle name="60% - Énfasis5 30" xfId="776" xr:uid="{00000000-0005-0000-0000-000070050000}"/>
    <cellStyle name="60% - Énfasis5 31" xfId="777" xr:uid="{00000000-0005-0000-0000-000071050000}"/>
    <cellStyle name="60% - Énfasis5 32" xfId="778" xr:uid="{00000000-0005-0000-0000-000072050000}"/>
    <cellStyle name="60% - Énfasis5 33" xfId="779" xr:uid="{00000000-0005-0000-0000-000073050000}"/>
    <cellStyle name="60% - Énfasis5 34" xfId="780" xr:uid="{00000000-0005-0000-0000-000074050000}"/>
    <cellStyle name="60% - Énfasis5 35" xfId="781" xr:uid="{00000000-0005-0000-0000-000075050000}"/>
    <cellStyle name="60% - Énfasis5 36" xfId="782" xr:uid="{00000000-0005-0000-0000-000076050000}"/>
    <cellStyle name="60% - Énfasis5 37" xfId="783" xr:uid="{00000000-0005-0000-0000-000077050000}"/>
    <cellStyle name="60% - Énfasis5 38" xfId="784" xr:uid="{00000000-0005-0000-0000-000078050000}"/>
    <cellStyle name="60% - Énfasis5 38 2" xfId="2682" xr:uid="{00000000-0005-0000-0000-000079050000}"/>
    <cellStyle name="60% - Énfasis5 39" xfId="785" xr:uid="{00000000-0005-0000-0000-00007A050000}"/>
    <cellStyle name="60% - Énfasis5 39 2" xfId="2683" xr:uid="{00000000-0005-0000-0000-00007B050000}"/>
    <cellStyle name="60% - Énfasis5 4" xfId="786" xr:uid="{00000000-0005-0000-0000-00007C050000}"/>
    <cellStyle name="60% - Énfasis5 40" xfId="787" xr:uid="{00000000-0005-0000-0000-00007D050000}"/>
    <cellStyle name="60% - Énfasis5 40 2" xfId="2684" xr:uid="{00000000-0005-0000-0000-00007E050000}"/>
    <cellStyle name="60% - Énfasis5 41" xfId="788" xr:uid="{00000000-0005-0000-0000-00007F050000}"/>
    <cellStyle name="60% - Énfasis5 41 2" xfId="2685" xr:uid="{00000000-0005-0000-0000-000080050000}"/>
    <cellStyle name="60% - Énfasis5 42" xfId="789" xr:uid="{00000000-0005-0000-0000-000081050000}"/>
    <cellStyle name="60% - Énfasis5 42 2" xfId="2686" xr:uid="{00000000-0005-0000-0000-000082050000}"/>
    <cellStyle name="60% - Énfasis5 43" xfId="790" xr:uid="{00000000-0005-0000-0000-000083050000}"/>
    <cellStyle name="60% - Énfasis5 43 2" xfId="2687" xr:uid="{00000000-0005-0000-0000-000084050000}"/>
    <cellStyle name="60% - Énfasis5 44" xfId="791" xr:uid="{00000000-0005-0000-0000-000085050000}"/>
    <cellStyle name="60% - Énfasis5 44 2" xfId="2688" xr:uid="{00000000-0005-0000-0000-000086050000}"/>
    <cellStyle name="60% - Énfasis5 45" xfId="792" xr:uid="{00000000-0005-0000-0000-000087050000}"/>
    <cellStyle name="60% - Énfasis5 45 2" xfId="2689" xr:uid="{00000000-0005-0000-0000-000088050000}"/>
    <cellStyle name="60% - Énfasis5 46" xfId="793" xr:uid="{00000000-0005-0000-0000-000089050000}"/>
    <cellStyle name="60% - Énfasis5 46 2" xfId="2690" xr:uid="{00000000-0005-0000-0000-00008A050000}"/>
    <cellStyle name="60% - Énfasis5 47" xfId="794" xr:uid="{00000000-0005-0000-0000-00008B050000}"/>
    <cellStyle name="60% - Énfasis5 48" xfId="38039" xr:uid="{AD2E0F8A-BF7E-46DB-A8EA-AD9EDF9CB2B2}"/>
    <cellStyle name="60% - Énfasis5 5" xfId="795" xr:uid="{00000000-0005-0000-0000-00008C050000}"/>
    <cellStyle name="60% - Énfasis5 6" xfId="796" xr:uid="{00000000-0005-0000-0000-00008D050000}"/>
    <cellStyle name="60% - Énfasis5 7" xfId="797" xr:uid="{00000000-0005-0000-0000-00008E050000}"/>
    <cellStyle name="60% - Énfasis5 8" xfId="798" xr:uid="{00000000-0005-0000-0000-00008F050000}"/>
    <cellStyle name="60% - Énfasis5 9" xfId="799" xr:uid="{00000000-0005-0000-0000-000090050000}"/>
    <cellStyle name="60% - Énfasis6" xfId="2081" builtinId="52" customBuiltin="1"/>
    <cellStyle name="60% - Énfasis6 1" xfId="800" xr:uid="{00000000-0005-0000-0000-000092050000}"/>
    <cellStyle name="60% - Énfasis6 10" xfId="801" xr:uid="{00000000-0005-0000-0000-000093050000}"/>
    <cellStyle name="60% - Énfasis6 11" xfId="802" xr:uid="{00000000-0005-0000-0000-000094050000}"/>
    <cellStyle name="60% - Énfasis6 12" xfId="803" xr:uid="{00000000-0005-0000-0000-000095050000}"/>
    <cellStyle name="60% - Énfasis6 13" xfId="804" xr:uid="{00000000-0005-0000-0000-000096050000}"/>
    <cellStyle name="60% - Énfasis6 14" xfId="805" xr:uid="{00000000-0005-0000-0000-000097050000}"/>
    <cellStyle name="60% - Énfasis6 15" xfId="806" xr:uid="{00000000-0005-0000-0000-000098050000}"/>
    <cellStyle name="60% - Énfasis6 16" xfId="807" xr:uid="{00000000-0005-0000-0000-000099050000}"/>
    <cellStyle name="60% - Énfasis6 17" xfId="808" xr:uid="{00000000-0005-0000-0000-00009A050000}"/>
    <cellStyle name="60% - Énfasis6 18" xfId="809" xr:uid="{00000000-0005-0000-0000-00009B050000}"/>
    <cellStyle name="60% - Énfasis6 19" xfId="810" xr:uid="{00000000-0005-0000-0000-00009C050000}"/>
    <cellStyle name="60% - Énfasis6 2" xfId="811" xr:uid="{00000000-0005-0000-0000-00009D050000}"/>
    <cellStyle name="60% - Énfasis6 20" xfId="812" xr:uid="{00000000-0005-0000-0000-00009E050000}"/>
    <cellStyle name="60% - Énfasis6 21" xfId="813" xr:uid="{00000000-0005-0000-0000-00009F050000}"/>
    <cellStyle name="60% - Énfasis6 22" xfId="814" xr:uid="{00000000-0005-0000-0000-0000A0050000}"/>
    <cellStyle name="60% - Énfasis6 23" xfId="815" xr:uid="{00000000-0005-0000-0000-0000A1050000}"/>
    <cellStyle name="60% - Énfasis6 24" xfId="816" xr:uid="{00000000-0005-0000-0000-0000A2050000}"/>
    <cellStyle name="60% - Énfasis6 25" xfId="817" xr:uid="{00000000-0005-0000-0000-0000A3050000}"/>
    <cellStyle name="60% - Énfasis6 26" xfId="818" xr:uid="{00000000-0005-0000-0000-0000A4050000}"/>
    <cellStyle name="60% - Énfasis6 27" xfId="819" xr:uid="{00000000-0005-0000-0000-0000A5050000}"/>
    <cellStyle name="60% - Énfasis6 28" xfId="820" xr:uid="{00000000-0005-0000-0000-0000A6050000}"/>
    <cellStyle name="60% - Énfasis6 29" xfId="821" xr:uid="{00000000-0005-0000-0000-0000A7050000}"/>
    <cellStyle name="60% - Énfasis6 3" xfId="822" xr:uid="{00000000-0005-0000-0000-0000A8050000}"/>
    <cellStyle name="60% - Énfasis6 30" xfId="823" xr:uid="{00000000-0005-0000-0000-0000A9050000}"/>
    <cellStyle name="60% - Énfasis6 31" xfId="824" xr:uid="{00000000-0005-0000-0000-0000AA050000}"/>
    <cellStyle name="60% - Énfasis6 32" xfId="825" xr:uid="{00000000-0005-0000-0000-0000AB050000}"/>
    <cellStyle name="60% - Énfasis6 33" xfId="826" xr:uid="{00000000-0005-0000-0000-0000AC050000}"/>
    <cellStyle name="60% - Énfasis6 34" xfId="827" xr:uid="{00000000-0005-0000-0000-0000AD050000}"/>
    <cellStyle name="60% - Énfasis6 35" xfId="828" xr:uid="{00000000-0005-0000-0000-0000AE050000}"/>
    <cellStyle name="60% - Énfasis6 36" xfId="829" xr:uid="{00000000-0005-0000-0000-0000AF050000}"/>
    <cellStyle name="60% - Énfasis6 37" xfId="830" xr:uid="{00000000-0005-0000-0000-0000B0050000}"/>
    <cellStyle name="60% - Énfasis6 38" xfId="831" xr:uid="{00000000-0005-0000-0000-0000B1050000}"/>
    <cellStyle name="60% - Énfasis6 38 2" xfId="2691" xr:uid="{00000000-0005-0000-0000-0000B2050000}"/>
    <cellStyle name="60% - Énfasis6 39" xfId="832" xr:uid="{00000000-0005-0000-0000-0000B3050000}"/>
    <cellStyle name="60% - Énfasis6 39 2" xfId="2692" xr:uid="{00000000-0005-0000-0000-0000B4050000}"/>
    <cellStyle name="60% - Énfasis6 4" xfId="833" xr:uid="{00000000-0005-0000-0000-0000B5050000}"/>
    <cellStyle name="60% - Énfasis6 40" xfId="834" xr:uid="{00000000-0005-0000-0000-0000B6050000}"/>
    <cellStyle name="60% - Énfasis6 40 2" xfId="2693" xr:uid="{00000000-0005-0000-0000-0000B7050000}"/>
    <cellStyle name="60% - Énfasis6 41" xfId="835" xr:uid="{00000000-0005-0000-0000-0000B8050000}"/>
    <cellStyle name="60% - Énfasis6 41 2" xfId="2694" xr:uid="{00000000-0005-0000-0000-0000B9050000}"/>
    <cellStyle name="60% - Énfasis6 42" xfId="836" xr:uid="{00000000-0005-0000-0000-0000BA050000}"/>
    <cellStyle name="60% - Énfasis6 42 2" xfId="2695" xr:uid="{00000000-0005-0000-0000-0000BB050000}"/>
    <cellStyle name="60% - Énfasis6 43" xfId="837" xr:uid="{00000000-0005-0000-0000-0000BC050000}"/>
    <cellStyle name="60% - Énfasis6 43 2" xfId="2696" xr:uid="{00000000-0005-0000-0000-0000BD050000}"/>
    <cellStyle name="60% - Énfasis6 44" xfId="838" xr:uid="{00000000-0005-0000-0000-0000BE050000}"/>
    <cellStyle name="60% - Énfasis6 44 2" xfId="2697" xr:uid="{00000000-0005-0000-0000-0000BF050000}"/>
    <cellStyle name="60% - Énfasis6 45" xfId="839" xr:uid="{00000000-0005-0000-0000-0000C0050000}"/>
    <cellStyle name="60% - Énfasis6 45 2" xfId="2698" xr:uid="{00000000-0005-0000-0000-0000C1050000}"/>
    <cellStyle name="60% - Énfasis6 46" xfId="840" xr:uid="{00000000-0005-0000-0000-0000C2050000}"/>
    <cellStyle name="60% - Énfasis6 46 2" xfId="2699" xr:uid="{00000000-0005-0000-0000-0000C3050000}"/>
    <cellStyle name="60% - Énfasis6 47" xfId="841" xr:uid="{00000000-0005-0000-0000-0000C4050000}"/>
    <cellStyle name="60% - Énfasis6 48" xfId="38040" xr:uid="{4B351BE3-27EB-4427-98C5-73F51D4BC326}"/>
    <cellStyle name="60% - Énfasis6 5" xfId="842" xr:uid="{00000000-0005-0000-0000-0000C5050000}"/>
    <cellStyle name="60% - Énfasis6 6" xfId="843" xr:uid="{00000000-0005-0000-0000-0000C6050000}"/>
    <cellStyle name="60% - Énfasis6 7" xfId="844" xr:uid="{00000000-0005-0000-0000-0000C7050000}"/>
    <cellStyle name="60% - Énfasis6 8" xfId="845" xr:uid="{00000000-0005-0000-0000-0000C8050000}"/>
    <cellStyle name="60% - Énfasis6 9" xfId="846" xr:uid="{00000000-0005-0000-0000-0000C9050000}"/>
    <cellStyle name="A3 297 x 420 mm" xfId="2998" xr:uid="{715896A2-1765-4BF6-8BF5-2F5A6C0439CD}"/>
    <cellStyle name="Accent" xfId="2967" xr:uid="{B72DF731-E3AD-4B30-9EEF-0C227D929064}"/>
    <cellStyle name="Accent 1" xfId="2968" xr:uid="{2BB3F99B-2757-4272-975E-85C97FD91BFC}"/>
    <cellStyle name="Accent 2" xfId="2969" xr:uid="{DA593844-94DD-41EF-B009-1329D14776F5}"/>
    <cellStyle name="Accent 3" xfId="2970" xr:uid="{196B1FE3-13CF-4BA1-8263-95DA1B6175EA}"/>
    <cellStyle name="Accent1" xfId="3027" xr:uid="{7333420B-3158-4E84-A729-B2E1A8760AB0}"/>
    <cellStyle name="Accent2" xfId="3028" xr:uid="{9475A2FC-8A12-445A-A61A-A363F77A38D0}"/>
    <cellStyle name="Accent3" xfId="3029" xr:uid="{644A738D-91ED-41D5-86D4-2459ACB1B0DF}"/>
    <cellStyle name="Accent4" xfId="3030" xr:uid="{798EC510-907F-4B5D-949F-10C94692506D}"/>
    <cellStyle name="Accent5" xfId="3031" xr:uid="{47E707A6-D9B3-46B5-89B7-D4D87BECBA5D}"/>
    <cellStyle name="Accent6" xfId="3032" xr:uid="{349EF2FE-8C6F-4CCD-A0B9-C5F2FC85CC95}"/>
    <cellStyle name="Bad" xfId="2971" xr:uid="{BCBCC407-C03D-413E-9DAE-A128B7A63353}"/>
    <cellStyle name="Bad 2" xfId="3033" xr:uid="{159F4075-CA4D-4F49-8E96-82574F2950D7}"/>
    <cellStyle name="Buena 1" xfId="847" xr:uid="{00000000-0005-0000-0000-0000CA050000}"/>
    <cellStyle name="Buena 10" xfId="848" xr:uid="{00000000-0005-0000-0000-0000CB050000}"/>
    <cellStyle name="Buena 11" xfId="849" xr:uid="{00000000-0005-0000-0000-0000CC050000}"/>
    <cellStyle name="Buena 12" xfId="850" xr:uid="{00000000-0005-0000-0000-0000CD050000}"/>
    <cellStyle name="Buena 13" xfId="851" xr:uid="{00000000-0005-0000-0000-0000CE050000}"/>
    <cellStyle name="Buena 14" xfId="852" xr:uid="{00000000-0005-0000-0000-0000CF050000}"/>
    <cellStyle name="Buena 15" xfId="853" xr:uid="{00000000-0005-0000-0000-0000D0050000}"/>
    <cellStyle name="Buena 16" xfId="854" xr:uid="{00000000-0005-0000-0000-0000D1050000}"/>
    <cellStyle name="Buena 17" xfId="855" xr:uid="{00000000-0005-0000-0000-0000D2050000}"/>
    <cellStyle name="Buena 18" xfId="856" xr:uid="{00000000-0005-0000-0000-0000D3050000}"/>
    <cellStyle name="Buena 19" xfId="857" xr:uid="{00000000-0005-0000-0000-0000D4050000}"/>
    <cellStyle name="Buena 2" xfId="858" xr:uid="{00000000-0005-0000-0000-0000D5050000}"/>
    <cellStyle name="Buena 20" xfId="859" xr:uid="{00000000-0005-0000-0000-0000D6050000}"/>
    <cellStyle name="Buena 21" xfId="860" xr:uid="{00000000-0005-0000-0000-0000D7050000}"/>
    <cellStyle name="Buena 22" xfId="861" xr:uid="{00000000-0005-0000-0000-0000D8050000}"/>
    <cellStyle name="Buena 23" xfId="862" xr:uid="{00000000-0005-0000-0000-0000D9050000}"/>
    <cellStyle name="Buena 24" xfId="863" xr:uid="{00000000-0005-0000-0000-0000DA050000}"/>
    <cellStyle name="Buena 25" xfId="864" xr:uid="{00000000-0005-0000-0000-0000DB050000}"/>
    <cellStyle name="Buena 26" xfId="865" xr:uid="{00000000-0005-0000-0000-0000DC050000}"/>
    <cellStyle name="Buena 27" xfId="866" xr:uid="{00000000-0005-0000-0000-0000DD050000}"/>
    <cellStyle name="Buena 28" xfId="867" xr:uid="{00000000-0005-0000-0000-0000DE050000}"/>
    <cellStyle name="Buena 29" xfId="868" xr:uid="{00000000-0005-0000-0000-0000DF050000}"/>
    <cellStyle name="Buena 3" xfId="869" xr:uid="{00000000-0005-0000-0000-0000E0050000}"/>
    <cellStyle name="Buena 30" xfId="870" xr:uid="{00000000-0005-0000-0000-0000E1050000}"/>
    <cellStyle name="Buena 31" xfId="871" xr:uid="{00000000-0005-0000-0000-0000E2050000}"/>
    <cellStyle name="Buena 32" xfId="872" xr:uid="{00000000-0005-0000-0000-0000E3050000}"/>
    <cellStyle name="Buena 33" xfId="873" xr:uid="{00000000-0005-0000-0000-0000E4050000}"/>
    <cellStyle name="Buena 34" xfId="874" xr:uid="{00000000-0005-0000-0000-0000E5050000}"/>
    <cellStyle name="Buena 35" xfId="875" xr:uid="{00000000-0005-0000-0000-0000E6050000}"/>
    <cellStyle name="Buena 36" xfId="876" xr:uid="{00000000-0005-0000-0000-0000E7050000}"/>
    <cellStyle name="Buena 37" xfId="877" xr:uid="{00000000-0005-0000-0000-0000E8050000}"/>
    <cellStyle name="Buena 38" xfId="878" xr:uid="{00000000-0005-0000-0000-0000E9050000}"/>
    <cellStyle name="Buena 38 2" xfId="2700" xr:uid="{00000000-0005-0000-0000-0000EA050000}"/>
    <cellStyle name="Buena 39" xfId="879" xr:uid="{00000000-0005-0000-0000-0000EB050000}"/>
    <cellStyle name="Buena 39 2" xfId="2701" xr:uid="{00000000-0005-0000-0000-0000EC050000}"/>
    <cellStyle name="Buena 4" xfId="880" xr:uid="{00000000-0005-0000-0000-0000ED050000}"/>
    <cellStyle name="Buena 40" xfId="881" xr:uid="{00000000-0005-0000-0000-0000EE050000}"/>
    <cellStyle name="Buena 40 2" xfId="2702" xr:uid="{00000000-0005-0000-0000-0000EF050000}"/>
    <cellStyle name="Buena 41" xfId="882" xr:uid="{00000000-0005-0000-0000-0000F0050000}"/>
    <cellStyle name="Buena 41 2" xfId="2703" xr:uid="{00000000-0005-0000-0000-0000F1050000}"/>
    <cellStyle name="Buena 42" xfId="883" xr:uid="{00000000-0005-0000-0000-0000F2050000}"/>
    <cellStyle name="Buena 42 2" xfId="2704" xr:uid="{00000000-0005-0000-0000-0000F3050000}"/>
    <cellStyle name="Buena 43" xfId="884" xr:uid="{00000000-0005-0000-0000-0000F4050000}"/>
    <cellStyle name="Buena 43 2" xfId="2705" xr:uid="{00000000-0005-0000-0000-0000F5050000}"/>
    <cellStyle name="Buena 44" xfId="885" xr:uid="{00000000-0005-0000-0000-0000F6050000}"/>
    <cellStyle name="Buena 44 2" xfId="2706" xr:uid="{00000000-0005-0000-0000-0000F7050000}"/>
    <cellStyle name="Buena 45" xfId="886" xr:uid="{00000000-0005-0000-0000-0000F8050000}"/>
    <cellStyle name="Buena 45 2" xfId="2707" xr:uid="{00000000-0005-0000-0000-0000F9050000}"/>
    <cellStyle name="Buena 46" xfId="887" xr:uid="{00000000-0005-0000-0000-0000FA050000}"/>
    <cellStyle name="Buena 46 2" xfId="2708" xr:uid="{00000000-0005-0000-0000-0000FB050000}"/>
    <cellStyle name="Buena 47" xfId="888" xr:uid="{00000000-0005-0000-0000-0000FC050000}"/>
    <cellStyle name="Buena 5" xfId="889" xr:uid="{00000000-0005-0000-0000-0000FD050000}"/>
    <cellStyle name="Buena 6" xfId="890" xr:uid="{00000000-0005-0000-0000-0000FE050000}"/>
    <cellStyle name="Buena 7" xfId="891" xr:uid="{00000000-0005-0000-0000-0000FF050000}"/>
    <cellStyle name="Buena 8" xfId="892" xr:uid="{00000000-0005-0000-0000-000000060000}"/>
    <cellStyle name="Buena 9" xfId="893" xr:uid="{00000000-0005-0000-0000-000001060000}"/>
    <cellStyle name="Calculation" xfId="3034" xr:uid="{7F9C1507-E38A-4864-B476-901240DBA985}"/>
    <cellStyle name="Calculation 2" xfId="6683" xr:uid="{64DDDD20-9336-4E04-81ED-A3C66FA7830B}"/>
    <cellStyle name="Calculation 2 2" xfId="13990" xr:uid="{6B197CC2-34A0-46A8-BF01-906F13B9CFDA}"/>
    <cellStyle name="Calculation 2 3" xfId="10336" xr:uid="{BD9E5B55-E190-4A8F-8D17-A70D3B7AB020}"/>
    <cellStyle name="Calculation 3" xfId="7413" xr:uid="{E105B5DB-7A42-4B8E-B9E5-CBC952DDE23F}"/>
    <cellStyle name="Calculation 3 2" xfId="14720" xr:uid="{94209470-2628-4568-A60F-25F86D3F6091}"/>
    <cellStyle name="Calculation 3 3" xfId="11066" xr:uid="{E0F54B84-153D-4BCA-ADCF-78DCDBBA957A}"/>
    <cellStyle name="Calculation 4" xfId="8143" xr:uid="{22B227D4-3DFF-4C54-B2A4-E8DF308920EF}"/>
    <cellStyle name="Calculation 4 2" xfId="15450" xr:uid="{549C5FA8-C5B9-4FDB-8E8C-1A8900E555D7}"/>
    <cellStyle name="Calculation 5" xfId="12532" xr:uid="{4EED9FFE-F88F-4F29-8C3B-6EC8C97C11AF}"/>
    <cellStyle name="Cálculo" xfId="2051" builtinId="22" customBuiltin="1"/>
    <cellStyle name="Cálculo 1" xfId="894" xr:uid="{00000000-0005-0000-0000-000003060000}"/>
    <cellStyle name="Cálculo 1 2" xfId="38229" xr:uid="{A490EEC8-EAD8-4D05-8502-8DA71CA022FA}"/>
    <cellStyle name="Cálculo 10" xfId="895" xr:uid="{00000000-0005-0000-0000-000004060000}"/>
    <cellStyle name="Cálculo 10 2" xfId="38269" xr:uid="{4AC29DEB-12D1-43BF-AB8D-46A8964833F7}"/>
    <cellStyle name="Cálculo 11" xfId="896" xr:uid="{00000000-0005-0000-0000-000005060000}"/>
    <cellStyle name="Cálculo 11 2" xfId="38106" xr:uid="{2D9674EB-5916-4E23-A0A0-A435E1C11D80}"/>
    <cellStyle name="Cálculo 12" xfId="897" xr:uid="{00000000-0005-0000-0000-000006060000}"/>
    <cellStyle name="Cálculo 12 2" xfId="38107" xr:uid="{A98FA592-64A5-41B7-B85E-3A36F81680CA}"/>
    <cellStyle name="Cálculo 13" xfId="898" xr:uid="{00000000-0005-0000-0000-000007060000}"/>
    <cellStyle name="Cálculo 13 2" xfId="38190" xr:uid="{5FEB36A4-F7B1-45DD-AB13-1F53C5549488}"/>
    <cellStyle name="Cálculo 14" xfId="899" xr:uid="{00000000-0005-0000-0000-000008060000}"/>
    <cellStyle name="Cálculo 14 2" xfId="38108" xr:uid="{77E8E4B4-9F81-42E8-8E4A-C37652624DF2}"/>
    <cellStyle name="Cálculo 15" xfId="900" xr:uid="{00000000-0005-0000-0000-000009060000}"/>
    <cellStyle name="Cálculo 15 2" xfId="38020" xr:uid="{F9F587CF-7676-46EF-B4BC-F3F37DDCABB4}"/>
    <cellStyle name="Cálculo 16" xfId="901" xr:uid="{00000000-0005-0000-0000-00000A060000}"/>
    <cellStyle name="Cálculo 16 2" xfId="38109" xr:uid="{76DC888C-C512-434A-8D13-24620DB2A9DE}"/>
    <cellStyle name="Cálculo 17" xfId="902" xr:uid="{00000000-0005-0000-0000-00000B060000}"/>
    <cellStyle name="Cálculo 17 2" xfId="38177" xr:uid="{9B011759-013C-43C8-8B1B-D67714A8E9BD}"/>
    <cellStyle name="Cálculo 18" xfId="903" xr:uid="{00000000-0005-0000-0000-00000C060000}"/>
    <cellStyle name="Cálculo 18 2" xfId="38191" xr:uid="{26EBCF3E-73AB-4C52-959D-83EBCECA6EB2}"/>
    <cellStyle name="Cálculo 19" xfId="904" xr:uid="{00000000-0005-0000-0000-00000D060000}"/>
    <cellStyle name="Cálculo 19 2" xfId="38090" xr:uid="{57969581-4E8C-4D1C-B3FB-537033324BE1}"/>
    <cellStyle name="Cálculo 2" xfId="905" xr:uid="{00000000-0005-0000-0000-00000E060000}"/>
    <cellStyle name="Cálculo 2 2" xfId="38110" xr:uid="{DACCEDEA-E4D2-4AA6-B185-E136AE22DDB9}"/>
    <cellStyle name="Cálculo 20" xfId="906" xr:uid="{00000000-0005-0000-0000-00000F060000}"/>
    <cellStyle name="Cálculo 20 2" xfId="38069" xr:uid="{367CD36E-266E-4A8D-9248-B4012AB43F92}"/>
    <cellStyle name="Cálculo 21" xfId="907" xr:uid="{00000000-0005-0000-0000-000010060000}"/>
    <cellStyle name="Cálculo 21 2" xfId="38078" xr:uid="{C98BA738-4517-4FD6-929A-E9D128E0F49B}"/>
    <cellStyle name="Cálculo 22" xfId="908" xr:uid="{00000000-0005-0000-0000-000011060000}"/>
    <cellStyle name="Cálculo 22 2" xfId="38241" xr:uid="{506A6D2C-9667-4EDC-A7D9-2E90626175D4}"/>
    <cellStyle name="Cálculo 23" xfId="909" xr:uid="{00000000-0005-0000-0000-000012060000}"/>
    <cellStyle name="Cálculo 23 2" xfId="38111" xr:uid="{39CF33CC-5AE9-45E7-A7E0-45C51120B3E0}"/>
    <cellStyle name="Cálculo 24" xfId="910" xr:uid="{00000000-0005-0000-0000-000013060000}"/>
    <cellStyle name="Cálculo 24 2" xfId="38178" xr:uid="{B8238E27-EE18-4456-BEAE-15BA167AD3E3}"/>
    <cellStyle name="Cálculo 25" xfId="911" xr:uid="{00000000-0005-0000-0000-000014060000}"/>
    <cellStyle name="Cálculo 25 2" xfId="38192" xr:uid="{41A01E61-8ED6-4C7D-8DEA-498A1A557CC4}"/>
    <cellStyle name="Cálculo 26" xfId="912" xr:uid="{00000000-0005-0000-0000-000015060000}"/>
    <cellStyle name="Cálculo 26 2" xfId="38091" xr:uid="{EF358DC4-5BCB-48BA-84C4-37E37F483FA0}"/>
    <cellStyle name="Cálculo 27" xfId="913" xr:uid="{00000000-0005-0000-0000-000016060000}"/>
    <cellStyle name="Cálculo 27 2" xfId="38112" xr:uid="{6561E68F-CC13-457C-AF58-67C5829EC891}"/>
    <cellStyle name="Cálculo 28" xfId="914" xr:uid="{00000000-0005-0000-0000-000017060000}"/>
    <cellStyle name="Cálculo 28 2" xfId="38230" xr:uid="{BE0C787C-526E-44C9-ACC4-FCDD3085E8F0}"/>
    <cellStyle name="Cálculo 29" xfId="915" xr:uid="{00000000-0005-0000-0000-000018060000}"/>
    <cellStyle name="Cálculo 29 2" xfId="38224" xr:uid="{5F0EEAC6-3756-4562-B7DC-FBF6AC357A06}"/>
    <cellStyle name="Cálculo 3" xfId="916" xr:uid="{00000000-0005-0000-0000-000019060000}"/>
    <cellStyle name="Cálculo 3 2" xfId="38113" xr:uid="{BA8D04B9-67D0-4DAD-A331-EE25B855ABD8}"/>
    <cellStyle name="Cálculo 30" xfId="917" xr:uid="{00000000-0005-0000-0000-00001A060000}"/>
    <cellStyle name="Cálculo 30 2" xfId="38242" xr:uid="{91F75F66-1D6E-4B68-B10D-80C0C064C4A3}"/>
    <cellStyle name="Cálculo 31" xfId="918" xr:uid="{00000000-0005-0000-0000-00001B060000}"/>
    <cellStyle name="Cálculo 31 2" xfId="38114" xr:uid="{44337CFF-62A0-4615-977D-37203BAFB39D}"/>
    <cellStyle name="Cálculo 32" xfId="919" xr:uid="{00000000-0005-0000-0000-00001C060000}"/>
    <cellStyle name="Cálculo 32 2" xfId="38179" xr:uid="{823813F1-034A-4237-AFAE-29C431DBB6D1}"/>
    <cellStyle name="Cálculo 33" xfId="920" xr:uid="{00000000-0005-0000-0000-00001D060000}"/>
    <cellStyle name="Cálculo 33 2" xfId="38208" xr:uid="{DD1F931A-0596-45F4-AB74-1E69F782BCE8}"/>
    <cellStyle name="Cálculo 34" xfId="921" xr:uid="{00000000-0005-0000-0000-00001E060000}"/>
    <cellStyle name="Cálculo 34 2" xfId="38115" xr:uid="{02B3F491-405A-4A9E-9211-A18B67195AA0}"/>
    <cellStyle name="Cálculo 35" xfId="922" xr:uid="{00000000-0005-0000-0000-00001F060000}"/>
    <cellStyle name="Cálculo 35 2" xfId="38116" xr:uid="{DCC4DDD2-8573-49F5-8E4B-F8AFB362883C}"/>
    <cellStyle name="Cálculo 36" xfId="923" xr:uid="{00000000-0005-0000-0000-000020060000}"/>
    <cellStyle name="Cálculo 36 2" xfId="38117" xr:uid="{2782E908-1EBB-41D6-BBB0-BA1C9177E0A8}"/>
    <cellStyle name="Cálculo 37" xfId="924" xr:uid="{00000000-0005-0000-0000-000021060000}"/>
    <cellStyle name="Cálculo 37 2" xfId="2709" xr:uid="{00000000-0005-0000-0000-000022060000}"/>
    <cellStyle name="Cálculo 38" xfId="925" xr:uid="{00000000-0005-0000-0000-000023060000}"/>
    <cellStyle name="Cálculo 38 2" xfId="2710" xr:uid="{00000000-0005-0000-0000-000024060000}"/>
    <cellStyle name="Cálculo 39" xfId="926" xr:uid="{00000000-0005-0000-0000-000025060000}"/>
    <cellStyle name="Cálculo 39 2" xfId="2711" xr:uid="{00000000-0005-0000-0000-000026060000}"/>
    <cellStyle name="Cálculo 4" xfId="927" xr:uid="{00000000-0005-0000-0000-000027060000}"/>
    <cellStyle name="Cálculo 4 2" xfId="38118" xr:uid="{6C75B5E4-6EE3-4DAB-908F-09AB40E0D52A}"/>
    <cellStyle name="Cálculo 40" xfId="928" xr:uid="{00000000-0005-0000-0000-000028060000}"/>
    <cellStyle name="Cálculo 40 2" xfId="2712" xr:uid="{00000000-0005-0000-0000-000029060000}"/>
    <cellStyle name="Cálculo 41" xfId="929" xr:uid="{00000000-0005-0000-0000-00002A060000}"/>
    <cellStyle name="Cálculo 41 2" xfId="2713" xr:uid="{00000000-0005-0000-0000-00002B060000}"/>
    <cellStyle name="Cálculo 42" xfId="930" xr:uid="{00000000-0005-0000-0000-00002C060000}"/>
    <cellStyle name="Cálculo 42 2" xfId="2714" xr:uid="{00000000-0005-0000-0000-00002D060000}"/>
    <cellStyle name="Cálculo 43" xfId="931" xr:uid="{00000000-0005-0000-0000-00002E060000}"/>
    <cellStyle name="Cálculo 43 2" xfId="2715" xr:uid="{00000000-0005-0000-0000-00002F060000}"/>
    <cellStyle name="Cálculo 44" xfId="932" xr:uid="{00000000-0005-0000-0000-000030060000}"/>
    <cellStyle name="Cálculo 44 2" xfId="2716" xr:uid="{00000000-0005-0000-0000-000031060000}"/>
    <cellStyle name="Cálculo 45" xfId="933" xr:uid="{00000000-0005-0000-0000-000032060000}"/>
    <cellStyle name="Cálculo 45 2" xfId="2717" xr:uid="{00000000-0005-0000-0000-000033060000}"/>
    <cellStyle name="Cálculo 46" xfId="934" xr:uid="{00000000-0005-0000-0000-000034060000}"/>
    <cellStyle name="Cálculo 46 2" xfId="38061" xr:uid="{1AA02BDF-57AB-4CB7-B741-308827B452BC}"/>
    <cellStyle name="Cálculo 5" xfId="935" xr:uid="{00000000-0005-0000-0000-000035060000}"/>
    <cellStyle name="Cálculo 5 2" xfId="38119" xr:uid="{2700E32D-C2C8-4CD0-9012-256147EF1BA5}"/>
    <cellStyle name="Cálculo 6" xfId="936" xr:uid="{00000000-0005-0000-0000-000036060000}"/>
    <cellStyle name="Cálculo 6 2" xfId="38214" xr:uid="{38B4B30A-3A00-4079-8689-CB48C6BD89BA}"/>
    <cellStyle name="Cálculo 7" xfId="937" xr:uid="{00000000-0005-0000-0000-000037060000}"/>
    <cellStyle name="Cálculo 7 2" xfId="38253" xr:uid="{252EC83B-F1FE-41D2-9412-35639DB976A4}"/>
    <cellStyle name="Cálculo 8" xfId="938" xr:uid="{00000000-0005-0000-0000-000038060000}"/>
    <cellStyle name="Cálculo 8 2" xfId="38062" xr:uid="{D05B2F10-CB21-41C0-9C7C-0C9E2A346FA0}"/>
    <cellStyle name="Cálculo 9" xfId="939" xr:uid="{00000000-0005-0000-0000-000039060000}"/>
    <cellStyle name="Cálculo 9 2" xfId="38120" xr:uid="{7EDF6A6D-7D59-4AF4-97D6-1116FFB40B0E}"/>
    <cellStyle name="Celda de comprobación" xfId="2053" builtinId="23" customBuiltin="1"/>
    <cellStyle name="Celda de comprobación 1" xfId="940" xr:uid="{00000000-0005-0000-0000-00003B060000}"/>
    <cellStyle name="Celda de comprobación 10" xfId="941" xr:uid="{00000000-0005-0000-0000-00003C060000}"/>
    <cellStyle name="Celda de comprobación 11" xfId="942" xr:uid="{00000000-0005-0000-0000-00003D060000}"/>
    <cellStyle name="Celda de comprobación 12" xfId="943" xr:uid="{00000000-0005-0000-0000-00003E060000}"/>
    <cellStyle name="Celda de comprobación 13" xfId="944" xr:uid="{00000000-0005-0000-0000-00003F060000}"/>
    <cellStyle name="Celda de comprobación 14" xfId="945" xr:uid="{00000000-0005-0000-0000-000040060000}"/>
    <cellStyle name="Celda de comprobación 15" xfId="946" xr:uid="{00000000-0005-0000-0000-000041060000}"/>
    <cellStyle name="Celda de comprobación 16" xfId="947" xr:uid="{00000000-0005-0000-0000-000042060000}"/>
    <cellStyle name="Celda de comprobación 17" xfId="948" xr:uid="{00000000-0005-0000-0000-000043060000}"/>
    <cellStyle name="Celda de comprobación 18" xfId="949" xr:uid="{00000000-0005-0000-0000-000044060000}"/>
    <cellStyle name="Celda de comprobación 19" xfId="950" xr:uid="{00000000-0005-0000-0000-000045060000}"/>
    <cellStyle name="Celda de comprobación 2" xfId="951" xr:uid="{00000000-0005-0000-0000-000046060000}"/>
    <cellStyle name="Celda de comprobación 20" xfId="952" xr:uid="{00000000-0005-0000-0000-000047060000}"/>
    <cellStyle name="Celda de comprobación 21" xfId="953" xr:uid="{00000000-0005-0000-0000-000048060000}"/>
    <cellStyle name="Celda de comprobación 22" xfId="954" xr:uid="{00000000-0005-0000-0000-000049060000}"/>
    <cellStyle name="Celda de comprobación 23" xfId="955" xr:uid="{00000000-0005-0000-0000-00004A060000}"/>
    <cellStyle name="Celda de comprobación 24" xfId="956" xr:uid="{00000000-0005-0000-0000-00004B060000}"/>
    <cellStyle name="Celda de comprobación 25" xfId="957" xr:uid="{00000000-0005-0000-0000-00004C060000}"/>
    <cellStyle name="Celda de comprobación 26" xfId="958" xr:uid="{00000000-0005-0000-0000-00004D060000}"/>
    <cellStyle name="Celda de comprobación 27" xfId="959" xr:uid="{00000000-0005-0000-0000-00004E060000}"/>
    <cellStyle name="Celda de comprobación 28" xfId="960" xr:uid="{00000000-0005-0000-0000-00004F060000}"/>
    <cellStyle name="Celda de comprobación 29" xfId="961" xr:uid="{00000000-0005-0000-0000-000050060000}"/>
    <cellStyle name="Celda de comprobación 3" xfId="962" xr:uid="{00000000-0005-0000-0000-000051060000}"/>
    <cellStyle name="Celda de comprobación 30" xfId="963" xr:uid="{00000000-0005-0000-0000-000052060000}"/>
    <cellStyle name="Celda de comprobación 31" xfId="964" xr:uid="{00000000-0005-0000-0000-000053060000}"/>
    <cellStyle name="Celda de comprobación 32" xfId="965" xr:uid="{00000000-0005-0000-0000-000054060000}"/>
    <cellStyle name="Celda de comprobación 33" xfId="966" xr:uid="{00000000-0005-0000-0000-000055060000}"/>
    <cellStyle name="Celda de comprobación 34" xfId="967" xr:uid="{00000000-0005-0000-0000-000056060000}"/>
    <cellStyle name="Celda de comprobación 35" xfId="968" xr:uid="{00000000-0005-0000-0000-000057060000}"/>
    <cellStyle name="Celda de comprobación 36" xfId="969" xr:uid="{00000000-0005-0000-0000-000058060000}"/>
    <cellStyle name="Celda de comprobación 37" xfId="970" xr:uid="{00000000-0005-0000-0000-000059060000}"/>
    <cellStyle name="Celda de comprobación 37 2" xfId="2718" xr:uid="{00000000-0005-0000-0000-00005A060000}"/>
    <cellStyle name="Celda de comprobación 38" xfId="971" xr:uid="{00000000-0005-0000-0000-00005B060000}"/>
    <cellStyle name="Celda de comprobación 38 2" xfId="2719" xr:uid="{00000000-0005-0000-0000-00005C060000}"/>
    <cellStyle name="Celda de comprobación 39" xfId="972" xr:uid="{00000000-0005-0000-0000-00005D060000}"/>
    <cellStyle name="Celda de comprobación 39 2" xfId="2720" xr:uid="{00000000-0005-0000-0000-00005E060000}"/>
    <cellStyle name="Celda de comprobación 4" xfId="973" xr:uid="{00000000-0005-0000-0000-00005F060000}"/>
    <cellStyle name="Celda de comprobación 40" xfId="974" xr:uid="{00000000-0005-0000-0000-000060060000}"/>
    <cellStyle name="Celda de comprobación 40 2" xfId="2721" xr:uid="{00000000-0005-0000-0000-000061060000}"/>
    <cellStyle name="Celda de comprobación 41" xfId="975" xr:uid="{00000000-0005-0000-0000-000062060000}"/>
    <cellStyle name="Celda de comprobación 41 2" xfId="2722" xr:uid="{00000000-0005-0000-0000-000063060000}"/>
    <cellStyle name="Celda de comprobación 42" xfId="976" xr:uid="{00000000-0005-0000-0000-000064060000}"/>
    <cellStyle name="Celda de comprobación 42 2" xfId="2723" xr:uid="{00000000-0005-0000-0000-000065060000}"/>
    <cellStyle name="Celda de comprobación 43" xfId="977" xr:uid="{00000000-0005-0000-0000-000066060000}"/>
    <cellStyle name="Celda de comprobación 43 2" xfId="2724" xr:uid="{00000000-0005-0000-0000-000067060000}"/>
    <cellStyle name="Celda de comprobación 44" xfId="978" xr:uid="{00000000-0005-0000-0000-000068060000}"/>
    <cellStyle name="Celda de comprobación 44 2" xfId="2725" xr:uid="{00000000-0005-0000-0000-000069060000}"/>
    <cellStyle name="Celda de comprobación 45" xfId="979" xr:uid="{00000000-0005-0000-0000-00006A060000}"/>
    <cellStyle name="Celda de comprobación 45 2" xfId="2726" xr:uid="{00000000-0005-0000-0000-00006B060000}"/>
    <cellStyle name="Celda de comprobación 46" xfId="980" xr:uid="{00000000-0005-0000-0000-00006C060000}"/>
    <cellStyle name="Celda de comprobación 5" xfId="981" xr:uid="{00000000-0005-0000-0000-00006D060000}"/>
    <cellStyle name="Celda de comprobación 6" xfId="982" xr:uid="{00000000-0005-0000-0000-00006E060000}"/>
    <cellStyle name="Celda de comprobación 7" xfId="983" xr:uid="{00000000-0005-0000-0000-00006F060000}"/>
    <cellStyle name="Celda de comprobación 8" xfId="984" xr:uid="{00000000-0005-0000-0000-000070060000}"/>
    <cellStyle name="Celda de comprobación 9" xfId="985" xr:uid="{00000000-0005-0000-0000-000071060000}"/>
    <cellStyle name="Celda vinculada" xfId="2052" builtinId="24" customBuiltin="1"/>
    <cellStyle name="Celda vinculada 1" xfId="986" xr:uid="{00000000-0005-0000-0000-000073060000}"/>
    <cellStyle name="Celda vinculada 10" xfId="987" xr:uid="{00000000-0005-0000-0000-000074060000}"/>
    <cellStyle name="Celda vinculada 11" xfId="988" xr:uid="{00000000-0005-0000-0000-000075060000}"/>
    <cellStyle name="Celda vinculada 12" xfId="989" xr:uid="{00000000-0005-0000-0000-000076060000}"/>
    <cellStyle name="Celda vinculada 13" xfId="990" xr:uid="{00000000-0005-0000-0000-000077060000}"/>
    <cellStyle name="Celda vinculada 14" xfId="991" xr:uid="{00000000-0005-0000-0000-000078060000}"/>
    <cellStyle name="Celda vinculada 15" xfId="992" xr:uid="{00000000-0005-0000-0000-000079060000}"/>
    <cellStyle name="Celda vinculada 16" xfId="993" xr:uid="{00000000-0005-0000-0000-00007A060000}"/>
    <cellStyle name="Celda vinculada 17" xfId="994" xr:uid="{00000000-0005-0000-0000-00007B060000}"/>
    <cellStyle name="Celda vinculada 18" xfId="995" xr:uid="{00000000-0005-0000-0000-00007C060000}"/>
    <cellStyle name="Celda vinculada 19" xfId="996" xr:uid="{00000000-0005-0000-0000-00007D060000}"/>
    <cellStyle name="Celda vinculada 2" xfId="997" xr:uid="{00000000-0005-0000-0000-00007E060000}"/>
    <cellStyle name="Celda vinculada 20" xfId="998" xr:uid="{00000000-0005-0000-0000-00007F060000}"/>
    <cellStyle name="Celda vinculada 21" xfId="999" xr:uid="{00000000-0005-0000-0000-000080060000}"/>
    <cellStyle name="Celda vinculada 22" xfId="1000" xr:uid="{00000000-0005-0000-0000-000081060000}"/>
    <cellStyle name="Celda vinculada 23" xfId="1001" xr:uid="{00000000-0005-0000-0000-000082060000}"/>
    <cellStyle name="Celda vinculada 24" xfId="1002" xr:uid="{00000000-0005-0000-0000-000083060000}"/>
    <cellStyle name="Celda vinculada 25" xfId="1003" xr:uid="{00000000-0005-0000-0000-000084060000}"/>
    <cellStyle name="Celda vinculada 26" xfId="1004" xr:uid="{00000000-0005-0000-0000-000085060000}"/>
    <cellStyle name="Celda vinculada 27" xfId="1005" xr:uid="{00000000-0005-0000-0000-000086060000}"/>
    <cellStyle name="Celda vinculada 28" xfId="1006" xr:uid="{00000000-0005-0000-0000-000087060000}"/>
    <cellStyle name="Celda vinculada 29" xfId="1007" xr:uid="{00000000-0005-0000-0000-000088060000}"/>
    <cellStyle name="Celda vinculada 3" xfId="1008" xr:uid="{00000000-0005-0000-0000-000089060000}"/>
    <cellStyle name="Celda vinculada 30" xfId="1009" xr:uid="{00000000-0005-0000-0000-00008A060000}"/>
    <cellStyle name="Celda vinculada 31" xfId="1010" xr:uid="{00000000-0005-0000-0000-00008B060000}"/>
    <cellStyle name="Celda vinculada 32" xfId="1011" xr:uid="{00000000-0005-0000-0000-00008C060000}"/>
    <cellStyle name="Celda vinculada 33" xfId="1012" xr:uid="{00000000-0005-0000-0000-00008D060000}"/>
    <cellStyle name="Celda vinculada 34" xfId="1013" xr:uid="{00000000-0005-0000-0000-00008E060000}"/>
    <cellStyle name="Celda vinculada 35" xfId="1014" xr:uid="{00000000-0005-0000-0000-00008F060000}"/>
    <cellStyle name="Celda vinculada 36" xfId="1015" xr:uid="{00000000-0005-0000-0000-000090060000}"/>
    <cellStyle name="Celda vinculada 37" xfId="1016" xr:uid="{00000000-0005-0000-0000-000091060000}"/>
    <cellStyle name="Celda vinculada 37 2" xfId="2727" xr:uid="{00000000-0005-0000-0000-000092060000}"/>
    <cellStyle name="Celda vinculada 38" xfId="1017" xr:uid="{00000000-0005-0000-0000-000093060000}"/>
    <cellStyle name="Celda vinculada 38 2" xfId="2728" xr:uid="{00000000-0005-0000-0000-000094060000}"/>
    <cellStyle name="Celda vinculada 39" xfId="1018" xr:uid="{00000000-0005-0000-0000-000095060000}"/>
    <cellStyle name="Celda vinculada 39 2" xfId="2729" xr:uid="{00000000-0005-0000-0000-000096060000}"/>
    <cellStyle name="Celda vinculada 4" xfId="1019" xr:uid="{00000000-0005-0000-0000-000097060000}"/>
    <cellStyle name="Celda vinculada 40" xfId="1020" xr:uid="{00000000-0005-0000-0000-000098060000}"/>
    <cellStyle name="Celda vinculada 40 2" xfId="2730" xr:uid="{00000000-0005-0000-0000-000099060000}"/>
    <cellStyle name="Celda vinculada 41" xfId="1021" xr:uid="{00000000-0005-0000-0000-00009A060000}"/>
    <cellStyle name="Celda vinculada 41 2" xfId="2731" xr:uid="{00000000-0005-0000-0000-00009B060000}"/>
    <cellStyle name="Celda vinculada 42" xfId="1022" xr:uid="{00000000-0005-0000-0000-00009C060000}"/>
    <cellStyle name="Celda vinculada 42 2" xfId="2732" xr:uid="{00000000-0005-0000-0000-00009D060000}"/>
    <cellStyle name="Celda vinculada 43" xfId="1023" xr:uid="{00000000-0005-0000-0000-00009E060000}"/>
    <cellStyle name="Celda vinculada 43 2" xfId="2733" xr:uid="{00000000-0005-0000-0000-00009F060000}"/>
    <cellStyle name="Celda vinculada 44" xfId="1024" xr:uid="{00000000-0005-0000-0000-0000A0060000}"/>
    <cellStyle name="Celda vinculada 44 2" xfId="2734" xr:uid="{00000000-0005-0000-0000-0000A1060000}"/>
    <cellStyle name="Celda vinculada 45" xfId="1025" xr:uid="{00000000-0005-0000-0000-0000A2060000}"/>
    <cellStyle name="Celda vinculada 45 2" xfId="2735" xr:uid="{00000000-0005-0000-0000-0000A3060000}"/>
    <cellStyle name="Celda vinculada 5" xfId="1026" xr:uid="{00000000-0005-0000-0000-0000A4060000}"/>
    <cellStyle name="Celda vinculada 6" xfId="1027" xr:uid="{00000000-0005-0000-0000-0000A5060000}"/>
    <cellStyle name="Celda vinculada 7" xfId="1028" xr:uid="{00000000-0005-0000-0000-0000A6060000}"/>
    <cellStyle name="Celda vinculada 8" xfId="1029" xr:uid="{00000000-0005-0000-0000-0000A7060000}"/>
    <cellStyle name="Celda vinculada 9" xfId="1030" xr:uid="{00000000-0005-0000-0000-0000A8060000}"/>
    <cellStyle name="Check Cell" xfId="3035" xr:uid="{FEE84B84-F9A5-468B-B7DF-5D396F1C41FA}"/>
    <cellStyle name="Encabezado 4" xfId="2046" builtinId="19" customBuiltin="1"/>
    <cellStyle name="Encabezado 4 1" xfId="1031" xr:uid="{00000000-0005-0000-0000-0000AA060000}"/>
    <cellStyle name="Encabezado 4 10" xfId="1032" xr:uid="{00000000-0005-0000-0000-0000AB060000}"/>
    <cellStyle name="Encabezado 4 11" xfId="1033" xr:uid="{00000000-0005-0000-0000-0000AC060000}"/>
    <cellStyle name="Encabezado 4 12" xfId="1034" xr:uid="{00000000-0005-0000-0000-0000AD060000}"/>
    <cellStyle name="Encabezado 4 13" xfId="1035" xr:uid="{00000000-0005-0000-0000-0000AE060000}"/>
    <cellStyle name="Encabezado 4 14" xfId="1036" xr:uid="{00000000-0005-0000-0000-0000AF060000}"/>
    <cellStyle name="Encabezado 4 15" xfId="1037" xr:uid="{00000000-0005-0000-0000-0000B0060000}"/>
    <cellStyle name="Encabezado 4 16" xfId="1038" xr:uid="{00000000-0005-0000-0000-0000B1060000}"/>
    <cellStyle name="Encabezado 4 17" xfId="1039" xr:uid="{00000000-0005-0000-0000-0000B2060000}"/>
    <cellStyle name="Encabezado 4 18" xfId="1040" xr:uid="{00000000-0005-0000-0000-0000B3060000}"/>
    <cellStyle name="Encabezado 4 19" xfId="1041" xr:uid="{00000000-0005-0000-0000-0000B4060000}"/>
    <cellStyle name="Encabezado 4 2" xfId="1042" xr:uid="{00000000-0005-0000-0000-0000B5060000}"/>
    <cellStyle name="Encabezado 4 20" xfId="1043" xr:uid="{00000000-0005-0000-0000-0000B6060000}"/>
    <cellStyle name="Encabezado 4 21" xfId="1044" xr:uid="{00000000-0005-0000-0000-0000B7060000}"/>
    <cellStyle name="Encabezado 4 22" xfId="1045" xr:uid="{00000000-0005-0000-0000-0000B8060000}"/>
    <cellStyle name="Encabezado 4 23" xfId="1046" xr:uid="{00000000-0005-0000-0000-0000B9060000}"/>
    <cellStyle name="Encabezado 4 24" xfId="1047" xr:uid="{00000000-0005-0000-0000-0000BA060000}"/>
    <cellStyle name="Encabezado 4 25" xfId="1048" xr:uid="{00000000-0005-0000-0000-0000BB060000}"/>
    <cellStyle name="Encabezado 4 26" xfId="1049" xr:uid="{00000000-0005-0000-0000-0000BC060000}"/>
    <cellStyle name="Encabezado 4 27" xfId="1050" xr:uid="{00000000-0005-0000-0000-0000BD060000}"/>
    <cellStyle name="Encabezado 4 28" xfId="1051" xr:uid="{00000000-0005-0000-0000-0000BE060000}"/>
    <cellStyle name="Encabezado 4 29" xfId="1052" xr:uid="{00000000-0005-0000-0000-0000BF060000}"/>
    <cellStyle name="Encabezado 4 3" xfId="1053" xr:uid="{00000000-0005-0000-0000-0000C0060000}"/>
    <cellStyle name="Encabezado 4 30" xfId="1054" xr:uid="{00000000-0005-0000-0000-0000C1060000}"/>
    <cellStyle name="Encabezado 4 31" xfId="1055" xr:uid="{00000000-0005-0000-0000-0000C2060000}"/>
    <cellStyle name="Encabezado 4 32" xfId="1056" xr:uid="{00000000-0005-0000-0000-0000C3060000}"/>
    <cellStyle name="Encabezado 4 33" xfId="1057" xr:uid="{00000000-0005-0000-0000-0000C4060000}"/>
    <cellStyle name="Encabezado 4 34" xfId="1058" xr:uid="{00000000-0005-0000-0000-0000C5060000}"/>
    <cellStyle name="Encabezado 4 35" xfId="1059" xr:uid="{00000000-0005-0000-0000-0000C6060000}"/>
    <cellStyle name="Encabezado 4 36" xfId="1060" xr:uid="{00000000-0005-0000-0000-0000C7060000}"/>
    <cellStyle name="Encabezado 4 37" xfId="1061" xr:uid="{00000000-0005-0000-0000-0000C8060000}"/>
    <cellStyle name="Encabezado 4 37 2" xfId="2736" xr:uid="{00000000-0005-0000-0000-0000C9060000}"/>
    <cellStyle name="Encabezado 4 38" xfId="1062" xr:uid="{00000000-0005-0000-0000-0000CA060000}"/>
    <cellStyle name="Encabezado 4 38 2" xfId="2737" xr:uid="{00000000-0005-0000-0000-0000CB060000}"/>
    <cellStyle name="Encabezado 4 39" xfId="1063" xr:uid="{00000000-0005-0000-0000-0000CC060000}"/>
    <cellStyle name="Encabezado 4 39 2" xfId="2738" xr:uid="{00000000-0005-0000-0000-0000CD060000}"/>
    <cellStyle name="Encabezado 4 4" xfId="1064" xr:uid="{00000000-0005-0000-0000-0000CE060000}"/>
    <cellStyle name="Encabezado 4 40" xfId="1065" xr:uid="{00000000-0005-0000-0000-0000CF060000}"/>
    <cellStyle name="Encabezado 4 40 2" xfId="2739" xr:uid="{00000000-0005-0000-0000-0000D0060000}"/>
    <cellStyle name="Encabezado 4 41" xfId="1066" xr:uid="{00000000-0005-0000-0000-0000D1060000}"/>
    <cellStyle name="Encabezado 4 41 2" xfId="2740" xr:uid="{00000000-0005-0000-0000-0000D2060000}"/>
    <cellStyle name="Encabezado 4 42" xfId="1067" xr:uid="{00000000-0005-0000-0000-0000D3060000}"/>
    <cellStyle name="Encabezado 4 42 2" xfId="2741" xr:uid="{00000000-0005-0000-0000-0000D4060000}"/>
    <cellStyle name="Encabezado 4 43" xfId="1068" xr:uid="{00000000-0005-0000-0000-0000D5060000}"/>
    <cellStyle name="Encabezado 4 43 2" xfId="2742" xr:uid="{00000000-0005-0000-0000-0000D6060000}"/>
    <cellStyle name="Encabezado 4 44" xfId="1069" xr:uid="{00000000-0005-0000-0000-0000D7060000}"/>
    <cellStyle name="Encabezado 4 44 2" xfId="2743" xr:uid="{00000000-0005-0000-0000-0000D8060000}"/>
    <cellStyle name="Encabezado 4 45" xfId="1070" xr:uid="{00000000-0005-0000-0000-0000D9060000}"/>
    <cellStyle name="Encabezado 4 45 2" xfId="2744" xr:uid="{00000000-0005-0000-0000-0000DA060000}"/>
    <cellStyle name="Encabezado 4 5" xfId="1071" xr:uid="{00000000-0005-0000-0000-0000DB060000}"/>
    <cellStyle name="Encabezado 4 6" xfId="1072" xr:uid="{00000000-0005-0000-0000-0000DC060000}"/>
    <cellStyle name="Encabezado 4 7" xfId="1073" xr:uid="{00000000-0005-0000-0000-0000DD060000}"/>
    <cellStyle name="Encabezado 4 8" xfId="1074" xr:uid="{00000000-0005-0000-0000-0000DE060000}"/>
    <cellStyle name="Encabezado 4 9" xfId="1075" xr:uid="{00000000-0005-0000-0000-0000DF060000}"/>
    <cellStyle name="Énfasis1" xfId="2058" builtinId="29" customBuiltin="1"/>
    <cellStyle name="Énfasis1 1" xfId="1076" xr:uid="{00000000-0005-0000-0000-0000E1060000}"/>
    <cellStyle name="Énfasis1 10" xfId="1077" xr:uid="{00000000-0005-0000-0000-0000E2060000}"/>
    <cellStyle name="Énfasis1 11" xfId="1078" xr:uid="{00000000-0005-0000-0000-0000E3060000}"/>
    <cellStyle name="Énfasis1 12" xfId="1079" xr:uid="{00000000-0005-0000-0000-0000E4060000}"/>
    <cellStyle name="Énfasis1 13" xfId="1080" xr:uid="{00000000-0005-0000-0000-0000E5060000}"/>
    <cellStyle name="Énfasis1 14" xfId="1081" xr:uid="{00000000-0005-0000-0000-0000E6060000}"/>
    <cellStyle name="Énfasis1 15" xfId="1082" xr:uid="{00000000-0005-0000-0000-0000E7060000}"/>
    <cellStyle name="Énfasis1 16" xfId="1083" xr:uid="{00000000-0005-0000-0000-0000E8060000}"/>
    <cellStyle name="Énfasis1 17" xfId="1084" xr:uid="{00000000-0005-0000-0000-0000E9060000}"/>
    <cellStyle name="Énfasis1 18" xfId="1085" xr:uid="{00000000-0005-0000-0000-0000EA060000}"/>
    <cellStyle name="Énfasis1 19" xfId="1086" xr:uid="{00000000-0005-0000-0000-0000EB060000}"/>
    <cellStyle name="Énfasis1 2" xfId="1087" xr:uid="{00000000-0005-0000-0000-0000EC060000}"/>
    <cellStyle name="Énfasis1 20" xfId="1088" xr:uid="{00000000-0005-0000-0000-0000ED060000}"/>
    <cellStyle name="Énfasis1 21" xfId="1089" xr:uid="{00000000-0005-0000-0000-0000EE060000}"/>
    <cellStyle name="Énfasis1 22" xfId="1090" xr:uid="{00000000-0005-0000-0000-0000EF060000}"/>
    <cellStyle name="Énfasis1 23" xfId="1091" xr:uid="{00000000-0005-0000-0000-0000F0060000}"/>
    <cellStyle name="Énfasis1 24" xfId="1092" xr:uid="{00000000-0005-0000-0000-0000F1060000}"/>
    <cellStyle name="Énfasis1 25" xfId="1093" xr:uid="{00000000-0005-0000-0000-0000F2060000}"/>
    <cellStyle name="Énfasis1 26" xfId="1094" xr:uid="{00000000-0005-0000-0000-0000F3060000}"/>
    <cellStyle name="Énfasis1 27" xfId="1095" xr:uid="{00000000-0005-0000-0000-0000F4060000}"/>
    <cellStyle name="Énfasis1 28" xfId="1096" xr:uid="{00000000-0005-0000-0000-0000F5060000}"/>
    <cellStyle name="Énfasis1 29" xfId="1097" xr:uid="{00000000-0005-0000-0000-0000F6060000}"/>
    <cellStyle name="Énfasis1 3" xfId="1098" xr:uid="{00000000-0005-0000-0000-0000F7060000}"/>
    <cellStyle name="Énfasis1 30" xfId="1099" xr:uid="{00000000-0005-0000-0000-0000F8060000}"/>
    <cellStyle name="Énfasis1 31" xfId="1100" xr:uid="{00000000-0005-0000-0000-0000F9060000}"/>
    <cellStyle name="Énfasis1 32" xfId="1101" xr:uid="{00000000-0005-0000-0000-0000FA060000}"/>
    <cellStyle name="Énfasis1 33" xfId="1102" xr:uid="{00000000-0005-0000-0000-0000FB060000}"/>
    <cellStyle name="Énfasis1 34" xfId="1103" xr:uid="{00000000-0005-0000-0000-0000FC060000}"/>
    <cellStyle name="Énfasis1 35" xfId="1104" xr:uid="{00000000-0005-0000-0000-0000FD060000}"/>
    <cellStyle name="Énfasis1 36" xfId="1105" xr:uid="{00000000-0005-0000-0000-0000FE060000}"/>
    <cellStyle name="Énfasis1 37" xfId="1106" xr:uid="{00000000-0005-0000-0000-0000FF060000}"/>
    <cellStyle name="Énfasis1 37 2" xfId="2745" xr:uid="{00000000-0005-0000-0000-000000070000}"/>
    <cellStyle name="Énfasis1 38" xfId="1107" xr:uid="{00000000-0005-0000-0000-000001070000}"/>
    <cellStyle name="Énfasis1 38 2" xfId="2746" xr:uid="{00000000-0005-0000-0000-000002070000}"/>
    <cellStyle name="Énfasis1 39" xfId="1108" xr:uid="{00000000-0005-0000-0000-000003070000}"/>
    <cellStyle name="Énfasis1 39 2" xfId="2747" xr:uid="{00000000-0005-0000-0000-000004070000}"/>
    <cellStyle name="Énfasis1 4" xfId="1109" xr:uid="{00000000-0005-0000-0000-000005070000}"/>
    <cellStyle name="Énfasis1 40" xfId="1110" xr:uid="{00000000-0005-0000-0000-000006070000}"/>
    <cellStyle name="Énfasis1 40 2" xfId="2748" xr:uid="{00000000-0005-0000-0000-000007070000}"/>
    <cellStyle name="Énfasis1 41" xfId="1111" xr:uid="{00000000-0005-0000-0000-000008070000}"/>
    <cellStyle name="Énfasis1 41 2" xfId="2749" xr:uid="{00000000-0005-0000-0000-000009070000}"/>
    <cellStyle name="Énfasis1 42" xfId="1112" xr:uid="{00000000-0005-0000-0000-00000A070000}"/>
    <cellStyle name="Énfasis1 42 2" xfId="2750" xr:uid="{00000000-0005-0000-0000-00000B070000}"/>
    <cellStyle name="Énfasis1 43" xfId="1113" xr:uid="{00000000-0005-0000-0000-00000C070000}"/>
    <cellStyle name="Énfasis1 43 2" xfId="2751" xr:uid="{00000000-0005-0000-0000-00000D070000}"/>
    <cellStyle name="Énfasis1 44" xfId="1114" xr:uid="{00000000-0005-0000-0000-00000E070000}"/>
    <cellStyle name="Énfasis1 44 2" xfId="2752" xr:uid="{00000000-0005-0000-0000-00000F070000}"/>
    <cellStyle name="Énfasis1 45" xfId="1115" xr:uid="{00000000-0005-0000-0000-000010070000}"/>
    <cellStyle name="Énfasis1 45 2" xfId="2753" xr:uid="{00000000-0005-0000-0000-000011070000}"/>
    <cellStyle name="Énfasis1 46" xfId="1116" xr:uid="{00000000-0005-0000-0000-000012070000}"/>
    <cellStyle name="Énfasis1 5" xfId="1117" xr:uid="{00000000-0005-0000-0000-000013070000}"/>
    <cellStyle name="Énfasis1 6" xfId="1118" xr:uid="{00000000-0005-0000-0000-000014070000}"/>
    <cellStyle name="Énfasis1 7" xfId="1119" xr:uid="{00000000-0005-0000-0000-000015070000}"/>
    <cellStyle name="Énfasis1 8" xfId="1120" xr:uid="{00000000-0005-0000-0000-000016070000}"/>
    <cellStyle name="Énfasis1 9" xfId="1121" xr:uid="{00000000-0005-0000-0000-000017070000}"/>
    <cellStyle name="Énfasis2" xfId="2062" builtinId="33" customBuiltin="1"/>
    <cellStyle name="Énfasis2 1" xfId="1122" xr:uid="{00000000-0005-0000-0000-000019070000}"/>
    <cellStyle name="Énfasis2 10" xfId="1123" xr:uid="{00000000-0005-0000-0000-00001A070000}"/>
    <cellStyle name="Énfasis2 11" xfId="1124" xr:uid="{00000000-0005-0000-0000-00001B070000}"/>
    <cellStyle name="Énfasis2 12" xfId="1125" xr:uid="{00000000-0005-0000-0000-00001C070000}"/>
    <cellStyle name="Énfasis2 13" xfId="1126" xr:uid="{00000000-0005-0000-0000-00001D070000}"/>
    <cellStyle name="Énfasis2 14" xfId="1127" xr:uid="{00000000-0005-0000-0000-00001E070000}"/>
    <cellStyle name="Énfasis2 15" xfId="1128" xr:uid="{00000000-0005-0000-0000-00001F070000}"/>
    <cellStyle name="Énfasis2 16" xfId="1129" xr:uid="{00000000-0005-0000-0000-000020070000}"/>
    <cellStyle name="Énfasis2 17" xfId="1130" xr:uid="{00000000-0005-0000-0000-000021070000}"/>
    <cellStyle name="Énfasis2 18" xfId="1131" xr:uid="{00000000-0005-0000-0000-000022070000}"/>
    <cellStyle name="Énfasis2 19" xfId="1132" xr:uid="{00000000-0005-0000-0000-000023070000}"/>
    <cellStyle name="Énfasis2 2" xfId="1133" xr:uid="{00000000-0005-0000-0000-000024070000}"/>
    <cellStyle name="Énfasis2 20" xfId="1134" xr:uid="{00000000-0005-0000-0000-000025070000}"/>
    <cellStyle name="Énfasis2 21" xfId="1135" xr:uid="{00000000-0005-0000-0000-000026070000}"/>
    <cellStyle name="Énfasis2 22" xfId="1136" xr:uid="{00000000-0005-0000-0000-000027070000}"/>
    <cellStyle name="Énfasis2 23" xfId="1137" xr:uid="{00000000-0005-0000-0000-000028070000}"/>
    <cellStyle name="Énfasis2 24" xfId="1138" xr:uid="{00000000-0005-0000-0000-000029070000}"/>
    <cellStyle name="Énfasis2 25" xfId="1139" xr:uid="{00000000-0005-0000-0000-00002A070000}"/>
    <cellStyle name="Énfasis2 26" xfId="1140" xr:uid="{00000000-0005-0000-0000-00002B070000}"/>
    <cellStyle name="Énfasis2 27" xfId="1141" xr:uid="{00000000-0005-0000-0000-00002C070000}"/>
    <cellStyle name="Énfasis2 28" xfId="1142" xr:uid="{00000000-0005-0000-0000-00002D070000}"/>
    <cellStyle name="Énfasis2 29" xfId="1143" xr:uid="{00000000-0005-0000-0000-00002E070000}"/>
    <cellStyle name="Énfasis2 3" xfId="1144" xr:uid="{00000000-0005-0000-0000-00002F070000}"/>
    <cellStyle name="Énfasis2 30" xfId="1145" xr:uid="{00000000-0005-0000-0000-000030070000}"/>
    <cellStyle name="Énfasis2 31" xfId="1146" xr:uid="{00000000-0005-0000-0000-000031070000}"/>
    <cellStyle name="Énfasis2 32" xfId="1147" xr:uid="{00000000-0005-0000-0000-000032070000}"/>
    <cellStyle name="Énfasis2 33" xfId="1148" xr:uid="{00000000-0005-0000-0000-000033070000}"/>
    <cellStyle name="Énfasis2 34" xfId="1149" xr:uid="{00000000-0005-0000-0000-000034070000}"/>
    <cellStyle name="Énfasis2 35" xfId="1150" xr:uid="{00000000-0005-0000-0000-000035070000}"/>
    <cellStyle name="Énfasis2 36" xfId="1151" xr:uid="{00000000-0005-0000-0000-000036070000}"/>
    <cellStyle name="Énfasis2 37" xfId="1152" xr:uid="{00000000-0005-0000-0000-000037070000}"/>
    <cellStyle name="Énfasis2 37 2" xfId="2754" xr:uid="{00000000-0005-0000-0000-000038070000}"/>
    <cellStyle name="Énfasis2 38" xfId="1153" xr:uid="{00000000-0005-0000-0000-000039070000}"/>
    <cellStyle name="Énfasis2 38 2" xfId="2755" xr:uid="{00000000-0005-0000-0000-00003A070000}"/>
    <cellStyle name="Énfasis2 39" xfId="1154" xr:uid="{00000000-0005-0000-0000-00003B070000}"/>
    <cellStyle name="Énfasis2 39 2" xfId="2756" xr:uid="{00000000-0005-0000-0000-00003C070000}"/>
    <cellStyle name="Énfasis2 4" xfId="1155" xr:uid="{00000000-0005-0000-0000-00003D070000}"/>
    <cellStyle name="Énfasis2 40" xfId="1156" xr:uid="{00000000-0005-0000-0000-00003E070000}"/>
    <cellStyle name="Énfasis2 40 2" xfId="2757" xr:uid="{00000000-0005-0000-0000-00003F070000}"/>
    <cellStyle name="Énfasis2 41" xfId="1157" xr:uid="{00000000-0005-0000-0000-000040070000}"/>
    <cellStyle name="Énfasis2 41 2" xfId="2758" xr:uid="{00000000-0005-0000-0000-000041070000}"/>
    <cellStyle name="Énfasis2 42" xfId="1158" xr:uid="{00000000-0005-0000-0000-000042070000}"/>
    <cellStyle name="Énfasis2 42 2" xfId="2759" xr:uid="{00000000-0005-0000-0000-000043070000}"/>
    <cellStyle name="Énfasis2 43" xfId="1159" xr:uid="{00000000-0005-0000-0000-000044070000}"/>
    <cellStyle name="Énfasis2 43 2" xfId="2760" xr:uid="{00000000-0005-0000-0000-000045070000}"/>
    <cellStyle name="Énfasis2 44" xfId="1160" xr:uid="{00000000-0005-0000-0000-000046070000}"/>
    <cellStyle name="Énfasis2 44 2" xfId="2761" xr:uid="{00000000-0005-0000-0000-000047070000}"/>
    <cellStyle name="Énfasis2 45" xfId="1161" xr:uid="{00000000-0005-0000-0000-000048070000}"/>
    <cellStyle name="Énfasis2 45 2" xfId="2762" xr:uid="{00000000-0005-0000-0000-000049070000}"/>
    <cellStyle name="Énfasis2 46" xfId="1162" xr:uid="{00000000-0005-0000-0000-00004A070000}"/>
    <cellStyle name="Énfasis2 5" xfId="1163" xr:uid="{00000000-0005-0000-0000-00004B070000}"/>
    <cellStyle name="Énfasis2 6" xfId="1164" xr:uid="{00000000-0005-0000-0000-00004C070000}"/>
    <cellStyle name="Énfasis2 7" xfId="1165" xr:uid="{00000000-0005-0000-0000-00004D070000}"/>
    <cellStyle name="Énfasis2 8" xfId="1166" xr:uid="{00000000-0005-0000-0000-00004E070000}"/>
    <cellStyle name="Énfasis2 9" xfId="1167" xr:uid="{00000000-0005-0000-0000-00004F070000}"/>
    <cellStyle name="Énfasis3" xfId="2066" builtinId="37" customBuiltin="1"/>
    <cellStyle name="Énfasis3 1" xfId="1168" xr:uid="{00000000-0005-0000-0000-000051070000}"/>
    <cellStyle name="Énfasis3 10" xfId="1169" xr:uid="{00000000-0005-0000-0000-000052070000}"/>
    <cellStyle name="Énfasis3 11" xfId="1170" xr:uid="{00000000-0005-0000-0000-000053070000}"/>
    <cellStyle name="Énfasis3 12" xfId="1171" xr:uid="{00000000-0005-0000-0000-000054070000}"/>
    <cellStyle name="Énfasis3 13" xfId="1172" xr:uid="{00000000-0005-0000-0000-000055070000}"/>
    <cellStyle name="Énfasis3 14" xfId="1173" xr:uid="{00000000-0005-0000-0000-000056070000}"/>
    <cellStyle name="Énfasis3 15" xfId="1174" xr:uid="{00000000-0005-0000-0000-000057070000}"/>
    <cellStyle name="Énfasis3 16" xfId="1175" xr:uid="{00000000-0005-0000-0000-000058070000}"/>
    <cellStyle name="Énfasis3 17" xfId="1176" xr:uid="{00000000-0005-0000-0000-000059070000}"/>
    <cellStyle name="Énfasis3 18" xfId="1177" xr:uid="{00000000-0005-0000-0000-00005A070000}"/>
    <cellStyle name="Énfasis3 19" xfId="1178" xr:uid="{00000000-0005-0000-0000-00005B070000}"/>
    <cellStyle name="Énfasis3 2" xfId="1179" xr:uid="{00000000-0005-0000-0000-00005C070000}"/>
    <cellStyle name="Énfasis3 20" xfId="1180" xr:uid="{00000000-0005-0000-0000-00005D070000}"/>
    <cellStyle name="Énfasis3 21" xfId="1181" xr:uid="{00000000-0005-0000-0000-00005E070000}"/>
    <cellStyle name="Énfasis3 22" xfId="1182" xr:uid="{00000000-0005-0000-0000-00005F070000}"/>
    <cellStyle name="Énfasis3 23" xfId="1183" xr:uid="{00000000-0005-0000-0000-000060070000}"/>
    <cellStyle name="Énfasis3 24" xfId="1184" xr:uid="{00000000-0005-0000-0000-000061070000}"/>
    <cellStyle name="Énfasis3 25" xfId="1185" xr:uid="{00000000-0005-0000-0000-000062070000}"/>
    <cellStyle name="Énfasis3 26" xfId="1186" xr:uid="{00000000-0005-0000-0000-000063070000}"/>
    <cellStyle name="Énfasis3 27" xfId="1187" xr:uid="{00000000-0005-0000-0000-000064070000}"/>
    <cellStyle name="Énfasis3 28" xfId="1188" xr:uid="{00000000-0005-0000-0000-000065070000}"/>
    <cellStyle name="Énfasis3 29" xfId="1189" xr:uid="{00000000-0005-0000-0000-000066070000}"/>
    <cellStyle name="Énfasis3 3" xfId="1190" xr:uid="{00000000-0005-0000-0000-000067070000}"/>
    <cellStyle name="Énfasis3 30" xfId="1191" xr:uid="{00000000-0005-0000-0000-000068070000}"/>
    <cellStyle name="Énfasis3 31" xfId="1192" xr:uid="{00000000-0005-0000-0000-000069070000}"/>
    <cellStyle name="Énfasis3 32" xfId="1193" xr:uid="{00000000-0005-0000-0000-00006A070000}"/>
    <cellStyle name="Énfasis3 33" xfId="1194" xr:uid="{00000000-0005-0000-0000-00006B070000}"/>
    <cellStyle name="Énfasis3 34" xfId="1195" xr:uid="{00000000-0005-0000-0000-00006C070000}"/>
    <cellStyle name="Énfasis3 35" xfId="1196" xr:uid="{00000000-0005-0000-0000-00006D070000}"/>
    <cellStyle name="Énfasis3 36" xfId="1197" xr:uid="{00000000-0005-0000-0000-00006E070000}"/>
    <cellStyle name="Énfasis3 37" xfId="1198" xr:uid="{00000000-0005-0000-0000-00006F070000}"/>
    <cellStyle name="Énfasis3 37 2" xfId="2763" xr:uid="{00000000-0005-0000-0000-000070070000}"/>
    <cellStyle name="Énfasis3 38" xfId="1199" xr:uid="{00000000-0005-0000-0000-000071070000}"/>
    <cellStyle name="Énfasis3 38 2" xfId="2764" xr:uid="{00000000-0005-0000-0000-000072070000}"/>
    <cellStyle name="Énfasis3 39" xfId="1200" xr:uid="{00000000-0005-0000-0000-000073070000}"/>
    <cellStyle name="Énfasis3 39 2" xfId="2765" xr:uid="{00000000-0005-0000-0000-000074070000}"/>
    <cellStyle name="Énfasis3 4" xfId="1201" xr:uid="{00000000-0005-0000-0000-000075070000}"/>
    <cellStyle name="Énfasis3 40" xfId="1202" xr:uid="{00000000-0005-0000-0000-000076070000}"/>
    <cellStyle name="Énfasis3 40 2" xfId="2766" xr:uid="{00000000-0005-0000-0000-000077070000}"/>
    <cellStyle name="Énfasis3 41" xfId="1203" xr:uid="{00000000-0005-0000-0000-000078070000}"/>
    <cellStyle name="Énfasis3 41 2" xfId="2767" xr:uid="{00000000-0005-0000-0000-000079070000}"/>
    <cellStyle name="Énfasis3 42" xfId="1204" xr:uid="{00000000-0005-0000-0000-00007A070000}"/>
    <cellStyle name="Énfasis3 42 2" xfId="2768" xr:uid="{00000000-0005-0000-0000-00007B070000}"/>
    <cellStyle name="Énfasis3 43" xfId="1205" xr:uid="{00000000-0005-0000-0000-00007C070000}"/>
    <cellStyle name="Énfasis3 43 2" xfId="2769" xr:uid="{00000000-0005-0000-0000-00007D070000}"/>
    <cellStyle name="Énfasis3 44" xfId="1206" xr:uid="{00000000-0005-0000-0000-00007E070000}"/>
    <cellStyle name="Énfasis3 44 2" xfId="2770" xr:uid="{00000000-0005-0000-0000-00007F070000}"/>
    <cellStyle name="Énfasis3 45" xfId="1207" xr:uid="{00000000-0005-0000-0000-000080070000}"/>
    <cellStyle name="Énfasis3 45 2" xfId="2771" xr:uid="{00000000-0005-0000-0000-000081070000}"/>
    <cellStyle name="Énfasis3 46" xfId="1208" xr:uid="{00000000-0005-0000-0000-000082070000}"/>
    <cellStyle name="Énfasis3 5" xfId="1209" xr:uid="{00000000-0005-0000-0000-000083070000}"/>
    <cellStyle name="Énfasis3 6" xfId="1210" xr:uid="{00000000-0005-0000-0000-000084070000}"/>
    <cellStyle name="Énfasis3 7" xfId="1211" xr:uid="{00000000-0005-0000-0000-000085070000}"/>
    <cellStyle name="Énfasis3 8" xfId="1212" xr:uid="{00000000-0005-0000-0000-000086070000}"/>
    <cellStyle name="Énfasis3 9" xfId="1213" xr:uid="{00000000-0005-0000-0000-000087070000}"/>
    <cellStyle name="Énfasis4" xfId="2070" builtinId="41" customBuiltin="1"/>
    <cellStyle name="Énfasis4 1" xfId="1214" xr:uid="{00000000-0005-0000-0000-000089070000}"/>
    <cellStyle name="Énfasis4 10" xfId="1215" xr:uid="{00000000-0005-0000-0000-00008A070000}"/>
    <cellStyle name="Énfasis4 11" xfId="1216" xr:uid="{00000000-0005-0000-0000-00008B070000}"/>
    <cellStyle name="Énfasis4 12" xfId="1217" xr:uid="{00000000-0005-0000-0000-00008C070000}"/>
    <cellStyle name="Énfasis4 13" xfId="1218" xr:uid="{00000000-0005-0000-0000-00008D070000}"/>
    <cellStyle name="Énfasis4 14" xfId="1219" xr:uid="{00000000-0005-0000-0000-00008E070000}"/>
    <cellStyle name="Énfasis4 15" xfId="1220" xr:uid="{00000000-0005-0000-0000-00008F070000}"/>
    <cellStyle name="Énfasis4 16" xfId="1221" xr:uid="{00000000-0005-0000-0000-000090070000}"/>
    <cellStyle name="Énfasis4 17" xfId="1222" xr:uid="{00000000-0005-0000-0000-000091070000}"/>
    <cellStyle name="Énfasis4 18" xfId="1223" xr:uid="{00000000-0005-0000-0000-000092070000}"/>
    <cellStyle name="Énfasis4 19" xfId="1224" xr:uid="{00000000-0005-0000-0000-000093070000}"/>
    <cellStyle name="Énfasis4 2" xfId="1225" xr:uid="{00000000-0005-0000-0000-000094070000}"/>
    <cellStyle name="Énfasis4 20" xfId="1226" xr:uid="{00000000-0005-0000-0000-000095070000}"/>
    <cellStyle name="Énfasis4 21" xfId="1227" xr:uid="{00000000-0005-0000-0000-000096070000}"/>
    <cellStyle name="Énfasis4 22" xfId="1228" xr:uid="{00000000-0005-0000-0000-000097070000}"/>
    <cellStyle name="Énfasis4 23" xfId="1229" xr:uid="{00000000-0005-0000-0000-000098070000}"/>
    <cellStyle name="Énfasis4 24" xfId="1230" xr:uid="{00000000-0005-0000-0000-000099070000}"/>
    <cellStyle name="Énfasis4 25" xfId="1231" xr:uid="{00000000-0005-0000-0000-00009A070000}"/>
    <cellStyle name="Énfasis4 26" xfId="1232" xr:uid="{00000000-0005-0000-0000-00009B070000}"/>
    <cellStyle name="Énfasis4 27" xfId="1233" xr:uid="{00000000-0005-0000-0000-00009C070000}"/>
    <cellStyle name="Énfasis4 28" xfId="1234" xr:uid="{00000000-0005-0000-0000-00009D070000}"/>
    <cellStyle name="Énfasis4 29" xfId="1235" xr:uid="{00000000-0005-0000-0000-00009E070000}"/>
    <cellStyle name="Énfasis4 3" xfId="1236" xr:uid="{00000000-0005-0000-0000-00009F070000}"/>
    <cellStyle name="Énfasis4 30" xfId="1237" xr:uid="{00000000-0005-0000-0000-0000A0070000}"/>
    <cellStyle name="Énfasis4 31" xfId="1238" xr:uid="{00000000-0005-0000-0000-0000A1070000}"/>
    <cellStyle name="Énfasis4 32" xfId="1239" xr:uid="{00000000-0005-0000-0000-0000A2070000}"/>
    <cellStyle name="Énfasis4 33" xfId="1240" xr:uid="{00000000-0005-0000-0000-0000A3070000}"/>
    <cellStyle name="Énfasis4 34" xfId="1241" xr:uid="{00000000-0005-0000-0000-0000A4070000}"/>
    <cellStyle name="Énfasis4 35" xfId="1242" xr:uid="{00000000-0005-0000-0000-0000A5070000}"/>
    <cellStyle name="Énfasis4 36" xfId="1243" xr:uid="{00000000-0005-0000-0000-0000A6070000}"/>
    <cellStyle name="Énfasis4 37" xfId="1244" xr:uid="{00000000-0005-0000-0000-0000A7070000}"/>
    <cellStyle name="Énfasis4 37 2" xfId="2772" xr:uid="{00000000-0005-0000-0000-0000A8070000}"/>
    <cellStyle name="Énfasis4 38" xfId="1245" xr:uid="{00000000-0005-0000-0000-0000A9070000}"/>
    <cellStyle name="Énfasis4 38 2" xfId="2773" xr:uid="{00000000-0005-0000-0000-0000AA070000}"/>
    <cellStyle name="Énfasis4 39" xfId="1246" xr:uid="{00000000-0005-0000-0000-0000AB070000}"/>
    <cellStyle name="Énfasis4 39 2" xfId="2774" xr:uid="{00000000-0005-0000-0000-0000AC070000}"/>
    <cellStyle name="Énfasis4 4" xfId="1247" xr:uid="{00000000-0005-0000-0000-0000AD070000}"/>
    <cellStyle name="Énfasis4 40" xfId="1248" xr:uid="{00000000-0005-0000-0000-0000AE070000}"/>
    <cellStyle name="Énfasis4 40 2" xfId="2775" xr:uid="{00000000-0005-0000-0000-0000AF070000}"/>
    <cellStyle name="Énfasis4 41" xfId="1249" xr:uid="{00000000-0005-0000-0000-0000B0070000}"/>
    <cellStyle name="Énfasis4 41 2" xfId="2776" xr:uid="{00000000-0005-0000-0000-0000B1070000}"/>
    <cellStyle name="Énfasis4 42" xfId="1250" xr:uid="{00000000-0005-0000-0000-0000B2070000}"/>
    <cellStyle name="Énfasis4 42 2" xfId="2777" xr:uid="{00000000-0005-0000-0000-0000B3070000}"/>
    <cellStyle name="Énfasis4 43" xfId="1251" xr:uid="{00000000-0005-0000-0000-0000B4070000}"/>
    <cellStyle name="Énfasis4 43 2" xfId="2778" xr:uid="{00000000-0005-0000-0000-0000B5070000}"/>
    <cellStyle name="Énfasis4 44" xfId="1252" xr:uid="{00000000-0005-0000-0000-0000B6070000}"/>
    <cellStyle name="Énfasis4 44 2" xfId="2779" xr:uid="{00000000-0005-0000-0000-0000B7070000}"/>
    <cellStyle name="Énfasis4 45" xfId="1253" xr:uid="{00000000-0005-0000-0000-0000B8070000}"/>
    <cellStyle name="Énfasis4 45 2" xfId="2780" xr:uid="{00000000-0005-0000-0000-0000B9070000}"/>
    <cellStyle name="Énfasis4 46" xfId="1254" xr:uid="{00000000-0005-0000-0000-0000BA070000}"/>
    <cellStyle name="Énfasis4 5" xfId="1255" xr:uid="{00000000-0005-0000-0000-0000BB070000}"/>
    <cellStyle name="Énfasis4 6" xfId="1256" xr:uid="{00000000-0005-0000-0000-0000BC070000}"/>
    <cellStyle name="Énfasis4 7" xfId="1257" xr:uid="{00000000-0005-0000-0000-0000BD070000}"/>
    <cellStyle name="Énfasis4 8" xfId="1258" xr:uid="{00000000-0005-0000-0000-0000BE070000}"/>
    <cellStyle name="Énfasis4 9" xfId="1259" xr:uid="{00000000-0005-0000-0000-0000BF070000}"/>
    <cellStyle name="Énfasis5" xfId="2074" builtinId="45" customBuiltin="1"/>
    <cellStyle name="Énfasis5 1" xfId="1260" xr:uid="{00000000-0005-0000-0000-0000C1070000}"/>
    <cellStyle name="Énfasis5 10" xfId="1261" xr:uid="{00000000-0005-0000-0000-0000C2070000}"/>
    <cellStyle name="Énfasis5 11" xfId="1262" xr:uid="{00000000-0005-0000-0000-0000C3070000}"/>
    <cellStyle name="Énfasis5 12" xfId="1263" xr:uid="{00000000-0005-0000-0000-0000C4070000}"/>
    <cellStyle name="Énfasis5 13" xfId="1264" xr:uid="{00000000-0005-0000-0000-0000C5070000}"/>
    <cellStyle name="Énfasis5 14" xfId="1265" xr:uid="{00000000-0005-0000-0000-0000C6070000}"/>
    <cellStyle name="Énfasis5 15" xfId="1266" xr:uid="{00000000-0005-0000-0000-0000C7070000}"/>
    <cellStyle name="Énfasis5 16" xfId="1267" xr:uid="{00000000-0005-0000-0000-0000C8070000}"/>
    <cellStyle name="Énfasis5 17" xfId="1268" xr:uid="{00000000-0005-0000-0000-0000C9070000}"/>
    <cellStyle name="Énfasis5 18" xfId="1269" xr:uid="{00000000-0005-0000-0000-0000CA070000}"/>
    <cellStyle name="Énfasis5 19" xfId="1270" xr:uid="{00000000-0005-0000-0000-0000CB070000}"/>
    <cellStyle name="Énfasis5 2" xfId="1271" xr:uid="{00000000-0005-0000-0000-0000CC070000}"/>
    <cellStyle name="Énfasis5 20" xfId="1272" xr:uid="{00000000-0005-0000-0000-0000CD070000}"/>
    <cellStyle name="Énfasis5 21" xfId="1273" xr:uid="{00000000-0005-0000-0000-0000CE070000}"/>
    <cellStyle name="Énfasis5 22" xfId="1274" xr:uid="{00000000-0005-0000-0000-0000CF070000}"/>
    <cellStyle name="Énfasis5 23" xfId="1275" xr:uid="{00000000-0005-0000-0000-0000D0070000}"/>
    <cellStyle name="Énfasis5 24" xfId="1276" xr:uid="{00000000-0005-0000-0000-0000D1070000}"/>
    <cellStyle name="Énfasis5 25" xfId="1277" xr:uid="{00000000-0005-0000-0000-0000D2070000}"/>
    <cellStyle name="Énfasis5 26" xfId="1278" xr:uid="{00000000-0005-0000-0000-0000D3070000}"/>
    <cellStyle name="Énfasis5 27" xfId="1279" xr:uid="{00000000-0005-0000-0000-0000D4070000}"/>
    <cellStyle name="Énfasis5 28" xfId="1280" xr:uid="{00000000-0005-0000-0000-0000D5070000}"/>
    <cellStyle name="Énfasis5 29" xfId="1281" xr:uid="{00000000-0005-0000-0000-0000D6070000}"/>
    <cellStyle name="Énfasis5 3" xfId="1282" xr:uid="{00000000-0005-0000-0000-0000D7070000}"/>
    <cellStyle name="Énfasis5 30" xfId="1283" xr:uid="{00000000-0005-0000-0000-0000D8070000}"/>
    <cellStyle name="Énfasis5 31" xfId="1284" xr:uid="{00000000-0005-0000-0000-0000D9070000}"/>
    <cellStyle name="Énfasis5 32" xfId="1285" xr:uid="{00000000-0005-0000-0000-0000DA070000}"/>
    <cellStyle name="Énfasis5 33" xfId="1286" xr:uid="{00000000-0005-0000-0000-0000DB070000}"/>
    <cellStyle name="Énfasis5 34" xfId="1287" xr:uid="{00000000-0005-0000-0000-0000DC070000}"/>
    <cellStyle name="Énfasis5 35" xfId="1288" xr:uid="{00000000-0005-0000-0000-0000DD070000}"/>
    <cellStyle name="Énfasis5 36" xfId="1289" xr:uid="{00000000-0005-0000-0000-0000DE070000}"/>
    <cellStyle name="Énfasis5 37" xfId="1290" xr:uid="{00000000-0005-0000-0000-0000DF070000}"/>
    <cellStyle name="Énfasis5 37 2" xfId="2781" xr:uid="{00000000-0005-0000-0000-0000E0070000}"/>
    <cellStyle name="Énfasis5 38" xfId="1291" xr:uid="{00000000-0005-0000-0000-0000E1070000}"/>
    <cellStyle name="Énfasis5 38 2" xfId="2782" xr:uid="{00000000-0005-0000-0000-0000E2070000}"/>
    <cellStyle name="Énfasis5 39" xfId="1292" xr:uid="{00000000-0005-0000-0000-0000E3070000}"/>
    <cellStyle name="Énfasis5 39 2" xfId="2783" xr:uid="{00000000-0005-0000-0000-0000E4070000}"/>
    <cellStyle name="Énfasis5 4" xfId="1293" xr:uid="{00000000-0005-0000-0000-0000E5070000}"/>
    <cellStyle name="Énfasis5 40" xfId="1294" xr:uid="{00000000-0005-0000-0000-0000E6070000}"/>
    <cellStyle name="Énfasis5 40 2" xfId="2784" xr:uid="{00000000-0005-0000-0000-0000E7070000}"/>
    <cellStyle name="Énfasis5 41" xfId="1295" xr:uid="{00000000-0005-0000-0000-0000E8070000}"/>
    <cellStyle name="Énfasis5 41 2" xfId="2785" xr:uid="{00000000-0005-0000-0000-0000E9070000}"/>
    <cellStyle name="Énfasis5 42" xfId="1296" xr:uid="{00000000-0005-0000-0000-0000EA070000}"/>
    <cellStyle name="Énfasis5 42 2" xfId="2786" xr:uid="{00000000-0005-0000-0000-0000EB070000}"/>
    <cellStyle name="Énfasis5 43" xfId="1297" xr:uid="{00000000-0005-0000-0000-0000EC070000}"/>
    <cellStyle name="Énfasis5 43 2" xfId="2787" xr:uid="{00000000-0005-0000-0000-0000ED070000}"/>
    <cellStyle name="Énfasis5 44" xfId="1298" xr:uid="{00000000-0005-0000-0000-0000EE070000}"/>
    <cellStyle name="Énfasis5 44 2" xfId="2788" xr:uid="{00000000-0005-0000-0000-0000EF070000}"/>
    <cellStyle name="Énfasis5 45" xfId="1299" xr:uid="{00000000-0005-0000-0000-0000F0070000}"/>
    <cellStyle name="Énfasis5 45 2" xfId="2789" xr:uid="{00000000-0005-0000-0000-0000F1070000}"/>
    <cellStyle name="Énfasis5 46" xfId="1300" xr:uid="{00000000-0005-0000-0000-0000F2070000}"/>
    <cellStyle name="Énfasis5 5" xfId="1301" xr:uid="{00000000-0005-0000-0000-0000F3070000}"/>
    <cellStyle name="Énfasis5 6" xfId="1302" xr:uid="{00000000-0005-0000-0000-0000F4070000}"/>
    <cellStyle name="Énfasis5 7" xfId="1303" xr:uid="{00000000-0005-0000-0000-0000F5070000}"/>
    <cellStyle name="Énfasis5 8" xfId="1304" xr:uid="{00000000-0005-0000-0000-0000F6070000}"/>
    <cellStyle name="Énfasis5 9" xfId="1305" xr:uid="{00000000-0005-0000-0000-0000F7070000}"/>
    <cellStyle name="Énfasis6" xfId="2078" builtinId="49" customBuiltin="1"/>
    <cellStyle name="Énfasis6 1" xfId="1306" xr:uid="{00000000-0005-0000-0000-0000F9070000}"/>
    <cellStyle name="Énfasis6 10" xfId="1307" xr:uid="{00000000-0005-0000-0000-0000FA070000}"/>
    <cellStyle name="Énfasis6 11" xfId="1308" xr:uid="{00000000-0005-0000-0000-0000FB070000}"/>
    <cellStyle name="Énfasis6 12" xfId="1309" xr:uid="{00000000-0005-0000-0000-0000FC070000}"/>
    <cellStyle name="Énfasis6 13" xfId="1310" xr:uid="{00000000-0005-0000-0000-0000FD070000}"/>
    <cellStyle name="Énfasis6 14" xfId="1311" xr:uid="{00000000-0005-0000-0000-0000FE070000}"/>
    <cellStyle name="Énfasis6 15" xfId="1312" xr:uid="{00000000-0005-0000-0000-0000FF070000}"/>
    <cellStyle name="Énfasis6 16" xfId="1313" xr:uid="{00000000-0005-0000-0000-000000080000}"/>
    <cellStyle name="Énfasis6 17" xfId="1314" xr:uid="{00000000-0005-0000-0000-000001080000}"/>
    <cellStyle name="Énfasis6 18" xfId="1315" xr:uid="{00000000-0005-0000-0000-000002080000}"/>
    <cellStyle name="Énfasis6 19" xfId="1316" xr:uid="{00000000-0005-0000-0000-000003080000}"/>
    <cellStyle name="Énfasis6 2" xfId="1317" xr:uid="{00000000-0005-0000-0000-000004080000}"/>
    <cellStyle name="Énfasis6 20" xfId="1318" xr:uid="{00000000-0005-0000-0000-000005080000}"/>
    <cellStyle name="Énfasis6 21" xfId="1319" xr:uid="{00000000-0005-0000-0000-000006080000}"/>
    <cellStyle name="Énfasis6 22" xfId="1320" xr:uid="{00000000-0005-0000-0000-000007080000}"/>
    <cellStyle name="Énfasis6 23" xfId="1321" xr:uid="{00000000-0005-0000-0000-000008080000}"/>
    <cellStyle name="Énfasis6 24" xfId="1322" xr:uid="{00000000-0005-0000-0000-000009080000}"/>
    <cellStyle name="Énfasis6 25" xfId="1323" xr:uid="{00000000-0005-0000-0000-00000A080000}"/>
    <cellStyle name="Énfasis6 26" xfId="1324" xr:uid="{00000000-0005-0000-0000-00000B080000}"/>
    <cellStyle name="Énfasis6 27" xfId="1325" xr:uid="{00000000-0005-0000-0000-00000C080000}"/>
    <cellStyle name="Énfasis6 28" xfId="1326" xr:uid="{00000000-0005-0000-0000-00000D080000}"/>
    <cellStyle name="Énfasis6 29" xfId="1327" xr:uid="{00000000-0005-0000-0000-00000E080000}"/>
    <cellStyle name="Énfasis6 3" xfId="1328" xr:uid="{00000000-0005-0000-0000-00000F080000}"/>
    <cellStyle name="Énfasis6 30" xfId="1329" xr:uid="{00000000-0005-0000-0000-000010080000}"/>
    <cellStyle name="Énfasis6 31" xfId="1330" xr:uid="{00000000-0005-0000-0000-000011080000}"/>
    <cellStyle name="Énfasis6 32" xfId="1331" xr:uid="{00000000-0005-0000-0000-000012080000}"/>
    <cellStyle name="Énfasis6 33" xfId="1332" xr:uid="{00000000-0005-0000-0000-000013080000}"/>
    <cellStyle name="Énfasis6 34" xfId="1333" xr:uid="{00000000-0005-0000-0000-000014080000}"/>
    <cellStyle name="Énfasis6 35" xfId="1334" xr:uid="{00000000-0005-0000-0000-000015080000}"/>
    <cellStyle name="Énfasis6 36" xfId="1335" xr:uid="{00000000-0005-0000-0000-000016080000}"/>
    <cellStyle name="Énfasis6 37" xfId="1336" xr:uid="{00000000-0005-0000-0000-000017080000}"/>
    <cellStyle name="Énfasis6 37 2" xfId="2790" xr:uid="{00000000-0005-0000-0000-000018080000}"/>
    <cellStyle name="Énfasis6 38" xfId="1337" xr:uid="{00000000-0005-0000-0000-000019080000}"/>
    <cellStyle name="Énfasis6 38 2" xfId="2791" xr:uid="{00000000-0005-0000-0000-00001A080000}"/>
    <cellStyle name="Énfasis6 39" xfId="1338" xr:uid="{00000000-0005-0000-0000-00001B080000}"/>
    <cellStyle name="Énfasis6 39 2" xfId="2792" xr:uid="{00000000-0005-0000-0000-00001C080000}"/>
    <cellStyle name="Énfasis6 4" xfId="1339" xr:uid="{00000000-0005-0000-0000-00001D080000}"/>
    <cellStyle name="Énfasis6 40" xfId="1340" xr:uid="{00000000-0005-0000-0000-00001E080000}"/>
    <cellStyle name="Énfasis6 40 2" xfId="2793" xr:uid="{00000000-0005-0000-0000-00001F080000}"/>
    <cellStyle name="Énfasis6 41" xfId="1341" xr:uid="{00000000-0005-0000-0000-000020080000}"/>
    <cellStyle name="Énfasis6 41 2" xfId="2794" xr:uid="{00000000-0005-0000-0000-000021080000}"/>
    <cellStyle name="Énfasis6 42" xfId="1342" xr:uid="{00000000-0005-0000-0000-000022080000}"/>
    <cellStyle name="Énfasis6 42 2" xfId="2795" xr:uid="{00000000-0005-0000-0000-000023080000}"/>
    <cellStyle name="Énfasis6 43" xfId="1343" xr:uid="{00000000-0005-0000-0000-000024080000}"/>
    <cellStyle name="Énfasis6 43 2" xfId="2796" xr:uid="{00000000-0005-0000-0000-000025080000}"/>
    <cellStyle name="Énfasis6 44" xfId="1344" xr:uid="{00000000-0005-0000-0000-000026080000}"/>
    <cellStyle name="Énfasis6 44 2" xfId="2797" xr:uid="{00000000-0005-0000-0000-000027080000}"/>
    <cellStyle name="Énfasis6 45" xfId="1345" xr:uid="{00000000-0005-0000-0000-000028080000}"/>
    <cellStyle name="Énfasis6 45 2" xfId="2798" xr:uid="{00000000-0005-0000-0000-000029080000}"/>
    <cellStyle name="Énfasis6 46" xfId="1346" xr:uid="{00000000-0005-0000-0000-00002A080000}"/>
    <cellStyle name="Énfasis6 5" xfId="1347" xr:uid="{00000000-0005-0000-0000-00002B080000}"/>
    <cellStyle name="Énfasis6 6" xfId="1348" xr:uid="{00000000-0005-0000-0000-00002C080000}"/>
    <cellStyle name="Énfasis6 7" xfId="1349" xr:uid="{00000000-0005-0000-0000-00002D080000}"/>
    <cellStyle name="Énfasis6 8" xfId="1350" xr:uid="{00000000-0005-0000-0000-00002E080000}"/>
    <cellStyle name="Énfasis6 9" xfId="1351" xr:uid="{00000000-0005-0000-0000-00002F080000}"/>
    <cellStyle name="Entrada" xfId="2049" builtinId="20" customBuiltin="1"/>
    <cellStyle name="Entrada 1" xfId="1352" xr:uid="{00000000-0005-0000-0000-000031080000}"/>
    <cellStyle name="Entrada 1 2" xfId="38092" xr:uid="{5DA07A98-EE18-4909-8B58-425A9B64DAD9}"/>
    <cellStyle name="Entrada 10" xfId="1353" xr:uid="{00000000-0005-0000-0000-000032080000}"/>
    <cellStyle name="Entrada 10 2" xfId="38254" xr:uid="{43F83BB9-DDFC-463C-AE43-DBEB4524A5C6}"/>
    <cellStyle name="Entrada 11" xfId="1354" xr:uid="{00000000-0005-0000-0000-000033080000}"/>
    <cellStyle name="Entrada 11 2" xfId="38180" xr:uid="{669A3402-0C68-43B8-AB5F-F2084D0F4040}"/>
    <cellStyle name="Entrada 12" xfId="1355" xr:uid="{00000000-0005-0000-0000-000034080000}"/>
    <cellStyle name="Entrada 12 2" xfId="38215" xr:uid="{36F92858-6CED-4EC9-AE41-5741F8B8777B}"/>
    <cellStyle name="Entrada 13" xfId="1356" xr:uid="{00000000-0005-0000-0000-000035080000}"/>
    <cellStyle name="Entrada 13 2" xfId="38209" xr:uid="{2F56D8A5-6D69-4726-8933-EBB41B442779}"/>
    <cellStyle name="Entrada 14" xfId="1357" xr:uid="{00000000-0005-0000-0000-000036080000}"/>
    <cellStyle name="Entrada 14 2" xfId="38121" xr:uid="{75BFC41B-6C41-4AA0-A6D4-55FCC516018C}"/>
    <cellStyle name="Entrada 15" xfId="1358" xr:uid="{00000000-0005-0000-0000-000037080000}"/>
    <cellStyle name="Entrada 15 2" xfId="38070" xr:uid="{63A3DBCB-25AA-420C-BA09-D30368B5B307}"/>
    <cellStyle name="Entrada 16" xfId="1359" xr:uid="{00000000-0005-0000-0000-000038080000}"/>
    <cellStyle name="Entrada 16 2" xfId="38063" xr:uid="{656EFA9D-0A90-4DE0-A596-AC6C7193C554}"/>
    <cellStyle name="Entrada 17" xfId="1360" xr:uid="{00000000-0005-0000-0000-000039080000}"/>
    <cellStyle name="Entrada 17 2" xfId="38243" xr:uid="{9D61EEA0-1680-4789-810E-669189DFC603}"/>
    <cellStyle name="Entrada 18" xfId="1361" xr:uid="{00000000-0005-0000-0000-00003A080000}"/>
    <cellStyle name="Entrada 18 2" xfId="38255" xr:uid="{1561567F-2DA5-4208-9716-CD1BD3A76F95}"/>
    <cellStyle name="Entrada 19" xfId="1362" xr:uid="{00000000-0005-0000-0000-00003B080000}"/>
    <cellStyle name="Entrada 19 2" xfId="38270" xr:uid="{20FBEC7A-58FE-4FF1-8131-1DFB350C0037}"/>
    <cellStyle name="Entrada 2" xfId="1363" xr:uid="{00000000-0005-0000-0000-00003C080000}"/>
    <cellStyle name="Entrada 2 2" xfId="38122" xr:uid="{34FAF7C4-07CA-46B1-8BB2-51FB1786FDEA}"/>
    <cellStyle name="Entrada 20" xfId="1364" xr:uid="{00000000-0005-0000-0000-00003D080000}"/>
    <cellStyle name="Entrada 20 2" xfId="38256" xr:uid="{DF383B9F-B8A9-4BA3-AD70-4DBBE283B304}"/>
    <cellStyle name="Entrada 21" xfId="1365" xr:uid="{00000000-0005-0000-0000-00003E080000}"/>
    <cellStyle name="Entrada 21 2" xfId="38093" xr:uid="{25158F10-8885-4FC2-9385-4E5F5D7F2CA8}"/>
    <cellStyle name="Entrada 22" xfId="1366" xr:uid="{00000000-0005-0000-0000-00003F080000}"/>
    <cellStyle name="Entrada 22 2" xfId="38123" xr:uid="{EAA28CA6-42DC-4F2B-9747-D3008A69532D}"/>
    <cellStyle name="Entrada 23" xfId="1367" xr:uid="{00000000-0005-0000-0000-000040080000}"/>
    <cellStyle name="Entrada 23 2" xfId="38225" xr:uid="{067AA207-0B7F-468E-94B6-FD6AF89B837D}"/>
    <cellStyle name="Entrada 24" xfId="1368" xr:uid="{00000000-0005-0000-0000-000041080000}"/>
    <cellStyle name="Entrada 24 2" xfId="38124" xr:uid="{9691411D-F1E8-47A5-9FDC-398686AAE7ED}"/>
    <cellStyle name="Entrada 25" xfId="1369" xr:uid="{00000000-0005-0000-0000-000042080000}"/>
    <cellStyle name="Entrada 25 2" xfId="38125" xr:uid="{852AF063-7BF9-4E4F-A74E-0B9AAAC9FDB8}"/>
    <cellStyle name="Entrada 26" xfId="1370" xr:uid="{00000000-0005-0000-0000-000043080000}"/>
    <cellStyle name="Entrada 26 2" xfId="38079" xr:uid="{EADA4684-F463-4E54-9E79-E6F4997E3F33}"/>
    <cellStyle name="Entrada 27" xfId="1371" xr:uid="{00000000-0005-0000-0000-000044080000}"/>
    <cellStyle name="Entrada 27 2" xfId="38126" xr:uid="{5EF14B81-45A9-47E8-BB94-7273CEE3C1D4}"/>
    <cellStyle name="Entrada 28" xfId="1372" xr:uid="{00000000-0005-0000-0000-000045080000}"/>
    <cellStyle name="Entrada 28 2" xfId="38193" xr:uid="{F083CCEB-A08A-4A3A-850D-AED443A42AEB}"/>
    <cellStyle name="Entrada 29" xfId="1373" xr:uid="{00000000-0005-0000-0000-000046080000}"/>
    <cellStyle name="Entrada 29 2" xfId="38127" xr:uid="{DC156C26-951F-4424-BBA1-C99F55550BF8}"/>
    <cellStyle name="Entrada 3" xfId="1374" xr:uid="{00000000-0005-0000-0000-000047080000}"/>
    <cellStyle name="Entrada 3 2" xfId="38231" xr:uid="{50675618-2BA1-4023-90C8-28902A8A585B}"/>
    <cellStyle name="Entrada 30" xfId="1375" xr:uid="{00000000-0005-0000-0000-000048080000}"/>
    <cellStyle name="Entrada 30 2" xfId="38128" xr:uid="{BC001E60-E09B-4ED8-81EE-83994311DF0B}"/>
    <cellStyle name="Entrada 31" xfId="1376" xr:uid="{00000000-0005-0000-0000-000049080000}"/>
    <cellStyle name="Entrada 31 2" xfId="38019" xr:uid="{38609244-C58C-4324-ACE2-FE3764E9AF7B}"/>
    <cellStyle name="Entrada 32" xfId="1377" xr:uid="{00000000-0005-0000-0000-00004A080000}"/>
    <cellStyle name="Entrada 32 2" xfId="38194" xr:uid="{A86A4A4B-ED57-431E-9960-98787EACDE39}"/>
    <cellStyle name="Entrada 33" xfId="1378" xr:uid="{00000000-0005-0000-0000-00004B080000}"/>
    <cellStyle name="Entrada 33 2" xfId="38129" xr:uid="{CF6BBCCA-948D-47B6-A626-380FA0C868A2}"/>
    <cellStyle name="Entrada 34" xfId="1379" xr:uid="{00000000-0005-0000-0000-00004C080000}"/>
    <cellStyle name="Entrada 34 2" xfId="38080" xr:uid="{837C9BD1-3D3E-440D-8F1D-EA6812A1314B}"/>
    <cellStyle name="Entrada 35" xfId="1380" xr:uid="{00000000-0005-0000-0000-00004D080000}"/>
    <cellStyle name="Entrada 35 2" xfId="38130" xr:uid="{22626B1A-269F-4676-B8B1-2BF37B2F4C13}"/>
    <cellStyle name="Entrada 36" xfId="1381" xr:uid="{00000000-0005-0000-0000-00004E080000}"/>
    <cellStyle name="Entrada 36 2" xfId="38195" xr:uid="{26B725CE-A9E4-4A32-B46E-1D5A398CE180}"/>
    <cellStyle name="Entrada 37" xfId="1382" xr:uid="{00000000-0005-0000-0000-00004F080000}"/>
    <cellStyle name="Entrada 37 2" xfId="2799" xr:uid="{00000000-0005-0000-0000-000050080000}"/>
    <cellStyle name="Entrada 38" xfId="1383" xr:uid="{00000000-0005-0000-0000-000051080000}"/>
    <cellStyle name="Entrada 38 2" xfId="2800" xr:uid="{00000000-0005-0000-0000-000052080000}"/>
    <cellStyle name="Entrada 39" xfId="1384" xr:uid="{00000000-0005-0000-0000-000053080000}"/>
    <cellStyle name="Entrada 39 2" xfId="2801" xr:uid="{00000000-0005-0000-0000-000054080000}"/>
    <cellStyle name="Entrada 4" xfId="1385" xr:uid="{00000000-0005-0000-0000-000055080000}"/>
    <cellStyle name="Entrada 4 2" xfId="38196" xr:uid="{BEA4AF31-3140-4A4B-AC58-5DB55C1728D4}"/>
    <cellStyle name="Entrada 40" xfId="1386" xr:uid="{00000000-0005-0000-0000-000056080000}"/>
    <cellStyle name="Entrada 40 2" xfId="2802" xr:uid="{00000000-0005-0000-0000-000057080000}"/>
    <cellStyle name="Entrada 41" xfId="1387" xr:uid="{00000000-0005-0000-0000-000058080000}"/>
    <cellStyle name="Entrada 41 2" xfId="2803" xr:uid="{00000000-0005-0000-0000-000059080000}"/>
    <cellStyle name="Entrada 42" xfId="1388" xr:uid="{00000000-0005-0000-0000-00005A080000}"/>
    <cellStyle name="Entrada 42 2" xfId="2804" xr:uid="{00000000-0005-0000-0000-00005B080000}"/>
    <cellStyle name="Entrada 43" xfId="1389" xr:uid="{00000000-0005-0000-0000-00005C080000}"/>
    <cellStyle name="Entrada 43 2" xfId="2805" xr:uid="{00000000-0005-0000-0000-00005D080000}"/>
    <cellStyle name="Entrada 44" xfId="1390" xr:uid="{00000000-0005-0000-0000-00005E080000}"/>
    <cellStyle name="Entrada 44 2" xfId="2806" xr:uid="{00000000-0005-0000-0000-00005F080000}"/>
    <cellStyle name="Entrada 45" xfId="1391" xr:uid="{00000000-0005-0000-0000-000060080000}"/>
    <cellStyle name="Entrada 45 2" xfId="2807" xr:uid="{00000000-0005-0000-0000-000061080000}"/>
    <cellStyle name="Entrada 46" xfId="1392" xr:uid="{00000000-0005-0000-0000-000062080000}"/>
    <cellStyle name="Entrada 46 2" xfId="38131" xr:uid="{2D2362CC-AD26-4911-808E-9B10BBB7FB02}"/>
    <cellStyle name="Entrada 5" xfId="1393" xr:uid="{00000000-0005-0000-0000-000063080000}"/>
    <cellStyle name="Entrada 5 2" xfId="38132" xr:uid="{3C0B96DC-D7AB-4474-8C5A-255D476A64F0}"/>
    <cellStyle name="Entrada 6" xfId="1394" xr:uid="{00000000-0005-0000-0000-000064080000}"/>
    <cellStyle name="Entrada 6 2" xfId="38089" xr:uid="{51A5AB9E-C0A8-4F48-B06B-D56D05B187C5}"/>
    <cellStyle name="Entrada 7" xfId="1395" xr:uid="{00000000-0005-0000-0000-000065080000}"/>
    <cellStyle name="Entrada 7 2" xfId="38133" xr:uid="{1DA4BAF0-D3C7-477A-A226-F5419347CD38}"/>
    <cellStyle name="Entrada 8" xfId="1396" xr:uid="{00000000-0005-0000-0000-000066080000}"/>
    <cellStyle name="Entrada 8 2" xfId="38134" xr:uid="{123CB386-7A0D-4663-B5B7-1C00607A1FA7}"/>
    <cellStyle name="Entrada 9" xfId="1397" xr:uid="{00000000-0005-0000-0000-000067080000}"/>
    <cellStyle name="Entrada 9 2" xfId="38135" xr:uid="{7B610EE7-2A0A-4A21-A5BB-645BB414E21E}"/>
    <cellStyle name="Error" xfId="2972" xr:uid="{E28A2B87-4AB3-4D82-BAD2-D8413BD80655}"/>
    <cellStyle name="Estilo 1" xfId="3036" xr:uid="{D1C8AB07-ED51-419F-90A7-0FCF34B0C2D9}"/>
    <cellStyle name="Euro" xfId="1398" xr:uid="{00000000-0005-0000-0000-000068080000}"/>
    <cellStyle name="Excel Built-in Normal" xfId="1399" xr:uid="{00000000-0005-0000-0000-000069080000}"/>
    <cellStyle name="Excel Built-in Normal 2" xfId="2808" xr:uid="{00000000-0005-0000-0000-00006A080000}"/>
    <cellStyle name="Excel Built-in Normal 3" xfId="38021" xr:uid="{F01FDCDF-7BC3-4E5A-BC99-6BD8FB42772D}"/>
    <cellStyle name="Excel Built-in Normal 4" xfId="2958" xr:uid="{11F505D3-A1E5-463C-8947-92D2FC1CF78F}"/>
    <cellStyle name="Explanatory Text" xfId="3037" xr:uid="{26867AD5-358B-49AA-930A-B2761E23DE16}"/>
    <cellStyle name="Footnote" xfId="2973" xr:uid="{F8480E82-84B8-4F49-811F-DA8D1E6B2A7A}"/>
    <cellStyle name="Good" xfId="3038" xr:uid="{BAC8DB40-BBE0-458F-9C7C-4960178DB973}"/>
    <cellStyle name="Heading" xfId="2974" xr:uid="{DBD97D34-B15B-43EE-91D0-D0B7074D25EE}"/>
    <cellStyle name="Heading 1" xfId="3039" xr:uid="{A507466E-D79C-47CE-975D-7EC7FB0C91C9}"/>
    <cellStyle name="Heading 2" xfId="2975" xr:uid="{9CBFFDC6-84C0-4220-BCCD-107E624EC89A}"/>
    <cellStyle name="Heading 2 2" xfId="3040" xr:uid="{AC819185-9EFD-4709-8928-3C66F9AAAD1C}"/>
    <cellStyle name="Heading 3" xfId="3041" xr:uid="{4D5D95FE-384B-4486-8407-4BC3E8AF4E86}"/>
    <cellStyle name="Heading 4" xfId="3042" xr:uid="{A58ECED5-FDB3-4485-BA3B-CCF62E328BB1}"/>
    <cellStyle name="Hipervínculo" xfId="1913" builtinId="8" hidden="1"/>
    <cellStyle name="Hipervínculo" xfId="1915" builtinId="8" hidden="1"/>
    <cellStyle name="Hipervínculo" xfId="1917" builtinId="8" hidden="1"/>
    <cellStyle name="Hipervínculo" xfId="1919" builtinId="8" hidden="1"/>
    <cellStyle name="Hipervínculo" xfId="1921" builtinId="8" hidden="1"/>
    <cellStyle name="Hipervínculo" xfId="1923" builtinId="8" hidden="1"/>
    <cellStyle name="Hipervínculo" xfId="1925" builtinId="8" hidden="1"/>
    <cellStyle name="Hipervínculo" xfId="1927" builtinId="8" hidden="1"/>
    <cellStyle name="Hipervínculo" xfId="1929" builtinId="8" hidden="1"/>
    <cellStyle name="Hipervínculo" xfId="1931" builtinId="8" hidden="1"/>
    <cellStyle name="Hipervínculo" xfId="1933" builtinId="8" hidden="1"/>
    <cellStyle name="Hipervínculo" xfId="1935" builtinId="8" hidden="1"/>
    <cellStyle name="Hipervínculo" xfId="1937" builtinId="8" hidden="1"/>
    <cellStyle name="Hipervínculo" xfId="1939" builtinId="8" hidden="1"/>
    <cellStyle name="Hipervínculo" xfId="1941" builtinId="8" hidden="1"/>
    <cellStyle name="Hipervínculo" xfId="1943" builtinId="8" hidden="1"/>
    <cellStyle name="Hipervínculo" xfId="1945" builtinId="8" hidden="1"/>
    <cellStyle name="Hipervínculo" xfId="1947" builtinId="8" hidden="1"/>
    <cellStyle name="Hipervínculo" xfId="1949" builtinId="8" hidden="1"/>
    <cellStyle name="Hipervínculo" xfId="1951" builtinId="8" hidden="1"/>
    <cellStyle name="Hipervínculo" xfId="1953" builtinId="8" hidden="1"/>
    <cellStyle name="Hipervínculo" xfId="1955" builtinId="8" hidden="1"/>
    <cellStyle name="Hipervínculo" xfId="1957" builtinId="8" hidden="1"/>
    <cellStyle name="Hipervínculo" xfId="1959" builtinId="8" hidden="1"/>
    <cellStyle name="Hipervínculo" xfId="1961" builtinId="8" hidden="1"/>
    <cellStyle name="Hipervínculo" xfId="1963" builtinId="8" hidden="1"/>
    <cellStyle name="Hipervínculo" xfId="1965" builtinId="8" hidden="1"/>
    <cellStyle name="Hipervínculo" xfId="1967" builtinId="8" hidden="1"/>
    <cellStyle name="Hipervínculo" xfId="1969" builtinId="8" hidden="1"/>
    <cellStyle name="Hipervínculo" xfId="1971" builtinId="8" hidden="1"/>
    <cellStyle name="Hipervínculo" xfId="1973" builtinId="8" hidden="1"/>
    <cellStyle name="Hipervínculo" xfId="1975" builtinId="8" hidden="1"/>
    <cellStyle name="Hipervínculo" xfId="1977" builtinId="8" hidden="1"/>
    <cellStyle name="Hipervínculo" xfId="1979" builtinId="8" hidden="1"/>
    <cellStyle name="Hipervínculo" xfId="1981" builtinId="8" hidden="1"/>
    <cellStyle name="Hipervínculo" xfId="1983" builtinId="8" hidden="1"/>
    <cellStyle name="Hipervínculo" xfId="1985" builtinId="8" hidden="1"/>
    <cellStyle name="Hipervínculo" xfId="1987" builtinId="8" hidden="1"/>
    <cellStyle name="Hipervínculo" xfId="1989" builtinId="8" hidden="1"/>
    <cellStyle name="Hipervínculo" xfId="1991" builtinId="8" hidden="1"/>
    <cellStyle name="Hipervínculo" xfId="1993" builtinId="8" hidden="1"/>
    <cellStyle name="Hipervínculo" xfId="1995" builtinId="8" hidden="1"/>
    <cellStyle name="Hipervínculo" xfId="1997" builtinId="8" hidden="1"/>
    <cellStyle name="Hipervínculo" xfId="1999" builtinId="8" hidden="1"/>
    <cellStyle name="Hipervínculo" xfId="2001" builtinId="8" hidden="1"/>
    <cellStyle name="Hipervínculo" xfId="2003" builtinId="8" hidden="1"/>
    <cellStyle name="Hipervínculo" xfId="2005" builtinId="8" hidden="1"/>
    <cellStyle name="Hipervínculo" xfId="2007" builtinId="8" hidden="1"/>
    <cellStyle name="Hipervínculo" xfId="2009" builtinId="8" hidden="1"/>
    <cellStyle name="Hipervínculo" xfId="2011" builtinId="8" hidden="1"/>
    <cellStyle name="Hipervínculo" xfId="2013" builtinId="8" hidden="1"/>
    <cellStyle name="Hipervínculo" xfId="2015" builtinId="8" hidden="1"/>
    <cellStyle name="Hipervínculo" xfId="2017" builtinId="8" hidden="1"/>
    <cellStyle name="Hipervínculo" xfId="2019" builtinId="8" hidden="1"/>
    <cellStyle name="Hipervínculo" xfId="2021" builtinId="8" hidden="1"/>
    <cellStyle name="Hipervínculo" xfId="2023" builtinId="8" hidden="1"/>
    <cellStyle name="Hipervínculo" xfId="2025" builtinId="8" hidden="1"/>
    <cellStyle name="Hipervínculo" xfId="2027" builtinId="8" hidden="1"/>
    <cellStyle name="Hipervínculo" xfId="2029" builtinId="8" hidden="1"/>
    <cellStyle name="Hipervínculo" xfId="2031" builtinId="8" hidden="1"/>
    <cellStyle name="Hipervínculo" xfId="2033" builtinId="8" hidden="1"/>
    <cellStyle name="Hipervínculo" xfId="2035" builtinId="8" hidden="1"/>
    <cellStyle name="Hipervínculo" xfId="2037" builtinId="8" hidden="1"/>
    <cellStyle name="Hipervínculo" xfId="2039" builtinId="8" hidden="1"/>
    <cellStyle name="Hipervínculo" xfId="2041" builtinId="8" hidden="1"/>
    <cellStyle name="Hipervínculo 2" xfId="2965" xr:uid="{2A0E3083-C98F-4D89-9E88-D037297D1918}"/>
    <cellStyle name="Hipervínculo 2 2" xfId="5942" xr:uid="{FE2AB271-AF6C-4C7E-845B-62A989717493}"/>
    <cellStyle name="Hipervínculo 2 3" xfId="5688" xr:uid="{9336D43E-84D8-40D2-B25D-659A7B668B05}"/>
    <cellStyle name="Hipervínculo 3" xfId="5944" xr:uid="{EDCFCA9F-3AB3-47AA-B5B1-2294FE156050}"/>
    <cellStyle name="Hipervínculo visitado" xfId="1914" builtinId="9" hidden="1"/>
    <cellStyle name="Hipervínculo visitado" xfId="1916" builtinId="9" hidden="1"/>
    <cellStyle name="Hipervínculo visitado" xfId="1918" builtinId="9" hidden="1"/>
    <cellStyle name="Hipervínculo visitado" xfId="1920" builtinId="9" hidden="1"/>
    <cellStyle name="Hipervínculo visitado" xfId="1922" builtinId="9" hidden="1"/>
    <cellStyle name="Hipervínculo visitado" xfId="1924" builtinId="9" hidden="1"/>
    <cellStyle name="Hipervínculo visitado" xfId="1926" builtinId="9" hidden="1"/>
    <cellStyle name="Hipervínculo visitado" xfId="1928" builtinId="9" hidden="1"/>
    <cellStyle name="Hipervínculo visitado" xfId="1930" builtinId="9" hidden="1"/>
    <cellStyle name="Hipervínculo visitado" xfId="1932" builtinId="9" hidden="1"/>
    <cellStyle name="Hipervínculo visitado" xfId="1934" builtinId="9" hidden="1"/>
    <cellStyle name="Hipervínculo visitado" xfId="1936" builtinId="9" hidden="1"/>
    <cellStyle name="Hipervínculo visitado" xfId="1938" builtinId="9" hidden="1"/>
    <cellStyle name="Hipervínculo visitado" xfId="1940" builtinId="9" hidden="1"/>
    <cellStyle name="Hipervínculo visitado" xfId="1942" builtinId="9" hidden="1"/>
    <cellStyle name="Hipervínculo visitado" xfId="1944" builtinId="9" hidden="1"/>
    <cellStyle name="Hipervínculo visitado" xfId="1946" builtinId="9" hidden="1"/>
    <cellStyle name="Hipervínculo visitado" xfId="1948" builtinId="9" hidden="1"/>
    <cellStyle name="Hipervínculo visitado" xfId="1950" builtinId="9" hidden="1"/>
    <cellStyle name="Hipervínculo visitado" xfId="1952" builtinId="9" hidden="1"/>
    <cellStyle name="Hipervínculo visitado" xfId="1954" builtinId="9" hidden="1"/>
    <cellStyle name="Hipervínculo visitado" xfId="1956" builtinId="9" hidden="1"/>
    <cellStyle name="Hipervínculo visitado" xfId="1958" builtinId="9" hidden="1"/>
    <cellStyle name="Hipervínculo visitado" xfId="1960" builtinId="9" hidden="1"/>
    <cellStyle name="Hipervínculo visitado" xfId="1962" builtinId="9" hidden="1"/>
    <cellStyle name="Hipervínculo visitado" xfId="1964" builtinId="9" hidden="1"/>
    <cellStyle name="Hipervínculo visitado" xfId="1966" builtinId="9" hidden="1"/>
    <cellStyle name="Hipervínculo visitado" xfId="1968" builtinId="9" hidden="1"/>
    <cellStyle name="Hipervínculo visitado" xfId="1970" builtinId="9" hidden="1"/>
    <cellStyle name="Hipervínculo visitado" xfId="1972" builtinId="9" hidden="1"/>
    <cellStyle name="Hipervínculo visitado" xfId="1974" builtinId="9" hidden="1"/>
    <cellStyle name="Hipervínculo visitado" xfId="1976" builtinId="9" hidden="1"/>
    <cellStyle name="Hipervínculo visitado" xfId="1978" builtinId="9" hidden="1"/>
    <cellStyle name="Hipervínculo visitado" xfId="1980" builtinId="9" hidden="1"/>
    <cellStyle name="Hipervínculo visitado" xfId="1982" builtinId="9" hidden="1"/>
    <cellStyle name="Hipervínculo visitado" xfId="1984" builtinId="9" hidden="1"/>
    <cellStyle name="Hipervínculo visitado" xfId="1986" builtinId="9" hidden="1"/>
    <cellStyle name="Hipervínculo visitado" xfId="1988" builtinId="9" hidden="1"/>
    <cellStyle name="Hipervínculo visitado" xfId="1990" builtinId="9" hidden="1"/>
    <cellStyle name="Hipervínculo visitado" xfId="1992" builtinId="9" hidden="1"/>
    <cellStyle name="Hipervínculo visitado" xfId="1994" builtinId="9" hidden="1"/>
    <cellStyle name="Hipervínculo visitado" xfId="1996" builtinId="9" hidden="1"/>
    <cellStyle name="Hipervínculo visitado" xfId="1998" builtinId="9" hidden="1"/>
    <cellStyle name="Hipervínculo visitado" xfId="2000" builtinId="9" hidden="1"/>
    <cellStyle name="Hipervínculo visitado" xfId="2002" builtinId="9" hidden="1"/>
    <cellStyle name="Hipervínculo visitado" xfId="2004" builtinId="9" hidden="1"/>
    <cellStyle name="Hipervínculo visitado" xfId="2006" builtinId="9" hidden="1"/>
    <cellStyle name="Hipervínculo visitado" xfId="2008" builtinId="9" hidden="1"/>
    <cellStyle name="Hipervínculo visitado" xfId="2010" builtinId="9" hidden="1"/>
    <cellStyle name="Hipervínculo visitado" xfId="2012" builtinId="9" hidden="1"/>
    <cellStyle name="Hipervínculo visitado" xfId="2014" builtinId="9" hidden="1"/>
    <cellStyle name="Hipervínculo visitado" xfId="2016" builtinId="9" hidden="1"/>
    <cellStyle name="Hipervínculo visitado" xfId="2018" builtinId="9" hidden="1"/>
    <cellStyle name="Hipervínculo visitado" xfId="2020" builtinId="9" hidden="1"/>
    <cellStyle name="Hipervínculo visitado" xfId="2022" builtinId="9" hidden="1"/>
    <cellStyle name="Hipervínculo visitado" xfId="2024" builtinId="9" hidden="1"/>
    <cellStyle name="Hipervínculo visitado" xfId="2026" builtinId="9" hidden="1"/>
    <cellStyle name="Hipervínculo visitado" xfId="2028" builtinId="9" hidden="1"/>
    <cellStyle name="Hipervínculo visitado" xfId="2030" builtinId="9" hidden="1"/>
    <cellStyle name="Hipervínculo visitado" xfId="2032" builtinId="9" hidden="1"/>
    <cellStyle name="Hipervínculo visitado" xfId="2034" builtinId="9" hidden="1"/>
    <cellStyle name="Hipervínculo visitado" xfId="2036" builtinId="9" hidden="1"/>
    <cellStyle name="Hipervínculo visitado" xfId="2038" builtinId="9" hidden="1"/>
    <cellStyle name="Hipervínculo visitado" xfId="2040" builtinId="9" hidden="1"/>
    <cellStyle name="Hipervínculo visitado" xfId="2042" builtinId="9" hidden="1"/>
    <cellStyle name="Incorrecto" xfId="2047" builtinId="27" customBuiltin="1"/>
    <cellStyle name="Incorrecto 1" xfId="1400" xr:uid="{00000000-0005-0000-0000-0000EE080000}"/>
    <cellStyle name="Incorrecto 10" xfId="1401" xr:uid="{00000000-0005-0000-0000-0000EF080000}"/>
    <cellStyle name="Incorrecto 11" xfId="1402" xr:uid="{00000000-0005-0000-0000-0000F0080000}"/>
    <cellStyle name="Incorrecto 12" xfId="1403" xr:uid="{00000000-0005-0000-0000-0000F1080000}"/>
    <cellStyle name="Incorrecto 13" xfId="1404" xr:uid="{00000000-0005-0000-0000-0000F2080000}"/>
    <cellStyle name="Incorrecto 14" xfId="1405" xr:uid="{00000000-0005-0000-0000-0000F3080000}"/>
    <cellStyle name="Incorrecto 15" xfId="1406" xr:uid="{00000000-0005-0000-0000-0000F4080000}"/>
    <cellStyle name="Incorrecto 16" xfId="1407" xr:uid="{00000000-0005-0000-0000-0000F5080000}"/>
    <cellStyle name="Incorrecto 17" xfId="1408" xr:uid="{00000000-0005-0000-0000-0000F6080000}"/>
    <cellStyle name="Incorrecto 18" xfId="1409" xr:uid="{00000000-0005-0000-0000-0000F7080000}"/>
    <cellStyle name="Incorrecto 19" xfId="1410" xr:uid="{00000000-0005-0000-0000-0000F8080000}"/>
    <cellStyle name="Incorrecto 2" xfId="1411" xr:uid="{00000000-0005-0000-0000-0000F9080000}"/>
    <cellStyle name="Incorrecto 20" xfId="1412" xr:uid="{00000000-0005-0000-0000-0000FA080000}"/>
    <cellStyle name="Incorrecto 21" xfId="1413" xr:uid="{00000000-0005-0000-0000-0000FB080000}"/>
    <cellStyle name="Incorrecto 22" xfId="1414" xr:uid="{00000000-0005-0000-0000-0000FC080000}"/>
    <cellStyle name="Incorrecto 23" xfId="1415" xr:uid="{00000000-0005-0000-0000-0000FD080000}"/>
    <cellStyle name="Incorrecto 24" xfId="1416" xr:uid="{00000000-0005-0000-0000-0000FE080000}"/>
    <cellStyle name="Incorrecto 25" xfId="1417" xr:uid="{00000000-0005-0000-0000-0000FF080000}"/>
    <cellStyle name="Incorrecto 26" xfId="1418" xr:uid="{00000000-0005-0000-0000-000000090000}"/>
    <cellStyle name="Incorrecto 27" xfId="1419" xr:uid="{00000000-0005-0000-0000-000001090000}"/>
    <cellStyle name="Incorrecto 28" xfId="1420" xr:uid="{00000000-0005-0000-0000-000002090000}"/>
    <cellStyle name="Incorrecto 29" xfId="1421" xr:uid="{00000000-0005-0000-0000-000003090000}"/>
    <cellStyle name="Incorrecto 3" xfId="1422" xr:uid="{00000000-0005-0000-0000-000004090000}"/>
    <cellStyle name="Incorrecto 30" xfId="1423" xr:uid="{00000000-0005-0000-0000-000005090000}"/>
    <cellStyle name="Incorrecto 31" xfId="1424" xr:uid="{00000000-0005-0000-0000-000006090000}"/>
    <cellStyle name="Incorrecto 32" xfId="1425" xr:uid="{00000000-0005-0000-0000-000007090000}"/>
    <cellStyle name="Incorrecto 33" xfId="1426" xr:uid="{00000000-0005-0000-0000-000008090000}"/>
    <cellStyle name="Incorrecto 34" xfId="1427" xr:uid="{00000000-0005-0000-0000-000009090000}"/>
    <cellStyle name="Incorrecto 35" xfId="1428" xr:uid="{00000000-0005-0000-0000-00000A090000}"/>
    <cellStyle name="Incorrecto 36" xfId="1429" xr:uid="{00000000-0005-0000-0000-00000B090000}"/>
    <cellStyle name="Incorrecto 37" xfId="1430" xr:uid="{00000000-0005-0000-0000-00000C090000}"/>
    <cellStyle name="Incorrecto 37 2" xfId="2809" xr:uid="{00000000-0005-0000-0000-00000D090000}"/>
    <cellStyle name="Incorrecto 38" xfId="1431" xr:uid="{00000000-0005-0000-0000-00000E090000}"/>
    <cellStyle name="Incorrecto 38 2" xfId="2810" xr:uid="{00000000-0005-0000-0000-00000F090000}"/>
    <cellStyle name="Incorrecto 39" xfId="1432" xr:uid="{00000000-0005-0000-0000-000010090000}"/>
    <cellStyle name="Incorrecto 39 2" xfId="2811" xr:uid="{00000000-0005-0000-0000-000011090000}"/>
    <cellStyle name="Incorrecto 4" xfId="1433" xr:uid="{00000000-0005-0000-0000-000012090000}"/>
    <cellStyle name="Incorrecto 40" xfId="1434" xr:uid="{00000000-0005-0000-0000-000013090000}"/>
    <cellStyle name="Incorrecto 40 2" xfId="2812" xr:uid="{00000000-0005-0000-0000-000014090000}"/>
    <cellStyle name="Incorrecto 41" xfId="1435" xr:uid="{00000000-0005-0000-0000-000015090000}"/>
    <cellStyle name="Incorrecto 41 2" xfId="2813" xr:uid="{00000000-0005-0000-0000-000016090000}"/>
    <cellStyle name="Incorrecto 42" xfId="1436" xr:uid="{00000000-0005-0000-0000-000017090000}"/>
    <cellStyle name="Incorrecto 42 2" xfId="2814" xr:uid="{00000000-0005-0000-0000-000018090000}"/>
    <cellStyle name="Incorrecto 43" xfId="1437" xr:uid="{00000000-0005-0000-0000-000019090000}"/>
    <cellStyle name="Incorrecto 43 2" xfId="2815" xr:uid="{00000000-0005-0000-0000-00001A090000}"/>
    <cellStyle name="Incorrecto 44" xfId="1438" xr:uid="{00000000-0005-0000-0000-00001B090000}"/>
    <cellStyle name="Incorrecto 44 2" xfId="2816" xr:uid="{00000000-0005-0000-0000-00001C090000}"/>
    <cellStyle name="Incorrecto 45" xfId="1439" xr:uid="{00000000-0005-0000-0000-00001D090000}"/>
    <cellStyle name="Incorrecto 45 2" xfId="2817" xr:uid="{00000000-0005-0000-0000-00001E090000}"/>
    <cellStyle name="Incorrecto 46" xfId="1440" xr:uid="{00000000-0005-0000-0000-00001F090000}"/>
    <cellStyle name="Incorrecto 5" xfId="1441" xr:uid="{00000000-0005-0000-0000-000020090000}"/>
    <cellStyle name="Incorrecto 6" xfId="1442" xr:uid="{00000000-0005-0000-0000-000021090000}"/>
    <cellStyle name="Incorrecto 7" xfId="1443" xr:uid="{00000000-0005-0000-0000-000022090000}"/>
    <cellStyle name="Incorrecto 8" xfId="1444" xr:uid="{00000000-0005-0000-0000-000023090000}"/>
    <cellStyle name="Incorrecto 9" xfId="1445" xr:uid="{00000000-0005-0000-0000-000024090000}"/>
    <cellStyle name="Input" xfId="3043" xr:uid="{E2C57357-90C3-4565-86E1-FA75B46546F3}"/>
    <cellStyle name="Input 2" xfId="6684" xr:uid="{EA61BF07-8DC5-4AB4-8E9F-EC45BC875ACC}"/>
    <cellStyle name="Input 2 2" xfId="13991" xr:uid="{3023970C-6ECE-4CA3-A58A-13D4B21232A9}"/>
    <cellStyle name="Input 2 3" xfId="10337" xr:uid="{B2A7A991-D796-4A8C-A7D6-67C918C650D5}"/>
    <cellStyle name="Input 3" xfId="7414" xr:uid="{99C3B6BD-7040-4DEC-B683-2ED873F4C7FD}"/>
    <cellStyle name="Input 3 2" xfId="14721" xr:uid="{BD22A3AD-1E0F-472A-B923-7722CC24F2BD}"/>
    <cellStyle name="Input 3 3" xfId="11067" xr:uid="{7C9787DE-B85E-4339-8A15-2FB5FF1A521E}"/>
    <cellStyle name="Input 4" xfId="8144" xr:uid="{CF301C30-8DA0-429A-B07B-D42A88A26DA1}"/>
    <cellStyle name="Input 4 2" xfId="15451" xr:uid="{B6DFB993-1FFC-4EC5-9D0A-9A8856EC0558}"/>
    <cellStyle name="Input 5" xfId="12533" xr:uid="{8BE0C253-E503-4A7F-B57F-5BB79860628C}"/>
    <cellStyle name="Linked Cell" xfId="3044" xr:uid="{A5E5413F-CE60-447A-A9CB-CC0773FF9FDC}"/>
    <cellStyle name="Millares" xfId="1446" builtinId="3"/>
    <cellStyle name="Millares 2" xfId="1447" xr:uid="{00000000-0005-0000-0000-000026090000}"/>
    <cellStyle name="Millares 2 10" xfId="3045" xr:uid="{E5D0EB7E-0E99-4D0F-9554-432DF6FC2A8C}"/>
    <cellStyle name="Millares 2 10 10" xfId="27111" xr:uid="{151B8095-F402-4849-81A0-B54E7757948C}"/>
    <cellStyle name="Millares 2 10 11" xfId="16190" xr:uid="{60A31C1B-F524-434D-8930-594846985A2D}"/>
    <cellStyle name="Millares 2 10 2" xfId="5455" xr:uid="{350333B1-D0BD-472D-A5AB-B26723C50234}"/>
    <cellStyle name="Millares 2 10 2 2" xfId="6194" xr:uid="{94CC52F1-D5E7-463B-95FF-4700AAABC859}"/>
    <cellStyle name="Millares 2 10 2 2 2" xfId="13501" xr:uid="{8462ABE1-582A-4CAB-A320-FEB8411F2189}"/>
    <cellStyle name="Millares 2 10 2 2 2 2" xfId="35355" xr:uid="{75794A78-84B5-4759-82BA-843752E2B663}"/>
    <cellStyle name="Millares 2 10 2 2 2 3" xfId="24434" xr:uid="{71A566F0-59B4-44D8-8B05-13120323FC5D}"/>
    <cellStyle name="Millares 2 10 2 2 3" xfId="9847" xr:uid="{83ACE09A-5FC9-425E-96A9-01B6781D0552}"/>
    <cellStyle name="Millares 2 10 2 2 3 2" xfId="31715" xr:uid="{6A339D96-AF41-43AC-BFCF-D2C44EE1C7F7}"/>
    <cellStyle name="Millares 2 10 2 2 3 3" xfId="20794" xr:uid="{DB27EEE5-21A1-4CC4-A901-8F9913237BF7}"/>
    <cellStyle name="Millares 2 10 2 2 4" xfId="28076" xr:uid="{D8D35A26-59D5-43BF-9A5D-C1F824100FA7}"/>
    <cellStyle name="Millares 2 10 2 2 5" xfId="17155" xr:uid="{29D80C6F-8913-4338-BF2C-9BA2654492FF}"/>
    <cellStyle name="Millares 2 10 2 3" xfId="6924" xr:uid="{94D99844-33DC-407E-9D41-C65721CB9471}"/>
    <cellStyle name="Millares 2 10 2 3 2" xfId="14231" xr:uid="{E3962BB5-3956-4068-B3B4-E4196C4FD203}"/>
    <cellStyle name="Millares 2 10 2 3 2 2" xfId="36081" xr:uid="{6168661B-C0CC-4B64-A7FC-DBBC84AE6B85}"/>
    <cellStyle name="Millares 2 10 2 3 2 3" xfId="25160" xr:uid="{1EF3BF22-63DB-4BAC-A6FB-AB289F90B78C}"/>
    <cellStyle name="Millares 2 10 2 3 3" xfId="10577" xr:uid="{70D27611-2916-45DE-8158-7533DF22E8E2}"/>
    <cellStyle name="Millares 2 10 2 3 3 2" xfId="32441" xr:uid="{60E86649-360D-491E-AD82-1FBBB49CCF07}"/>
    <cellStyle name="Millares 2 10 2 3 3 3" xfId="21520" xr:uid="{3D51193D-3773-4E8D-B205-0F2BB4F46EC9}"/>
    <cellStyle name="Millares 2 10 2 3 4" xfId="28802" xr:uid="{F7DF6166-A6A0-4380-AA1B-3EFA38EB7E01}"/>
    <cellStyle name="Millares 2 10 2 3 5" xfId="17881" xr:uid="{A600DFC9-B2F8-44A6-BDDC-A95CCC1EA110}"/>
    <cellStyle name="Millares 2 10 2 4" xfId="7654" xr:uid="{646B62A0-02B3-445C-AD7A-0E8F600622ED}"/>
    <cellStyle name="Millares 2 10 2 4 2" xfId="14961" xr:uid="{CE0A0FA3-4083-473E-AA04-842458CE7FAC}"/>
    <cellStyle name="Millares 2 10 2 4 2 2" xfId="36807" xr:uid="{AE778920-91B6-419F-92BB-4B1A81DCD76C}"/>
    <cellStyle name="Millares 2 10 2 4 2 3" xfId="25886" xr:uid="{61D93976-439E-4FDE-9798-F818DA5DF705}"/>
    <cellStyle name="Millares 2 10 2 4 3" xfId="11307" xr:uid="{2496F5A8-2F41-421B-84B4-D1AAD70D68A1}"/>
    <cellStyle name="Millares 2 10 2 4 3 2" xfId="33167" xr:uid="{500EF659-FEC4-4755-A38B-82A90F5C70C1}"/>
    <cellStyle name="Millares 2 10 2 4 3 3" xfId="22246" xr:uid="{42F06BC8-C387-47DE-9DFD-300D6DB0B460}"/>
    <cellStyle name="Millares 2 10 2 4 4" xfId="29528" xr:uid="{D618A810-693E-498E-B6FE-F317DDEE1A0B}"/>
    <cellStyle name="Millares 2 10 2 4 5" xfId="18607" xr:uid="{1CEE722B-712B-44FD-8A92-8713C1F975F5}"/>
    <cellStyle name="Millares 2 10 2 5" xfId="8384" xr:uid="{1A58557C-823D-4E9D-8049-F72EDC98087F}"/>
    <cellStyle name="Millares 2 10 2 5 2" xfId="15691" xr:uid="{7BE2B066-0BC3-4920-A94A-40DD16B5004E}"/>
    <cellStyle name="Millares 2 10 2 5 2 2" xfId="37533" xr:uid="{B9480B28-1E8B-43A2-8E0E-0D196EE32990}"/>
    <cellStyle name="Millares 2 10 2 5 2 3" xfId="26612" xr:uid="{BA4BD879-3DE7-4E02-9DAB-2CE57A0FE32E}"/>
    <cellStyle name="Millares 2 10 2 5 3" xfId="12033" xr:uid="{AF62ADB6-A63B-4033-B4EC-5872CF70832E}"/>
    <cellStyle name="Millares 2 10 2 5 3 2" xfId="33893" xr:uid="{22EC29C1-0E8A-4C51-A4F3-357C4561E6D6}"/>
    <cellStyle name="Millares 2 10 2 5 3 3" xfId="22972" xr:uid="{4FD7CCC9-A55C-42C7-9A67-3CB8FB00F573}"/>
    <cellStyle name="Millares 2 10 2 5 4" xfId="30254" xr:uid="{427083EC-2E35-4C0E-A19B-2D325F0B357E}"/>
    <cellStyle name="Millares 2 10 2 5 5" xfId="19333" xr:uid="{4DFF6923-3D42-4675-913E-F88924FDA9AE}"/>
    <cellStyle name="Millares 2 10 2 6" xfId="12773" xr:uid="{34169373-8B9C-4BE7-947C-AFEB4C36F702}"/>
    <cellStyle name="Millares 2 10 2 6 2" xfId="34627" xr:uid="{5A36C8B0-F6B8-483F-9742-FA021578B4FB}"/>
    <cellStyle name="Millares 2 10 2 6 3" xfId="23706" xr:uid="{4F1B2179-EFF0-4831-B8C7-3844F1E48610}"/>
    <cellStyle name="Millares 2 10 2 7" xfId="9119" xr:uid="{A1FA9E9B-EB68-4084-BD11-1AC3D33FE931}"/>
    <cellStyle name="Millares 2 10 2 7 2" xfId="30987" xr:uid="{F18C3B2E-EADA-43C1-B1F4-E74CD7FEC8F2}"/>
    <cellStyle name="Millares 2 10 2 7 3" xfId="20066" xr:uid="{15DA1E69-25FB-49EF-945F-2081CA930E3C}"/>
    <cellStyle name="Millares 2 10 2 8" xfId="27348" xr:uid="{605C7768-1D5E-40D8-921D-85ACFCEADBF7}"/>
    <cellStyle name="Millares 2 10 2 9" xfId="16427" xr:uid="{8B0FC511-24E6-4EFD-97B6-483B9E0C6AF3}"/>
    <cellStyle name="Millares 2 10 3" xfId="5705" xr:uid="{6B542819-70AC-4670-BFD1-1609FE1E1966}"/>
    <cellStyle name="Millares 2 10 3 2" xfId="6438" xr:uid="{D9D45A35-EF51-4ED9-B0B5-500F16443E20}"/>
    <cellStyle name="Millares 2 10 3 2 2" xfId="13745" xr:uid="{667466D0-51A9-4BCB-B0BE-11B9C1B776DF}"/>
    <cellStyle name="Millares 2 10 3 2 2 2" xfId="35599" xr:uid="{4DFA62EE-03FA-4904-9849-FC2BB301B22A}"/>
    <cellStyle name="Millares 2 10 3 2 2 3" xfId="24678" xr:uid="{FAEEFEB4-A658-4DAA-AEFF-49F8DA77DEBC}"/>
    <cellStyle name="Millares 2 10 3 2 3" xfId="10091" xr:uid="{73D1C2E4-E108-4AB1-A8E5-6FE8D8878320}"/>
    <cellStyle name="Millares 2 10 3 2 3 2" xfId="31959" xr:uid="{083D99EF-E6F6-479B-9A92-32F0574C9ADA}"/>
    <cellStyle name="Millares 2 10 3 2 3 3" xfId="21038" xr:uid="{9C054273-D906-43BD-AF50-0F159547A8DF}"/>
    <cellStyle name="Millares 2 10 3 2 4" xfId="28320" xr:uid="{183A3217-6F3B-400B-9FA3-C63639185669}"/>
    <cellStyle name="Millares 2 10 3 2 5" xfId="17399" xr:uid="{6F33D813-6E06-4C8C-8D67-6D9A8333D60E}"/>
    <cellStyle name="Millares 2 10 3 3" xfId="7168" xr:uid="{0FCB5BBB-42EE-477B-9AC0-14BD4CF83BC8}"/>
    <cellStyle name="Millares 2 10 3 3 2" xfId="14475" xr:uid="{AAAE7321-1AA2-48F9-BBB6-4718C95F8690}"/>
    <cellStyle name="Millares 2 10 3 3 2 2" xfId="36325" xr:uid="{04374025-FC80-4776-B8B3-2B361709589B}"/>
    <cellStyle name="Millares 2 10 3 3 2 3" xfId="25404" xr:uid="{1EF02F19-AE64-4D9B-BA0C-B0F8CC8B544F}"/>
    <cellStyle name="Millares 2 10 3 3 3" xfId="10821" xr:uid="{A3124633-EE12-4361-85E3-700548DE5D21}"/>
    <cellStyle name="Millares 2 10 3 3 3 2" xfId="32685" xr:uid="{09C7DE0A-13B2-43CE-9588-0CDFACDCDCED}"/>
    <cellStyle name="Millares 2 10 3 3 3 3" xfId="21764" xr:uid="{8132ACBD-D150-43B5-8962-86BFC47EC2ED}"/>
    <cellStyle name="Millares 2 10 3 3 4" xfId="29046" xr:uid="{1E1A6F7B-65E0-498F-B100-0A3C40A77356}"/>
    <cellStyle name="Millares 2 10 3 3 5" xfId="18125" xr:uid="{7119DF91-1AB2-448D-8A9C-CF0EFFD211D8}"/>
    <cellStyle name="Millares 2 10 3 4" xfId="7898" xr:uid="{51436973-50BB-4C8B-B63A-EF7D61605273}"/>
    <cellStyle name="Millares 2 10 3 4 2" xfId="15205" xr:uid="{177D4A01-7CF7-49ED-895A-1D63FF432200}"/>
    <cellStyle name="Millares 2 10 3 4 2 2" xfId="37051" xr:uid="{68C33712-520D-4081-908F-642709E3682C}"/>
    <cellStyle name="Millares 2 10 3 4 2 3" xfId="26130" xr:uid="{9C8E7D7A-2B3E-42D9-B5DB-4FC0DE3F15D4}"/>
    <cellStyle name="Millares 2 10 3 4 3" xfId="11551" xr:uid="{FE49765C-B5D7-4BB7-9DF5-E2F2D055ADF9}"/>
    <cellStyle name="Millares 2 10 3 4 3 2" xfId="33411" xr:uid="{38C647D3-8961-4691-B1EA-4F75464EEC52}"/>
    <cellStyle name="Millares 2 10 3 4 3 3" xfId="22490" xr:uid="{BE26F51C-A2C0-4EC9-883E-2C240A5ABF21}"/>
    <cellStyle name="Millares 2 10 3 4 4" xfId="29772" xr:uid="{9AEB021F-428D-426A-9CA2-F10149B7DCC2}"/>
    <cellStyle name="Millares 2 10 3 4 5" xfId="18851" xr:uid="{73182262-F47C-4289-95D9-E13C603C4290}"/>
    <cellStyle name="Millares 2 10 3 5" xfId="8628" xr:uid="{BA62AE11-034A-46B6-89B8-44F058402538}"/>
    <cellStyle name="Millares 2 10 3 5 2" xfId="15935" xr:uid="{16A32F4B-1332-422F-BF8D-0083E096D80E}"/>
    <cellStyle name="Millares 2 10 3 5 2 2" xfId="37777" xr:uid="{749FF9B5-2D72-4F32-B9E1-116540DCF9F4}"/>
    <cellStyle name="Millares 2 10 3 5 2 3" xfId="26856" xr:uid="{31374CDC-2A1F-4C7E-B17F-E2732FAC4B2D}"/>
    <cellStyle name="Millares 2 10 3 5 3" xfId="12277" xr:uid="{453F6C8B-AE38-4C60-82B6-C5DF0B664219}"/>
    <cellStyle name="Millares 2 10 3 5 3 2" xfId="34137" xr:uid="{312414F8-C94B-49CE-86BC-76BA8AC7ED63}"/>
    <cellStyle name="Millares 2 10 3 5 3 3" xfId="23216" xr:uid="{7CBBD220-DA14-43FE-AAEF-856324EDEB4B}"/>
    <cellStyle name="Millares 2 10 3 5 4" xfId="30498" xr:uid="{E72C8303-12A4-49B0-924C-31AEF2919077}"/>
    <cellStyle name="Millares 2 10 3 5 5" xfId="19577" xr:uid="{EEB154DE-8078-4A41-96F3-DF80189F0A88}"/>
    <cellStyle name="Millares 2 10 3 6" xfId="13017" xr:uid="{3F2FA8D9-CF28-45A4-BDF1-9D764549848B}"/>
    <cellStyle name="Millares 2 10 3 6 2" xfId="34871" xr:uid="{D819D2A9-BA95-49DC-A266-345F84A9BD44}"/>
    <cellStyle name="Millares 2 10 3 6 3" xfId="23950" xr:uid="{D2933F4D-42D2-42DC-B8A4-5E80817C3A87}"/>
    <cellStyle name="Millares 2 10 3 7" xfId="9363" xr:uid="{3693687E-6839-48E9-89E2-3F985950CD9E}"/>
    <cellStyle name="Millares 2 10 3 7 2" xfId="31231" xr:uid="{0D57E387-D88F-4363-8F04-1685E2BC8B25}"/>
    <cellStyle name="Millares 2 10 3 7 3" xfId="20310" xr:uid="{E5235551-361C-4095-A27F-CA806DCD3D2B}"/>
    <cellStyle name="Millares 2 10 3 8" xfId="27592" xr:uid="{B8A8B5AC-0858-4789-A726-A36AACCC026B}"/>
    <cellStyle name="Millares 2 10 3 9" xfId="16671" xr:uid="{B1BB5BD2-0533-44DB-A2F7-D9A26A0F0A42}"/>
    <cellStyle name="Millares 2 10 4" xfId="5957" xr:uid="{24CEAFD3-2E15-444D-ACF6-5FF1581DF440}"/>
    <cellStyle name="Millares 2 10 4 2" xfId="13264" xr:uid="{821BE77B-1B01-4EAD-97BF-C47506D20524}"/>
    <cellStyle name="Millares 2 10 4 2 2" xfId="35118" xr:uid="{32479D50-C336-4120-A457-6ED3E67DD31A}"/>
    <cellStyle name="Millares 2 10 4 2 3" xfId="24197" xr:uid="{DAB70805-C11B-4369-A436-267B202C2812}"/>
    <cellStyle name="Millares 2 10 4 3" xfId="9610" xr:uid="{7F85D8F1-5667-4EFC-AF6F-6852AF832ABA}"/>
    <cellStyle name="Millares 2 10 4 3 2" xfId="31478" xr:uid="{367B10B3-66C9-467B-8647-46CD39D5CB24}"/>
    <cellStyle name="Millares 2 10 4 3 3" xfId="20557" xr:uid="{E589C7E2-A11F-49EF-B3E2-E3E073E2509F}"/>
    <cellStyle name="Millares 2 10 4 4" xfId="27839" xr:uid="{ADE1FB83-58A6-404B-8A4F-BC3B9C78D884}"/>
    <cellStyle name="Millares 2 10 4 5" xfId="16918" xr:uid="{81CAA2B6-6843-40E6-95A4-418822AB18E0}"/>
    <cellStyle name="Millares 2 10 5" xfId="6685" xr:uid="{9131CBF9-3BFC-466B-8863-4374D794D427}"/>
    <cellStyle name="Millares 2 10 5 2" xfId="13992" xr:uid="{EAF29D73-AFB1-407E-87E7-99A31475EB28}"/>
    <cellStyle name="Millares 2 10 5 2 2" xfId="35844" xr:uid="{D7378CA6-C958-445A-90AE-775746B18718}"/>
    <cellStyle name="Millares 2 10 5 2 3" xfId="24923" xr:uid="{7547BC7C-A678-449C-8781-182E75DDBE08}"/>
    <cellStyle name="Millares 2 10 5 3" xfId="10338" xr:uid="{A9211082-3D7F-4D33-907E-F5A0D5206B8C}"/>
    <cellStyle name="Millares 2 10 5 3 2" xfId="32204" xr:uid="{320C2B5C-2726-41CA-9314-399EEAAE6417}"/>
    <cellStyle name="Millares 2 10 5 3 3" xfId="21283" xr:uid="{509064C8-C6AC-4092-9F52-A1701CD5E7A4}"/>
    <cellStyle name="Millares 2 10 5 4" xfId="28565" xr:uid="{A617442E-01E5-492E-AE66-2C77CD247A17}"/>
    <cellStyle name="Millares 2 10 5 5" xfId="17644" xr:uid="{2F5356A7-F2BA-41E2-AC27-9CADE2893227}"/>
    <cellStyle name="Millares 2 10 6" xfId="7415" xr:uid="{48C78D17-DE48-4993-9D7F-BF1047C9028D}"/>
    <cellStyle name="Millares 2 10 6 2" xfId="14722" xr:uid="{3E730F5D-7A08-4C08-8D8B-AE1709979A11}"/>
    <cellStyle name="Millares 2 10 6 2 2" xfId="36570" xr:uid="{100BD10D-5CE7-453D-83BD-F8900B65D82D}"/>
    <cellStyle name="Millares 2 10 6 2 3" xfId="25649" xr:uid="{58173E48-1FBB-4023-8084-995DF7AAB390}"/>
    <cellStyle name="Millares 2 10 6 3" xfId="11068" xr:uid="{2C07C52A-6A26-4E61-9912-90E0E932DB42}"/>
    <cellStyle name="Millares 2 10 6 3 2" xfId="32930" xr:uid="{59E13771-5827-4B47-8E66-0A07F74E13CE}"/>
    <cellStyle name="Millares 2 10 6 3 3" xfId="22009" xr:uid="{FF80C13F-B8D0-43C1-A3D3-85954586F114}"/>
    <cellStyle name="Millares 2 10 6 4" xfId="29291" xr:uid="{F9D5EB69-1E15-4B07-BAC6-3C0E8E715629}"/>
    <cellStyle name="Millares 2 10 6 5" xfId="18370" xr:uid="{C48FB058-C22A-425A-86FE-5B176E385630}"/>
    <cellStyle name="Millares 2 10 7" xfId="8145" xr:uid="{A67FC040-CB6D-4ED3-AAFB-82C72DF9DC02}"/>
    <cellStyle name="Millares 2 10 7 2" xfId="15452" xr:uid="{C101A1D0-0CA8-4A81-A207-6DB4B15075FD}"/>
    <cellStyle name="Millares 2 10 7 2 2" xfId="37296" xr:uid="{2C8FC5BC-BFBE-483F-80BD-219C414972BC}"/>
    <cellStyle name="Millares 2 10 7 2 3" xfId="26375" xr:uid="{A9255870-CEF4-4776-80B5-DF583364A8B9}"/>
    <cellStyle name="Millares 2 10 7 3" xfId="11796" xr:uid="{E2F79AD6-C8FF-4AEC-A123-B8BFC47D5B50}"/>
    <cellStyle name="Millares 2 10 7 3 2" xfId="33656" xr:uid="{B3639792-9E2D-41E0-88E6-F9451D98D8C7}"/>
    <cellStyle name="Millares 2 10 7 3 3" xfId="22735" xr:uid="{74E212B9-E141-4BAE-AC5E-0C6C762275B0}"/>
    <cellStyle name="Millares 2 10 7 4" xfId="30017" xr:uid="{21C8EC4A-3522-4BCA-A681-4116F9F2763B}"/>
    <cellStyle name="Millares 2 10 7 5" xfId="19096" xr:uid="{F5F20BB2-E4ED-4CAD-A684-47C8E3A49757}"/>
    <cellStyle name="Millares 2 10 8" xfId="12534" xr:uid="{D099843B-90C0-4E62-8406-D4709C64882B}"/>
    <cellStyle name="Millares 2 10 8 2" xfId="34390" xr:uid="{92A49B97-36FC-4B19-B816-D4C6099CDB32}"/>
    <cellStyle name="Millares 2 10 8 3" xfId="23469" xr:uid="{A6F08354-93D0-498D-85E4-B91DF5CE8A74}"/>
    <cellStyle name="Millares 2 10 9" xfId="8882" xr:uid="{65CAD1D0-E814-42CF-B8FD-3A2A522354D2}"/>
    <cellStyle name="Millares 2 10 9 2" xfId="30750" xr:uid="{44E62270-F71B-4C1E-8C52-6D14110769CA}"/>
    <cellStyle name="Millares 2 10 9 3" xfId="19829" xr:uid="{B59564ED-6614-42A0-9636-A33453C03D6C}"/>
    <cellStyle name="Millares 2 11" xfId="3046" xr:uid="{3F018465-6133-4BF8-89F1-BB8FA72F69C0}"/>
    <cellStyle name="Millares 2 11 10" xfId="27112" xr:uid="{7BCB8639-AC11-4664-862E-746EA5887036}"/>
    <cellStyle name="Millares 2 11 11" xfId="16191" xr:uid="{DDF0EE40-113D-42C7-B61E-027898023227}"/>
    <cellStyle name="Millares 2 11 2" xfId="5456" xr:uid="{5013F9A4-0F89-4F84-9F82-C7BBB1EC4E2F}"/>
    <cellStyle name="Millares 2 11 2 2" xfId="6195" xr:uid="{523A7B3C-9D66-41F2-9E6E-6E2EB0A45127}"/>
    <cellStyle name="Millares 2 11 2 2 2" xfId="13502" xr:uid="{7BDA3304-1556-4E2E-9846-67EFFCD5310B}"/>
    <cellStyle name="Millares 2 11 2 2 2 2" xfId="35356" xr:uid="{D960BCFA-EF40-4DAF-8DBD-54F8F2F12A39}"/>
    <cellStyle name="Millares 2 11 2 2 2 3" xfId="24435" xr:uid="{41B82008-EF98-4670-AF1C-C1E00F915A6E}"/>
    <cellStyle name="Millares 2 11 2 2 3" xfId="9848" xr:uid="{8061D5BF-9787-4D31-985B-D6C4C5F237FC}"/>
    <cellStyle name="Millares 2 11 2 2 3 2" xfId="31716" xr:uid="{9ACAD6A4-35C4-4B96-841B-E75746ED2187}"/>
    <cellStyle name="Millares 2 11 2 2 3 3" xfId="20795" xr:uid="{AE25784D-2F21-4E2A-A755-BFB104994D8C}"/>
    <cellStyle name="Millares 2 11 2 2 4" xfId="28077" xr:uid="{44F7A5AB-B25A-4C89-848E-5122A36E8B19}"/>
    <cellStyle name="Millares 2 11 2 2 5" xfId="17156" xr:uid="{3F8171F1-2801-43F5-B468-8851A0F0FFD6}"/>
    <cellStyle name="Millares 2 11 2 3" xfId="6925" xr:uid="{21BDBC7E-1B10-4B89-BAC6-292F6F935299}"/>
    <cellStyle name="Millares 2 11 2 3 2" xfId="14232" xr:uid="{4DFBE184-CA32-4F10-856C-79A57007DA22}"/>
    <cellStyle name="Millares 2 11 2 3 2 2" xfId="36082" xr:uid="{41DF6810-A39C-4B88-B6F6-B45883EDDD30}"/>
    <cellStyle name="Millares 2 11 2 3 2 3" xfId="25161" xr:uid="{5FCE950D-B457-46F0-87ED-AA55A216D6A1}"/>
    <cellStyle name="Millares 2 11 2 3 3" xfId="10578" xr:uid="{1808340E-2A0D-46B2-AE89-4D211C72FDF7}"/>
    <cellStyle name="Millares 2 11 2 3 3 2" xfId="32442" xr:uid="{27440C2F-451A-4FEE-A824-DF94BC4890AA}"/>
    <cellStyle name="Millares 2 11 2 3 3 3" xfId="21521" xr:uid="{31E68004-D8DB-4FF1-838A-E532F199706D}"/>
    <cellStyle name="Millares 2 11 2 3 4" xfId="28803" xr:uid="{EA801D46-D309-48B0-A11D-CAACD8CA8C7E}"/>
    <cellStyle name="Millares 2 11 2 3 5" xfId="17882" xr:uid="{9C5780AB-605A-431C-81E8-FBFA21A42814}"/>
    <cellStyle name="Millares 2 11 2 4" xfId="7655" xr:uid="{923EC450-53F9-4A96-863A-4D7223E8A0D3}"/>
    <cellStyle name="Millares 2 11 2 4 2" xfId="14962" xr:uid="{03B82881-91AB-4D66-8FC6-3950D0083F95}"/>
    <cellStyle name="Millares 2 11 2 4 2 2" xfId="36808" xr:uid="{A669049F-7043-4412-A2A5-F03DD4C0DB0C}"/>
    <cellStyle name="Millares 2 11 2 4 2 3" xfId="25887" xr:uid="{CECD1940-EBC6-4FFA-82BC-7B6D3224DC62}"/>
    <cellStyle name="Millares 2 11 2 4 3" xfId="11308" xr:uid="{44DBF305-C7C2-43E1-8524-C3C355688760}"/>
    <cellStyle name="Millares 2 11 2 4 3 2" xfId="33168" xr:uid="{43879F7C-8F08-4F59-AF66-0F482554E444}"/>
    <cellStyle name="Millares 2 11 2 4 3 3" xfId="22247" xr:uid="{8D3BAA53-934B-4A28-A363-D5E0901F4120}"/>
    <cellStyle name="Millares 2 11 2 4 4" xfId="29529" xr:uid="{8E52A253-6665-40EE-B2BD-AFE28CD1A46E}"/>
    <cellStyle name="Millares 2 11 2 4 5" xfId="18608" xr:uid="{94827A45-4475-4B0A-8BEE-8DAFD79CA64C}"/>
    <cellStyle name="Millares 2 11 2 5" xfId="8385" xr:uid="{649C35E2-EA08-4D09-9B70-EA26B7549D20}"/>
    <cellStyle name="Millares 2 11 2 5 2" xfId="15692" xr:uid="{9E005B80-383F-4051-8824-1431E14D892D}"/>
    <cellStyle name="Millares 2 11 2 5 2 2" xfId="37534" xr:uid="{C5337648-349E-4093-B2ED-F96D74F15157}"/>
    <cellStyle name="Millares 2 11 2 5 2 3" xfId="26613" xr:uid="{EF7EC9CE-5EEB-4C15-B29B-B6E5D071D72C}"/>
    <cellStyle name="Millares 2 11 2 5 3" xfId="12034" xr:uid="{710334E0-6705-4365-B35A-113E7075E74A}"/>
    <cellStyle name="Millares 2 11 2 5 3 2" xfId="33894" xr:uid="{22CF6DB3-4A81-4020-85ED-B22B45187C7F}"/>
    <cellStyle name="Millares 2 11 2 5 3 3" xfId="22973" xr:uid="{68EC91F7-A5C1-4EB5-8FB4-DBCF2AB29F6A}"/>
    <cellStyle name="Millares 2 11 2 5 4" xfId="30255" xr:uid="{7746457F-A31A-4F6F-A803-C0F4BDA56BE1}"/>
    <cellStyle name="Millares 2 11 2 5 5" xfId="19334" xr:uid="{BDFF6307-5DBB-40EF-994E-A8BE496F0E68}"/>
    <cellStyle name="Millares 2 11 2 6" xfId="12774" xr:uid="{D960ABB3-079C-4D2C-B26E-EE39E9CDB5C2}"/>
    <cellStyle name="Millares 2 11 2 6 2" xfId="34628" xr:uid="{8FCF8B1E-83C0-4B1C-B921-1A8CEBEE038D}"/>
    <cellStyle name="Millares 2 11 2 6 3" xfId="23707" xr:uid="{42DB351D-8EFA-4D8E-95D4-928BB47F75FA}"/>
    <cellStyle name="Millares 2 11 2 7" xfId="9120" xr:uid="{95FEB231-27F6-47F2-858E-F4F24FD6E998}"/>
    <cellStyle name="Millares 2 11 2 7 2" xfId="30988" xr:uid="{2CF968A4-1E23-4564-96BC-9E53F9356369}"/>
    <cellStyle name="Millares 2 11 2 7 3" xfId="20067" xr:uid="{76F066D9-F509-435C-BACC-F3D4F81A1202}"/>
    <cellStyle name="Millares 2 11 2 8" xfId="27349" xr:uid="{D94FC4A1-428B-4571-A16C-8B00F0592869}"/>
    <cellStyle name="Millares 2 11 2 9" xfId="16428" xr:uid="{E6B453F0-ACD6-4F15-B5B1-DF4BCD89A6AD}"/>
    <cellStyle name="Millares 2 11 3" xfId="5706" xr:uid="{1A3CA9F6-D0C0-4722-8DA7-CFEE0AF3BD0D}"/>
    <cellStyle name="Millares 2 11 3 2" xfId="6439" xr:uid="{BD28A0D0-7413-4981-AAD1-B5BD5E7DD7EB}"/>
    <cellStyle name="Millares 2 11 3 2 2" xfId="13746" xr:uid="{B9B34350-BC2B-45AE-A366-F8B9D43DC35E}"/>
    <cellStyle name="Millares 2 11 3 2 2 2" xfId="35600" xr:uid="{95595228-04F8-4693-8447-4B0A2736356E}"/>
    <cellStyle name="Millares 2 11 3 2 2 3" xfId="24679" xr:uid="{DA1DA982-41F3-4A61-BBE9-72F5CEE8CDE7}"/>
    <cellStyle name="Millares 2 11 3 2 3" xfId="10092" xr:uid="{1DC196BD-3F35-4B97-B475-0E32A65A32C4}"/>
    <cellStyle name="Millares 2 11 3 2 3 2" xfId="31960" xr:uid="{DA0BEF60-E8EC-40A9-8F5A-0D26D7D79D8F}"/>
    <cellStyle name="Millares 2 11 3 2 3 3" xfId="21039" xr:uid="{DC6447C0-EA99-490F-840D-D6C0BC630B51}"/>
    <cellStyle name="Millares 2 11 3 2 4" xfId="28321" xr:uid="{74C54352-E43C-46E4-8AB5-16FB748C5648}"/>
    <cellStyle name="Millares 2 11 3 2 5" xfId="17400" xr:uid="{D9164646-C260-4136-A2E6-DCC2DE55216C}"/>
    <cellStyle name="Millares 2 11 3 3" xfId="7169" xr:uid="{78381F99-0FB9-4A16-B599-DAB95ABEC016}"/>
    <cellStyle name="Millares 2 11 3 3 2" xfId="14476" xr:uid="{C1FB45B2-37D8-448F-AC63-F5186D771AFD}"/>
    <cellStyle name="Millares 2 11 3 3 2 2" xfId="36326" xr:uid="{2937F303-2470-4812-9964-3B3ED922783C}"/>
    <cellStyle name="Millares 2 11 3 3 2 3" xfId="25405" xr:uid="{549DC850-B34B-47B3-9496-CA1898D42B49}"/>
    <cellStyle name="Millares 2 11 3 3 3" xfId="10822" xr:uid="{D6A77740-9590-4E7F-8623-4E634DF39608}"/>
    <cellStyle name="Millares 2 11 3 3 3 2" xfId="32686" xr:uid="{42B050DE-2B05-445A-A078-3A38791864ED}"/>
    <cellStyle name="Millares 2 11 3 3 3 3" xfId="21765" xr:uid="{CAA3DE8D-6130-4A21-9594-9ED3F2E661A4}"/>
    <cellStyle name="Millares 2 11 3 3 4" xfId="29047" xr:uid="{BD4CD345-DFD4-4A78-AFBE-CFEB894333DA}"/>
    <cellStyle name="Millares 2 11 3 3 5" xfId="18126" xr:uid="{CE3D997B-9413-4F2C-9E65-303E8C777C7E}"/>
    <cellStyle name="Millares 2 11 3 4" xfId="7899" xr:uid="{57B6B15B-0AE6-415F-B59D-9E438333B01C}"/>
    <cellStyle name="Millares 2 11 3 4 2" xfId="15206" xr:uid="{74CD678C-C3C1-4B0B-9B50-00A6026FD0C2}"/>
    <cellStyle name="Millares 2 11 3 4 2 2" xfId="37052" xr:uid="{D3B65231-FBDA-4A80-8F69-E51473ADDD5A}"/>
    <cellStyle name="Millares 2 11 3 4 2 3" xfId="26131" xr:uid="{DF59F1B0-60CD-44B4-A23E-239F8D4CE688}"/>
    <cellStyle name="Millares 2 11 3 4 3" xfId="11552" xr:uid="{C0B67F6D-C00E-436F-891F-7E1BF3C8C02C}"/>
    <cellStyle name="Millares 2 11 3 4 3 2" xfId="33412" xr:uid="{43628EC5-FC9C-4E76-A6BD-15D8794D68A1}"/>
    <cellStyle name="Millares 2 11 3 4 3 3" xfId="22491" xr:uid="{D7625CBB-1169-4389-AFF1-B58687BD9628}"/>
    <cellStyle name="Millares 2 11 3 4 4" xfId="29773" xr:uid="{2CA8F992-022C-42A3-B7CE-78A2C02A8074}"/>
    <cellStyle name="Millares 2 11 3 4 5" xfId="18852" xr:uid="{EE195E0C-FF4F-4439-8331-DD8473C23A42}"/>
    <cellStyle name="Millares 2 11 3 5" xfId="8629" xr:uid="{47DF9F32-D14B-47A8-9FB9-60B7EDA9A66B}"/>
    <cellStyle name="Millares 2 11 3 5 2" xfId="15936" xr:uid="{7121EC61-A08D-4BDD-AC1B-CB030752C957}"/>
    <cellStyle name="Millares 2 11 3 5 2 2" xfId="37778" xr:uid="{B7DFF74B-4DF3-4AF1-AD3D-E43BBE97A4F6}"/>
    <cellStyle name="Millares 2 11 3 5 2 3" xfId="26857" xr:uid="{ADCD6474-219F-4D82-B9E7-7E742E01F2FD}"/>
    <cellStyle name="Millares 2 11 3 5 3" xfId="12278" xr:uid="{332C4146-E2BC-45ED-8CB4-BE1B3C06F4A5}"/>
    <cellStyle name="Millares 2 11 3 5 3 2" xfId="34138" xr:uid="{02FF18DC-71E7-470D-9E6D-B9F2FF9981B2}"/>
    <cellStyle name="Millares 2 11 3 5 3 3" xfId="23217" xr:uid="{9A84B18B-8829-48B4-931E-2D2DD9FD56F9}"/>
    <cellStyle name="Millares 2 11 3 5 4" xfId="30499" xr:uid="{D38F8D5A-F975-4A9F-9169-446D77D8AC2E}"/>
    <cellStyle name="Millares 2 11 3 5 5" xfId="19578" xr:uid="{BC759118-2657-4D2E-B04B-F2ABCD340A5F}"/>
    <cellStyle name="Millares 2 11 3 6" xfId="13018" xr:uid="{5C086775-803F-485A-AF76-D3F4BD693F5C}"/>
    <cellStyle name="Millares 2 11 3 6 2" xfId="34872" xr:uid="{52D67A27-AE09-4A53-A24E-855098C8CA85}"/>
    <cellStyle name="Millares 2 11 3 6 3" xfId="23951" xr:uid="{582111EC-5F19-4267-B41B-B5345FF55025}"/>
    <cellStyle name="Millares 2 11 3 7" xfId="9364" xr:uid="{02C4CA83-2F28-465B-A9EE-D433376F59B9}"/>
    <cellStyle name="Millares 2 11 3 7 2" xfId="31232" xr:uid="{AB6F0B3A-3C59-4425-A573-8E264B9560C3}"/>
    <cellStyle name="Millares 2 11 3 7 3" xfId="20311" xr:uid="{EB96E26F-5BA4-409D-B180-5E238695E455}"/>
    <cellStyle name="Millares 2 11 3 8" xfId="27593" xr:uid="{FE934D60-9CEC-449A-AA30-0222F29D9DEA}"/>
    <cellStyle name="Millares 2 11 3 9" xfId="16672" xr:uid="{8725991E-7696-4BBA-84A9-280C22BB8DB8}"/>
    <cellStyle name="Millares 2 11 4" xfId="5958" xr:uid="{006DD75F-38B3-4A50-86B3-19F67DD4CB47}"/>
    <cellStyle name="Millares 2 11 4 2" xfId="13265" xr:uid="{FAEC77CA-1BEC-4234-802E-8A4C759851CC}"/>
    <cellStyle name="Millares 2 11 4 2 2" xfId="35119" xr:uid="{6D5FDC95-3224-4F48-ACD4-724FE652CEBA}"/>
    <cellStyle name="Millares 2 11 4 2 3" xfId="24198" xr:uid="{6D3E5AEA-A67F-44E5-92FC-5CB3D9AAF068}"/>
    <cellStyle name="Millares 2 11 4 3" xfId="9611" xr:uid="{BA0EAA5C-442B-47C7-A3C3-12124546BA8E}"/>
    <cellStyle name="Millares 2 11 4 3 2" xfId="31479" xr:uid="{4462CD3D-C0F9-4593-A212-60D63525CBE5}"/>
    <cellStyle name="Millares 2 11 4 3 3" xfId="20558" xr:uid="{4A44A431-1B5B-4788-BDEB-7CF69B67E1E5}"/>
    <cellStyle name="Millares 2 11 4 4" xfId="27840" xr:uid="{00A3AAA2-2E09-4F58-B64C-2EB377731E3E}"/>
    <cellStyle name="Millares 2 11 4 5" xfId="16919" xr:uid="{3350B20C-1CB4-498C-9E6F-2C74C8EBA4C9}"/>
    <cellStyle name="Millares 2 11 5" xfId="6686" xr:uid="{756570F8-0AEC-465C-BC67-121D353E91EC}"/>
    <cellStyle name="Millares 2 11 5 2" xfId="13993" xr:uid="{57901B41-CCB5-4841-8C96-7911BD51DF89}"/>
    <cellStyle name="Millares 2 11 5 2 2" xfId="35845" xr:uid="{8FAB4FBA-7BAB-48A7-8F45-DD5D6A0B4490}"/>
    <cellStyle name="Millares 2 11 5 2 3" xfId="24924" xr:uid="{CFFA5723-D639-4ACE-BB60-27E65F894736}"/>
    <cellStyle name="Millares 2 11 5 3" xfId="10339" xr:uid="{D103378B-4010-4B7C-9756-C06E3F3F7C19}"/>
    <cellStyle name="Millares 2 11 5 3 2" xfId="32205" xr:uid="{27B26DA1-0A2E-48CA-9FF7-935D7A71F9C5}"/>
    <cellStyle name="Millares 2 11 5 3 3" xfId="21284" xr:uid="{3D34A9D9-413F-4D2D-9353-9DCFF2F5EC05}"/>
    <cellStyle name="Millares 2 11 5 4" xfId="28566" xr:uid="{97255799-3823-489D-9D47-0D2921CDFD1C}"/>
    <cellStyle name="Millares 2 11 5 5" xfId="17645" xr:uid="{3EF3BB92-064F-46E2-8CF1-F25035487EC8}"/>
    <cellStyle name="Millares 2 11 6" xfId="7416" xr:uid="{4AE7FB8F-3BFA-4791-BE0B-E023BFC4C430}"/>
    <cellStyle name="Millares 2 11 6 2" xfId="14723" xr:uid="{16941098-4D04-4216-AAAE-DB67A262D229}"/>
    <cellStyle name="Millares 2 11 6 2 2" xfId="36571" xr:uid="{0920791A-44C2-498E-BD61-118CA9A34898}"/>
    <cellStyle name="Millares 2 11 6 2 3" xfId="25650" xr:uid="{6804D393-5179-4D9A-A886-DC57FB904BD3}"/>
    <cellStyle name="Millares 2 11 6 3" xfId="11069" xr:uid="{6FE50689-6AE6-4B9F-8761-A4FE16A96291}"/>
    <cellStyle name="Millares 2 11 6 3 2" xfId="32931" xr:uid="{C02CFBA3-B9A2-4971-BDBF-C44DD33E07C8}"/>
    <cellStyle name="Millares 2 11 6 3 3" xfId="22010" xr:uid="{4105D071-3FA0-434E-B9A1-1444212850C4}"/>
    <cellStyle name="Millares 2 11 6 4" xfId="29292" xr:uid="{AB139923-BD0D-4CE5-89F4-0C40778B0900}"/>
    <cellStyle name="Millares 2 11 6 5" xfId="18371" xr:uid="{47519AE5-9809-465F-AAB0-84AC6B7C35C0}"/>
    <cellStyle name="Millares 2 11 7" xfId="8146" xr:uid="{5313DEC2-79F8-4907-A2DC-3FF07DC7DDD4}"/>
    <cellStyle name="Millares 2 11 7 2" xfId="15453" xr:uid="{B8112527-7DE4-4691-9472-83A339D6C548}"/>
    <cellStyle name="Millares 2 11 7 2 2" xfId="37297" xr:uid="{BB0D12EE-095C-459C-82DC-DB43A760B9C1}"/>
    <cellStyle name="Millares 2 11 7 2 3" xfId="26376" xr:uid="{AE87BCBF-1E50-4A32-8BF8-6F46D92A7FE4}"/>
    <cellStyle name="Millares 2 11 7 3" xfId="11797" xr:uid="{3C0B930D-6832-43E6-8DA3-2CC4633749AD}"/>
    <cellStyle name="Millares 2 11 7 3 2" xfId="33657" xr:uid="{0C9A2224-1186-4387-919A-6E6F0AD1F474}"/>
    <cellStyle name="Millares 2 11 7 3 3" xfId="22736" xr:uid="{5716A6EB-666B-453B-8E13-557898B732BA}"/>
    <cellStyle name="Millares 2 11 7 4" xfId="30018" xr:uid="{A917A751-3770-4B83-A3AB-69D551E53DB5}"/>
    <cellStyle name="Millares 2 11 7 5" xfId="19097" xr:uid="{19A93A39-6EF7-41EB-8BAB-3FFDA9B2B298}"/>
    <cellStyle name="Millares 2 11 8" xfId="12535" xr:uid="{A6EF0501-3465-426B-AFE2-6F947D30FAD7}"/>
    <cellStyle name="Millares 2 11 8 2" xfId="34391" xr:uid="{8967C193-9F15-483F-9620-066F2ED05F0A}"/>
    <cellStyle name="Millares 2 11 8 3" xfId="23470" xr:uid="{60B6AFCB-0CE0-4B37-AE7F-5CB77EE31202}"/>
    <cellStyle name="Millares 2 11 9" xfId="8883" xr:uid="{1CCFCF5F-FC34-49AE-B0D0-CFE46D5F5D4C}"/>
    <cellStyle name="Millares 2 11 9 2" xfId="30751" xr:uid="{728B8E19-7ADC-4FD6-AE95-8E8B1A84078C}"/>
    <cellStyle name="Millares 2 11 9 3" xfId="19830" xr:uid="{B38C74D4-F643-4F16-903A-CA0EE5F0A0E6}"/>
    <cellStyle name="Millares 2 12" xfId="3047" xr:uid="{8D44F448-C330-4056-802B-E821EDC880A1}"/>
    <cellStyle name="Millares 2 12 10" xfId="27113" xr:uid="{75E93835-ECD8-442C-AD4C-1D6EFE349E7E}"/>
    <cellStyle name="Millares 2 12 11" xfId="16192" xr:uid="{2AC022FB-78AE-4F84-9C1B-F849F4DBBE8F}"/>
    <cellStyle name="Millares 2 12 2" xfId="5457" xr:uid="{FBDD11B1-94AE-47F2-A29C-85EC8A0787A3}"/>
    <cellStyle name="Millares 2 12 2 2" xfId="6196" xr:uid="{2ACD26D5-E122-469C-BF84-228E1E28F217}"/>
    <cellStyle name="Millares 2 12 2 2 2" xfId="13503" xr:uid="{89D85B61-BD00-4333-AEAE-CC5B8190A9E1}"/>
    <cellStyle name="Millares 2 12 2 2 2 2" xfId="35357" xr:uid="{73596E09-2CB1-4824-89C9-5ED938FD4C74}"/>
    <cellStyle name="Millares 2 12 2 2 2 3" xfId="24436" xr:uid="{4945A6D4-DB46-49F0-B00F-DA32F915C0CF}"/>
    <cellStyle name="Millares 2 12 2 2 3" xfId="9849" xr:uid="{ABE76A79-139C-4064-87B0-EA4BCA77971D}"/>
    <cellStyle name="Millares 2 12 2 2 3 2" xfId="31717" xr:uid="{BA31046A-B364-4E1F-9939-8073DD1098B0}"/>
    <cellStyle name="Millares 2 12 2 2 3 3" xfId="20796" xr:uid="{42358748-214A-4C31-A8DD-CA958C938F7D}"/>
    <cellStyle name="Millares 2 12 2 2 4" xfId="28078" xr:uid="{4DA6BE40-D988-4C8F-88E1-B303D62E8E03}"/>
    <cellStyle name="Millares 2 12 2 2 5" xfId="17157" xr:uid="{672BFAE2-6EAA-4660-9185-9C1F6706CFD3}"/>
    <cellStyle name="Millares 2 12 2 3" xfId="6926" xr:uid="{D8D27727-D778-4952-AA6B-394A320EA6E4}"/>
    <cellStyle name="Millares 2 12 2 3 2" xfId="14233" xr:uid="{0EBF1039-D3BE-42A3-B02E-0740055F2053}"/>
    <cellStyle name="Millares 2 12 2 3 2 2" xfId="36083" xr:uid="{62D10403-ADB0-4FD0-B0B1-0713ABE3F4D8}"/>
    <cellStyle name="Millares 2 12 2 3 2 3" xfId="25162" xr:uid="{B6D90D87-3928-480F-8069-9E8B22BEC525}"/>
    <cellStyle name="Millares 2 12 2 3 3" xfId="10579" xr:uid="{23765395-A506-418C-9314-447BDFE739AB}"/>
    <cellStyle name="Millares 2 12 2 3 3 2" xfId="32443" xr:uid="{622107A1-CB88-4D8D-B744-2B0E983F5539}"/>
    <cellStyle name="Millares 2 12 2 3 3 3" xfId="21522" xr:uid="{8D0F7B1E-182E-4E56-8A0D-45E44CA005FC}"/>
    <cellStyle name="Millares 2 12 2 3 4" xfId="28804" xr:uid="{FEAAFCF9-3523-4E96-9E61-413A3EACA8A0}"/>
    <cellStyle name="Millares 2 12 2 3 5" xfId="17883" xr:uid="{8BD24BEC-82D8-4088-9FE3-FBD5F1E51097}"/>
    <cellStyle name="Millares 2 12 2 4" xfId="7656" xr:uid="{54B7C2BF-5505-4395-93FA-7829D358DCDF}"/>
    <cellStyle name="Millares 2 12 2 4 2" xfId="14963" xr:uid="{2AFB1D8A-5DA6-4E79-B185-9DE3CA5C1EC0}"/>
    <cellStyle name="Millares 2 12 2 4 2 2" xfId="36809" xr:uid="{E0FB78D2-7E78-4BEA-9260-4A580CE6F124}"/>
    <cellStyle name="Millares 2 12 2 4 2 3" xfId="25888" xr:uid="{D3B4A121-735F-446D-BF0C-E6337F858BC6}"/>
    <cellStyle name="Millares 2 12 2 4 3" xfId="11309" xr:uid="{D0B319D1-E4DF-4243-A93B-1E86CD20CF0A}"/>
    <cellStyle name="Millares 2 12 2 4 3 2" xfId="33169" xr:uid="{D13C2965-6374-4271-868B-4FA690FD0A3E}"/>
    <cellStyle name="Millares 2 12 2 4 3 3" xfId="22248" xr:uid="{13732BEB-2D4A-4DDA-9553-0667DEC04107}"/>
    <cellStyle name="Millares 2 12 2 4 4" xfId="29530" xr:uid="{3365010F-F37F-4CE9-8019-BAE56A8D0E00}"/>
    <cellStyle name="Millares 2 12 2 4 5" xfId="18609" xr:uid="{8FFB2A70-EA39-466A-AB2E-2AA6483CEA4E}"/>
    <cellStyle name="Millares 2 12 2 5" xfId="8386" xr:uid="{05D6FDD2-D464-4670-9C64-0F21C2045EF8}"/>
    <cellStyle name="Millares 2 12 2 5 2" xfId="15693" xr:uid="{236C4AEC-4953-4F77-923A-F28B817946F4}"/>
    <cellStyle name="Millares 2 12 2 5 2 2" xfId="37535" xr:uid="{6E4EA487-3342-453E-A9F3-9422182485BD}"/>
    <cellStyle name="Millares 2 12 2 5 2 3" xfId="26614" xr:uid="{D7078CF0-0CFA-4E41-9BA4-72A6853482AB}"/>
    <cellStyle name="Millares 2 12 2 5 3" xfId="12035" xr:uid="{570910E9-714F-426F-9860-D143F2DF8822}"/>
    <cellStyle name="Millares 2 12 2 5 3 2" xfId="33895" xr:uid="{120B25BE-96C0-46DE-ADBF-A3F15A4C7FA8}"/>
    <cellStyle name="Millares 2 12 2 5 3 3" xfId="22974" xr:uid="{F2C11099-DAD4-4F47-86E9-40EB57BBCF5D}"/>
    <cellStyle name="Millares 2 12 2 5 4" xfId="30256" xr:uid="{E30E0C7A-26BB-46AF-A64D-70114A04C46C}"/>
    <cellStyle name="Millares 2 12 2 5 5" xfId="19335" xr:uid="{BEFDD5ED-B122-4EE8-9CB6-DA7A4663EB02}"/>
    <cellStyle name="Millares 2 12 2 6" xfId="12775" xr:uid="{968AC741-AE65-401C-960A-BCA17D9B2DF0}"/>
    <cellStyle name="Millares 2 12 2 6 2" xfId="34629" xr:uid="{1A30ED32-24EC-45B9-9A3F-E65DD90F051E}"/>
    <cellStyle name="Millares 2 12 2 6 3" xfId="23708" xr:uid="{9C7DECDA-7729-41D7-A190-5E9016E79981}"/>
    <cellStyle name="Millares 2 12 2 7" xfId="9121" xr:uid="{AFF2E02B-159B-43D8-9DF1-5C1681A72A42}"/>
    <cellStyle name="Millares 2 12 2 7 2" xfId="30989" xr:uid="{57674CFF-5D56-4170-A9B2-4047E65960C9}"/>
    <cellStyle name="Millares 2 12 2 7 3" xfId="20068" xr:uid="{27A43215-1829-4AAA-A78E-281F8AAC2ACD}"/>
    <cellStyle name="Millares 2 12 2 8" xfId="27350" xr:uid="{101F0090-3EE2-4A20-90E1-190C2025423F}"/>
    <cellStyle name="Millares 2 12 2 9" xfId="16429" xr:uid="{216C80B5-91B5-4A77-81A0-A0CEF4321D95}"/>
    <cellStyle name="Millares 2 12 3" xfId="5707" xr:uid="{CFCDF643-E811-4507-A858-81EFAB9A1FC9}"/>
    <cellStyle name="Millares 2 12 3 2" xfId="6440" xr:uid="{E921D6B3-B9AA-4666-B354-7A6BE412B065}"/>
    <cellStyle name="Millares 2 12 3 2 2" xfId="13747" xr:uid="{F9028D06-812C-433A-BDC3-25040B24223A}"/>
    <cellStyle name="Millares 2 12 3 2 2 2" xfId="35601" xr:uid="{D46C9BF8-052B-4724-880B-2D7DA334FE58}"/>
    <cellStyle name="Millares 2 12 3 2 2 3" xfId="24680" xr:uid="{34141F8C-A771-440D-9370-DED442DD450A}"/>
    <cellStyle name="Millares 2 12 3 2 3" xfId="10093" xr:uid="{8C28C7E0-92FC-4668-B51D-D4B9371558DE}"/>
    <cellStyle name="Millares 2 12 3 2 3 2" xfId="31961" xr:uid="{EA07357B-F3CF-48C0-92AD-4D457461C952}"/>
    <cellStyle name="Millares 2 12 3 2 3 3" xfId="21040" xr:uid="{2C1805C7-8304-4D9C-840D-A026837FE4AB}"/>
    <cellStyle name="Millares 2 12 3 2 4" xfId="28322" xr:uid="{D3FB2BE3-FD33-4381-A1D1-6A0C697AC8DD}"/>
    <cellStyle name="Millares 2 12 3 2 5" xfId="17401" xr:uid="{B37CB004-1E84-4FCB-8049-E8589B1581BF}"/>
    <cellStyle name="Millares 2 12 3 3" xfId="7170" xr:uid="{150D3563-2275-42D2-8886-D984D3895111}"/>
    <cellStyle name="Millares 2 12 3 3 2" xfId="14477" xr:uid="{D9DFC5C9-C839-4B44-8FF9-8B7293B2FAAF}"/>
    <cellStyle name="Millares 2 12 3 3 2 2" xfId="36327" xr:uid="{7BF3CE9C-D52C-4A7D-8CC1-625C7EDD3ABF}"/>
    <cellStyle name="Millares 2 12 3 3 2 3" xfId="25406" xr:uid="{124DC42E-B285-4CA8-A4BE-F2D1AF6BA9C9}"/>
    <cellStyle name="Millares 2 12 3 3 3" xfId="10823" xr:uid="{C661C93E-1E7E-4B60-873F-3E540C34B618}"/>
    <cellStyle name="Millares 2 12 3 3 3 2" xfId="32687" xr:uid="{B65B57E4-348C-4F00-AA13-7051CC7E45BA}"/>
    <cellStyle name="Millares 2 12 3 3 3 3" xfId="21766" xr:uid="{438545CC-1BB0-4722-BEBA-9D03E8365606}"/>
    <cellStyle name="Millares 2 12 3 3 4" xfId="29048" xr:uid="{8C065B08-A296-4F85-B6C9-23EB1252759E}"/>
    <cellStyle name="Millares 2 12 3 3 5" xfId="18127" xr:uid="{B6FAB107-F88D-4366-8464-DE8EAC382F5A}"/>
    <cellStyle name="Millares 2 12 3 4" xfId="7900" xr:uid="{78B6909B-FFC4-41DA-9764-4AC991179515}"/>
    <cellStyle name="Millares 2 12 3 4 2" xfId="15207" xr:uid="{8E5366D8-E08E-4B5A-BC86-60D7E073E582}"/>
    <cellStyle name="Millares 2 12 3 4 2 2" xfId="37053" xr:uid="{6948A2B5-ED4B-4493-AAD8-17F4C94926B4}"/>
    <cellStyle name="Millares 2 12 3 4 2 3" xfId="26132" xr:uid="{CD2AEB01-20CD-4776-B3B2-2A0120EE9538}"/>
    <cellStyle name="Millares 2 12 3 4 3" xfId="11553" xr:uid="{6609BAFA-D33D-4BFF-AFB8-CCB90B870DFE}"/>
    <cellStyle name="Millares 2 12 3 4 3 2" xfId="33413" xr:uid="{6C015A8B-FC88-42AB-A745-8687C1745C4D}"/>
    <cellStyle name="Millares 2 12 3 4 3 3" xfId="22492" xr:uid="{8C7D7EEB-599D-45E8-B300-361ABA44FDBB}"/>
    <cellStyle name="Millares 2 12 3 4 4" xfId="29774" xr:uid="{AC56F0FB-B8C8-4FAC-882C-B7F859D3E209}"/>
    <cellStyle name="Millares 2 12 3 4 5" xfId="18853" xr:uid="{9961411C-2DB1-4CF9-80A5-850039979D50}"/>
    <cellStyle name="Millares 2 12 3 5" xfId="8630" xr:uid="{B61092A8-385C-4464-9AA1-D7BF7170FA25}"/>
    <cellStyle name="Millares 2 12 3 5 2" xfId="15937" xr:uid="{45976F27-FDBD-4CEC-97E7-39705EFDC4C9}"/>
    <cellStyle name="Millares 2 12 3 5 2 2" xfId="37779" xr:uid="{0A9F5EAF-E3D8-4654-8E3D-B6A9B78D182B}"/>
    <cellStyle name="Millares 2 12 3 5 2 3" xfId="26858" xr:uid="{73B87962-D8A7-4124-9565-51353F6D44B7}"/>
    <cellStyle name="Millares 2 12 3 5 3" xfId="12279" xr:uid="{3B5CCBBC-5D22-40EF-A2D2-F78863D11892}"/>
    <cellStyle name="Millares 2 12 3 5 3 2" xfId="34139" xr:uid="{BE0FC617-C276-4AC1-BAE2-9C01E4AD709D}"/>
    <cellStyle name="Millares 2 12 3 5 3 3" xfId="23218" xr:uid="{41F7E531-A86D-4137-B0CA-01A1CEFB63CD}"/>
    <cellStyle name="Millares 2 12 3 5 4" xfId="30500" xr:uid="{3E31B6E0-1BC5-4138-8E01-AEFD72A5E939}"/>
    <cellStyle name="Millares 2 12 3 5 5" xfId="19579" xr:uid="{2AA4927A-BF07-47BA-89F5-B885AF2875CA}"/>
    <cellStyle name="Millares 2 12 3 6" xfId="13019" xr:uid="{851AEC9B-DC8B-4CC0-962F-1F84B3E63DE8}"/>
    <cellStyle name="Millares 2 12 3 6 2" xfId="34873" xr:uid="{19987349-A105-49FB-9B69-7B91EC02FCC4}"/>
    <cellStyle name="Millares 2 12 3 6 3" xfId="23952" xr:uid="{1ED027B8-3DAC-4440-BBDE-0DEEDC9CDF3D}"/>
    <cellStyle name="Millares 2 12 3 7" xfId="9365" xr:uid="{EBE6F528-F224-4DFF-8760-B910DC5C713F}"/>
    <cellStyle name="Millares 2 12 3 7 2" xfId="31233" xr:uid="{3E9F7B1E-B266-4C9B-A2FE-31354BC2AF0A}"/>
    <cellStyle name="Millares 2 12 3 7 3" xfId="20312" xr:uid="{AAC016B3-4917-4C4F-A66F-65678E340FEE}"/>
    <cellStyle name="Millares 2 12 3 8" xfId="27594" xr:uid="{BDFB640B-332C-4ADA-9A30-9EBDDB989DB8}"/>
    <cellStyle name="Millares 2 12 3 9" xfId="16673" xr:uid="{A81C91BB-0341-4E60-9EB6-9F198D2C997E}"/>
    <cellStyle name="Millares 2 12 4" xfId="5959" xr:uid="{D525D96C-CEC4-45FF-9684-F9B6F1719DB7}"/>
    <cellStyle name="Millares 2 12 4 2" xfId="13266" xr:uid="{4DCD4F38-8647-44E2-955C-60B3F164E3AE}"/>
    <cellStyle name="Millares 2 12 4 2 2" xfId="35120" xr:uid="{67063C9D-4345-437C-857D-B2C6774477C1}"/>
    <cellStyle name="Millares 2 12 4 2 3" xfId="24199" xr:uid="{DF8A437E-EA2C-43AD-B703-6F19B6E6E357}"/>
    <cellStyle name="Millares 2 12 4 3" xfId="9612" xr:uid="{71EE0753-39CD-4BC7-9762-C6C57E3312DD}"/>
    <cellStyle name="Millares 2 12 4 3 2" xfId="31480" xr:uid="{A6CFF439-338A-4D8F-AC01-B03C3CF554E6}"/>
    <cellStyle name="Millares 2 12 4 3 3" xfId="20559" xr:uid="{17242998-5348-49E2-A43E-4FEB1EF75A31}"/>
    <cellStyle name="Millares 2 12 4 4" xfId="27841" xr:uid="{F491C5BE-7206-462E-83C4-D01A79C518B9}"/>
    <cellStyle name="Millares 2 12 4 5" xfId="16920" xr:uid="{CF1D1BF6-E8DF-4917-8638-43DBAFDA3B91}"/>
    <cellStyle name="Millares 2 12 5" xfId="6687" xr:uid="{35B7A5E2-3A5D-4176-9376-A2C4446917BD}"/>
    <cellStyle name="Millares 2 12 5 2" xfId="13994" xr:uid="{F6DCC68B-4117-446D-9508-F177A6331B6D}"/>
    <cellStyle name="Millares 2 12 5 2 2" xfId="35846" xr:uid="{D63465B8-008E-4615-B708-BA2D5877DD32}"/>
    <cellStyle name="Millares 2 12 5 2 3" xfId="24925" xr:uid="{8D00CDAD-74D6-48B0-AA61-E9BC910BE291}"/>
    <cellStyle name="Millares 2 12 5 3" xfId="10340" xr:uid="{51FD2A7F-6768-4686-B8A8-612A928B4B60}"/>
    <cellStyle name="Millares 2 12 5 3 2" xfId="32206" xr:uid="{7D2DC7C1-B3EC-4639-BF8F-D1641461D655}"/>
    <cellStyle name="Millares 2 12 5 3 3" xfId="21285" xr:uid="{2E283F3A-AD72-46C1-950F-7FF7DABF4AB1}"/>
    <cellStyle name="Millares 2 12 5 4" xfId="28567" xr:uid="{8CA8EFF9-4978-492D-B99E-5A10409340CC}"/>
    <cellStyle name="Millares 2 12 5 5" xfId="17646" xr:uid="{FFC4D6B2-DD75-4B04-9614-7D38D063F6CD}"/>
    <cellStyle name="Millares 2 12 6" xfId="7417" xr:uid="{21C72493-77BA-4F6E-97EA-BE3750BC2AD3}"/>
    <cellStyle name="Millares 2 12 6 2" xfId="14724" xr:uid="{078690B9-22C6-41E8-A98A-4AC9F4271D20}"/>
    <cellStyle name="Millares 2 12 6 2 2" xfId="36572" xr:uid="{86698278-BDE8-461A-B69B-A3FD7ECC5D8A}"/>
    <cellStyle name="Millares 2 12 6 2 3" xfId="25651" xr:uid="{99E5E399-0CFC-4C18-9F8D-DC4936C7A017}"/>
    <cellStyle name="Millares 2 12 6 3" xfId="11070" xr:uid="{3C810D92-343F-4024-8E6E-39B5D4F642DD}"/>
    <cellStyle name="Millares 2 12 6 3 2" xfId="32932" xr:uid="{6DBF9B89-FEF2-4AF5-A6AA-CFB59C76D042}"/>
    <cellStyle name="Millares 2 12 6 3 3" xfId="22011" xr:uid="{8C23430A-E320-496C-9541-58D7F688E63C}"/>
    <cellStyle name="Millares 2 12 6 4" xfId="29293" xr:uid="{44CB0B1A-1693-49B2-B590-825405BC6A59}"/>
    <cellStyle name="Millares 2 12 6 5" xfId="18372" xr:uid="{7DD2377E-1591-4DE4-990A-920D59583213}"/>
    <cellStyle name="Millares 2 12 7" xfId="8147" xr:uid="{B5C39B1E-4CDF-4D96-86A7-CDE9073F1211}"/>
    <cellStyle name="Millares 2 12 7 2" xfId="15454" xr:uid="{F81845A6-9146-4532-B91E-7D697895D8C7}"/>
    <cellStyle name="Millares 2 12 7 2 2" xfId="37298" xr:uid="{4F3CE641-B0E5-4C57-9B91-097AB306298E}"/>
    <cellStyle name="Millares 2 12 7 2 3" xfId="26377" xr:uid="{2980F0AE-D458-4653-819E-88D7CE12DF5A}"/>
    <cellStyle name="Millares 2 12 7 3" xfId="11798" xr:uid="{893D56E0-3880-47F9-8A5B-A6132D6E25A4}"/>
    <cellStyle name="Millares 2 12 7 3 2" xfId="33658" xr:uid="{EF654A01-3CD0-491F-86D5-4184071BBAF6}"/>
    <cellStyle name="Millares 2 12 7 3 3" xfId="22737" xr:uid="{91E16B24-069E-4172-858B-A8D6C56B57FF}"/>
    <cellStyle name="Millares 2 12 7 4" xfId="30019" xr:uid="{3967FB09-C61B-49F7-8584-B6AD419EFDDF}"/>
    <cellStyle name="Millares 2 12 7 5" xfId="19098" xr:uid="{FE0594D0-61CB-47B1-AB54-75D710CC36F8}"/>
    <cellStyle name="Millares 2 12 8" xfId="12536" xr:uid="{1A8007F2-F89C-40CD-BEEA-2F7CA0459A50}"/>
    <cellStyle name="Millares 2 12 8 2" xfId="34392" xr:uid="{AE8D1B73-B9D9-497A-819C-7EF871383D20}"/>
    <cellStyle name="Millares 2 12 8 3" xfId="23471" xr:uid="{309ABF1F-6ECD-448A-8AEA-D39F683D5BEB}"/>
    <cellStyle name="Millares 2 12 9" xfId="8884" xr:uid="{94630230-9459-4A4B-A416-9C6047E114C3}"/>
    <cellStyle name="Millares 2 12 9 2" xfId="30752" xr:uid="{4CC038CC-303A-4620-8D73-736CF9CCD7A0}"/>
    <cellStyle name="Millares 2 12 9 3" xfId="19831" xr:uid="{1FD20795-30DA-4CA0-8D44-4BEA3B379966}"/>
    <cellStyle name="Millares 2 13" xfId="3048" xr:uid="{29194EE2-EF04-4F2F-9CBD-CFAC7E849AD8}"/>
    <cellStyle name="Millares 2 13 10" xfId="27114" xr:uid="{26711C0B-603F-45C6-809C-C338F8E2EE23}"/>
    <cellStyle name="Millares 2 13 11" xfId="16193" xr:uid="{DE37D0EA-830A-4FEF-B55C-5C67BFDBA90F}"/>
    <cellStyle name="Millares 2 13 2" xfId="5458" xr:uid="{D307D0E9-35E8-44EC-B62B-1AF39DC3E13C}"/>
    <cellStyle name="Millares 2 13 2 2" xfId="6197" xr:uid="{7627171F-C56E-438F-9CEF-1BD128C49B56}"/>
    <cellStyle name="Millares 2 13 2 2 2" xfId="13504" xr:uid="{D2DCED92-5ECA-425B-882B-030DA2A773FB}"/>
    <cellStyle name="Millares 2 13 2 2 2 2" xfId="35358" xr:uid="{E27DBAB0-48B3-471C-8851-4088EEF34173}"/>
    <cellStyle name="Millares 2 13 2 2 2 3" xfId="24437" xr:uid="{6F634D25-6C9D-40F6-85B7-AF0A1F68CC96}"/>
    <cellStyle name="Millares 2 13 2 2 3" xfId="9850" xr:uid="{E0893E63-3C15-4408-8380-F5B2B9F5A504}"/>
    <cellStyle name="Millares 2 13 2 2 3 2" xfId="31718" xr:uid="{2133440C-2B88-4901-87F2-EC6D98E49131}"/>
    <cellStyle name="Millares 2 13 2 2 3 3" xfId="20797" xr:uid="{DA077351-26F4-4187-A7CB-7F4875DE7925}"/>
    <cellStyle name="Millares 2 13 2 2 4" xfId="28079" xr:uid="{D78D5607-0817-427F-AD1F-46F2261E4992}"/>
    <cellStyle name="Millares 2 13 2 2 5" xfId="17158" xr:uid="{E61EA8AD-3187-455B-BE7B-55932E534316}"/>
    <cellStyle name="Millares 2 13 2 3" xfId="6927" xr:uid="{ED406521-DEA6-4894-AB85-0CBC88D9E0DD}"/>
    <cellStyle name="Millares 2 13 2 3 2" xfId="14234" xr:uid="{04A7ABB8-6881-42B1-9A18-7E2234659D80}"/>
    <cellStyle name="Millares 2 13 2 3 2 2" xfId="36084" xr:uid="{F29DD48B-DFB6-479F-97F6-203F6B42BC3D}"/>
    <cellStyle name="Millares 2 13 2 3 2 3" xfId="25163" xr:uid="{F80EDB67-F172-4BC0-84B7-8725FD7FCC24}"/>
    <cellStyle name="Millares 2 13 2 3 3" xfId="10580" xr:uid="{DF243B22-343F-4C80-B960-DDA1B8F1519E}"/>
    <cellStyle name="Millares 2 13 2 3 3 2" xfId="32444" xr:uid="{F5B99FFD-FC59-4B40-8C97-E8BA65C1C8BC}"/>
    <cellStyle name="Millares 2 13 2 3 3 3" xfId="21523" xr:uid="{26E86C8A-3284-43C7-971E-6509DB21E6E6}"/>
    <cellStyle name="Millares 2 13 2 3 4" xfId="28805" xr:uid="{5ACAAB55-EFDE-44D6-9BD4-A959E133DE5C}"/>
    <cellStyle name="Millares 2 13 2 3 5" xfId="17884" xr:uid="{AAB8CF34-E220-4DC6-BE9C-9BF987E3C089}"/>
    <cellStyle name="Millares 2 13 2 4" xfId="7657" xr:uid="{514F7903-11FB-4D70-99FC-BFBCF1A7F681}"/>
    <cellStyle name="Millares 2 13 2 4 2" xfId="14964" xr:uid="{C03ECB82-FF33-4F9C-84D4-7309C676CDD9}"/>
    <cellStyle name="Millares 2 13 2 4 2 2" xfId="36810" xr:uid="{B8FF8ABA-CFDD-4166-87AA-66DE4CD93172}"/>
    <cellStyle name="Millares 2 13 2 4 2 3" xfId="25889" xr:uid="{AB61B304-3AD9-4A8D-AF97-151918C4C8A4}"/>
    <cellStyle name="Millares 2 13 2 4 3" xfId="11310" xr:uid="{A9312761-944C-478C-BA93-CA23AC63011A}"/>
    <cellStyle name="Millares 2 13 2 4 3 2" xfId="33170" xr:uid="{5555CD1B-337B-4D8B-9DD7-8773ECA2E975}"/>
    <cellStyle name="Millares 2 13 2 4 3 3" xfId="22249" xr:uid="{76D3AFCE-B2F8-444C-82BE-6F1BEEC436A7}"/>
    <cellStyle name="Millares 2 13 2 4 4" xfId="29531" xr:uid="{8CE19A84-99CC-435F-A12C-8A307A896276}"/>
    <cellStyle name="Millares 2 13 2 4 5" xfId="18610" xr:uid="{101F5B1B-172D-453C-A01B-1AAABEA7C1CB}"/>
    <cellStyle name="Millares 2 13 2 5" xfId="8387" xr:uid="{CE4E00A3-8F2B-44C3-943E-AC591ED7D86A}"/>
    <cellStyle name="Millares 2 13 2 5 2" xfId="15694" xr:uid="{747D7CBF-478D-4C34-AFC5-84BB998071BE}"/>
    <cellStyle name="Millares 2 13 2 5 2 2" xfId="37536" xr:uid="{79CD33EE-9153-4B3A-AF4A-C4D14EC12036}"/>
    <cellStyle name="Millares 2 13 2 5 2 3" xfId="26615" xr:uid="{9E28245B-CFF6-4E38-9D28-47BA675985A7}"/>
    <cellStyle name="Millares 2 13 2 5 3" xfId="12036" xr:uid="{E35CA1EE-2FEB-4560-8077-CD5C177635A4}"/>
    <cellStyle name="Millares 2 13 2 5 3 2" xfId="33896" xr:uid="{3EB95ABC-11A4-47C9-8A6C-77F5CA889764}"/>
    <cellStyle name="Millares 2 13 2 5 3 3" xfId="22975" xr:uid="{ACF806B2-179D-427C-9976-5B2659A936A6}"/>
    <cellStyle name="Millares 2 13 2 5 4" xfId="30257" xr:uid="{F9FE3E21-5E2A-4DEB-9296-3BBDCFDC646F}"/>
    <cellStyle name="Millares 2 13 2 5 5" xfId="19336" xr:uid="{EEBFE4F7-066E-427C-8713-F2244B15DDA4}"/>
    <cellStyle name="Millares 2 13 2 6" xfId="12776" xr:uid="{0A8B7B98-CA2A-497E-8F0E-96FD7436EA1D}"/>
    <cellStyle name="Millares 2 13 2 6 2" xfId="34630" xr:uid="{75549093-75AF-4BB9-B0FD-C79D8A56AEC7}"/>
    <cellStyle name="Millares 2 13 2 6 3" xfId="23709" xr:uid="{FB897EA4-B561-4AD3-A8D8-8CD074C96B8D}"/>
    <cellStyle name="Millares 2 13 2 7" xfId="9122" xr:uid="{31EEA0DB-2B01-4E03-A367-61C680F25F96}"/>
    <cellStyle name="Millares 2 13 2 7 2" xfId="30990" xr:uid="{66BE67E8-A517-4DA3-9FC3-7B41F5A69D3E}"/>
    <cellStyle name="Millares 2 13 2 7 3" xfId="20069" xr:uid="{5C625B2F-F075-4F90-8BA0-0260572A3857}"/>
    <cellStyle name="Millares 2 13 2 8" xfId="27351" xr:uid="{7723F7C0-E8F7-476F-8C1E-667060A3656D}"/>
    <cellStyle name="Millares 2 13 2 9" xfId="16430" xr:uid="{96F9C704-6C9A-4013-A2FB-1FCA54B671D6}"/>
    <cellStyle name="Millares 2 13 3" xfId="5708" xr:uid="{29B6D330-A88A-454C-B112-88E3B2FD2ABF}"/>
    <cellStyle name="Millares 2 13 3 2" xfId="6441" xr:uid="{78608856-185A-4692-BEDE-874DE43AFFAC}"/>
    <cellStyle name="Millares 2 13 3 2 2" xfId="13748" xr:uid="{ADD8B917-DCD4-4123-92AB-DF656B5A651A}"/>
    <cellStyle name="Millares 2 13 3 2 2 2" xfId="35602" xr:uid="{9C4A8286-2214-4158-83EA-FFBC9F1127AA}"/>
    <cellStyle name="Millares 2 13 3 2 2 3" xfId="24681" xr:uid="{5DE46F68-24B6-472F-8CD5-B072B1AE8827}"/>
    <cellStyle name="Millares 2 13 3 2 3" xfId="10094" xr:uid="{CC42015B-ADF9-4E3D-9D69-9A06C977E406}"/>
    <cellStyle name="Millares 2 13 3 2 3 2" xfId="31962" xr:uid="{3A38D255-035E-4300-AD01-54A63B450951}"/>
    <cellStyle name="Millares 2 13 3 2 3 3" xfId="21041" xr:uid="{4B9B43FC-D057-4C8A-91F6-888CE1ADB325}"/>
    <cellStyle name="Millares 2 13 3 2 4" xfId="28323" xr:uid="{768041B8-4B0C-4ACE-9D3D-9F9806E350E8}"/>
    <cellStyle name="Millares 2 13 3 2 5" xfId="17402" xr:uid="{7F9D5BF0-C847-4150-B668-8509C73A862F}"/>
    <cellStyle name="Millares 2 13 3 3" xfId="7171" xr:uid="{7787A3B4-FF1F-44CF-B220-5A40697D5310}"/>
    <cellStyle name="Millares 2 13 3 3 2" xfId="14478" xr:uid="{2C1EC1C4-A1CD-4129-AA18-C2E37EB91302}"/>
    <cellStyle name="Millares 2 13 3 3 2 2" xfId="36328" xr:uid="{425174D2-2C46-413C-94D2-7C35A61781F2}"/>
    <cellStyle name="Millares 2 13 3 3 2 3" xfId="25407" xr:uid="{84496A49-57BC-47C2-9689-A3B0D654A9B1}"/>
    <cellStyle name="Millares 2 13 3 3 3" xfId="10824" xr:uid="{71B02B96-B979-415D-B511-E96EA41C66E5}"/>
    <cellStyle name="Millares 2 13 3 3 3 2" xfId="32688" xr:uid="{698B9879-B385-4300-9F93-3D180BB806DA}"/>
    <cellStyle name="Millares 2 13 3 3 3 3" xfId="21767" xr:uid="{C59CEBA3-E364-4B79-87A8-1566856D9557}"/>
    <cellStyle name="Millares 2 13 3 3 4" xfId="29049" xr:uid="{4214A85B-540D-424A-A49A-BD1D8879EF47}"/>
    <cellStyle name="Millares 2 13 3 3 5" xfId="18128" xr:uid="{4CC82071-491E-4CDD-8089-201513184D13}"/>
    <cellStyle name="Millares 2 13 3 4" xfId="7901" xr:uid="{000297A4-69AE-47D9-8494-321524E5D16C}"/>
    <cellStyle name="Millares 2 13 3 4 2" xfId="15208" xr:uid="{75E5D716-B1F3-48AF-8C7E-B3BAA8937193}"/>
    <cellStyle name="Millares 2 13 3 4 2 2" xfId="37054" xr:uid="{C3A784E9-2541-494F-9ABE-57DAC0A4B391}"/>
    <cellStyle name="Millares 2 13 3 4 2 3" xfId="26133" xr:uid="{09922988-7119-4EF5-90BC-7A4478784DF3}"/>
    <cellStyle name="Millares 2 13 3 4 3" xfId="11554" xr:uid="{D1F96FFB-ADDA-4F2B-8094-BC0FD26FF950}"/>
    <cellStyle name="Millares 2 13 3 4 3 2" xfId="33414" xr:uid="{AF220F73-AF20-45D7-8AC9-AD13C0912582}"/>
    <cellStyle name="Millares 2 13 3 4 3 3" xfId="22493" xr:uid="{129D805B-3C51-41AE-9F35-56377A406FD4}"/>
    <cellStyle name="Millares 2 13 3 4 4" xfId="29775" xr:uid="{64AD3E26-E941-44D1-9B63-B1E9F1D74B7F}"/>
    <cellStyle name="Millares 2 13 3 4 5" xfId="18854" xr:uid="{4070E9AA-B624-4E5A-8B3E-F1135E7ED51B}"/>
    <cellStyle name="Millares 2 13 3 5" xfId="8631" xr:uid="{F45DDCD5-BFDF-47BB-9E4F-EFEBC912104D}"/>
    <cellStyle name="Millares 2 13 3 5 2" xfId="15938" xr:uid="{08F67C52-01D7-4487-A04C-9BAE04A90E71}"/>
    <cellStyle name="Millares 2 13 3 5 2 2" xfId="37780" xr:uid="{9F049F9A-BAF9-4493-93A9-E6BBB8A6032F}"/>
    <cellStyle name="Millares 2 13 3 5 2 3" xfId="26859" xr:uid="{72807396-0F0E-4457-8837-543505699AA2}"/>
    <cellStyle name="Millares 2 13 3 5 3" xfId="12280" xr:uid="{B2D63946-733D-4621-AE06-3F31B16D9B3A}"/>
    <cellStyle name="Millares 2 13 3 5 3 2" xfId="34140" xr:uid="{069ABA7D-93F8-45C3-BA38-B00272F35BE0}"/>
    <cellStyle name="Millares 2 13 3 5 3 3" xfId="23219" xr:uid="{6C482D70-ED3B-4356-A255-8EAC35A88E5B}"/>
    <cellStyle name="Millares 2 13 3 5 4" xfId="30501" xr:uid="{6B600D81-8069-4AC1-BCD3-1A71C1335385}"/>
    <cellStyle name="Millares 2 13 3 5 5" xfId="19580" xr:uid="{3B157404-9D59-4BE4-AE0D-5DEC0CF4A63B}"/>
    <cellStyle name="Millares 2 13 3 6" xfId="13020" xr:uid="{A4D2E4F0-5D6A-48EB-977D-347C2B69FC14}"/>
    <cellStyle name="Millares 2 13 3 6 2" xfId="34874" xr:uid="{F21D8D14-23B7-449E-ADC8-838BF8BB556A}"/>
    <cellStyle name="Millares 2 13 3 6 3" xfId="23953" xr:uid="{F31099D3-2AA4-4388-BBDC-EC813D37CA07}"/>
    <cellStyle name="Millares 2 13 3 7" xfId="9366" xr:uid="{01DC0F63-19FC-4CE0-A4DF-9CAE715F8D15}"/>
    <cellStyle name="Millares 2 13 3 7 2" xfId="31234" xr:uid="{6BD63D20-42F5-4C55-9332-84F85F1221E2}"/>
    <cellStyle name="Millares 2 13 3 7 3" xfId="20313" xr:uid="{22444555-2062-475C-A7BE-B97A54DAEA06}"/>
    <cellStyle name="Millares 2 13 3 8" xfId="27595" xr:uid="{A2F31CFA-395C-454E-A5FF-BA5E87C841B2}"/>
    <cellStyle name="Millares 2 13 3 9" xfId="16674" xr:uid="{74C8698A-68C3-47CD-8EEE-A02E75EB2B90}"/>
    <cellStyle name="Millares 2 13 4" xfId="5960" xr:uid="{9F212271-9683-4E44-B35E-87AEE4DF0CD1}"/>
    <cellStyle name="Millares 2 13 4 2" xfId="13267" xr:uid="{27885211-E97D-4F71-8437-6191D8764B6E}"/>
    <cellStyle name="Millares 2 13 4 2 2" xfId="35121" xr:uid="{74765387-A7D6-4F8B-83EA-858D3D0716F6}"/>
    <cellStyle name="Millares 2 13 4 2 3" xfId="24200" xr:uid="{57268786-CDA4-4180-9639-618230C0673E}"/>
    <cellStyle name="Millares 2 13 4 3" xfId="9613" xr:uid="{D06FAFA2-FA9A-4BB0-B8C4-BDC59104584E}"/>
    <cellStyle name="Millares 2 13 4 3 2" xfId="31481" xr:uid="{E2177D38-60DB-4B1E-8227-8C331ADED121}"/>
    <cellStyle name="Millares 2 13 4 3 3" xfId="20560" xr:uid="{7D6818D3-048B-4D3C-9681-EEF076437551}"/>
    <cellStyle name="Millares 2 13 4 4" xfId="27842" xr:uid="{6A35F2CD-0EEA-4A30-B384-96B3BFC97096}"/>
    <cellStyle name="Millares 2 13 4 5" xfId="16921" xr:uid="{CE1D92A2-C4C8-43E7-A988-AADD167CF38A}"/>
    <cellStyle name="Millares 2 13 5" xfId="6688" xr:uid="{AB084FEA-D752-4E0A-A70A-E2BCFA10E80D}"/>
    <cellStyle name="Millares 2 13 5 2" xfId="13995" xr:uid="{3172D5E8-792B-4799-A805-BA5F79C8779D}"/>
    <cellStyle name="Millares 2 13 5 2 2" xfId="35847" xr:uid="{2FBA172E-2DEA-41FE-BCC2-845A08230DC3}"/>
    <cellStyle name="Millares 2 13 5 2 3" xfId="24926" xr:uid="{FFBD54CB-293C-46CB-A042-343F8E779723}"/>
    <cellStyle name="Millares 2 13 5 3" xfId="10341" xr:uid="{B5306234-3D41-4F4D-8508-1CA17216C340}"/>
    <cellStyle name="Millares 2 13 5 3 2" xfId="32207" xr:uid="{0F54E8EF-7B6C-4580-8B23-94E39E6EF0EB}"/>
    <cellStyle name="Millares 2 13 5 3 3" xfId="21286" xr:uid="{8C652869-CC91-4046-AD06-261A97BA259D}"/>
    <cellStyle name="Millares 2 13 5 4" xfId="28568" xr:uid="{8F950D77-F29E-4D8C-A8E6-20432794A980}"/>
    <cellStyle name="Millares 2 13 5 5" xfId="17647" xr:uid="{F3457F97-7CF8-4B43-B432-2BD8A7F92739}"/>
    <cellStyle name="Millares 2 13 6" xfId="7418" xr:uid="{17B70146-BB44-4F08-84B2-C137DE109A19}"/>
    <cellStyle name="Millares 2 13 6 2" xfId="14725" xr:uid="{A4B6F269-10EE-4FEA-8964-7DC4C901536C}"/>
    <cellStyle name="Millares 2 13 6 2 2" xfId="36573" xr:uid="{AE6B47B8-89CF-40F3-8C43-E060A1752FF7}"/>
    <cellStyle name="Millares 2 13 6 2 3" xfId="25652" xr:uid="{44206813-F6BB-4E9C-9274-DB25ADAC16D5}"/>
    <cellStyle name="Millares 2 13 6 3" xfId="11071" xr:uid="{90A37D49-FA6F-4B66-8E45-77D05D502774}"/>
    <cellStyle name="Millares 2 13 6 3 2" xfId="32933" xr:uid="{33DB6EA8-4E1A-42BE-8605-A89DF2EBAE24}"/>
    <cellStyle name="Millares 2 13 6 3 3" xfId="22012" xr:uid="{1BE62494-8E97-4E21-96F3-1750BF8A6ADD}"/>
    <cellStyle name="Millares 2 13 6 4" xfId="29294" xr:uid="{0D889956-4ED9-489E-A347-0560384E13E4}"/>
    <cellStyle name="Millares 2 13 6 5" xfId="18373" xr:uid="{E952CF4F-2EAB-4D20-9498-91FB4898A119}"/>
    <cellStyle name="Millares 2 13 7" xfId="8148" xr:uid="{46EFD1A6-6284-42F8-B51D-43B7A88C87F2}"/>
    <cellStyle name="Millares 2 13 7 2" xfId="15455" xr:uid="{E6747AF1-CBCC-48C2-82A9-06CF9CBF7309}"/>
    <cellStyle name="Millares 2 13 7 2 2" xfId="37299" xr:uid="{CA0FBF45-55C6-4B64-AE62-AC262D584A4B}"/>
    <cellStyle name="Millares 2 13 7 2 3" xfId="26378" xr:uid="{83C727D5-E809-47FD-8910-89513E7C6186}"/>
    <cellStyle name="Millares 2 13 7 3" xfId="11799" xr:uid="{591CCE57-F79D-4C25-BAF2-D277D475A189}"/>
    <cellStyle name="Millares 2 13 7 3 2" xfId="33659" xr:uid="{CC9E15B0-8962-4256-A040-F9BCABDA9A39}"/>
    <cellStyle name="Millares 2 13 7 3 3" xfId="22738" xr:uid="{20D5DA9D-AF27-45E1-979E-93A030D37216}"/>
    <cellStyle name="Millares 2 13 7 4" xfId="30020" xr:uid="{D9D8B67B-1005-412F-9A5E-0AE6BD430422}"/>
    <cellStyle name="Millares 2 13 7 5" xfId="19099" xr:uid="{AA520CD5-CBE8-4D11-A91B-AA939FDA4F0A}"/>
    <cellStyle name="Millares 2 13 8" xfId="12537" xr:uid="{F45479E1-3B9E-4111-8CB7-BE34E4920410}"/>
    <cellStyle name="Millares 2 13 8 2" xfId="34393" xr:uid="{261F5702-6540-4C54-8DFD-0AF9DDC3D9C1}"/>
    <cellStyle name="Millares 2 13 8 3" xfId="23472" xr:uid="{BB6F97DD-9F0D-43FC-9BD1-23C51143F3DD}"/>
    <cellStyle name="Millares 2 13 9" xfId="8885" xr:uid="{3E185C71-7A38-4D71-9865-2C428C83D4AB}"/>
    <cellStyle name="Millares 2 13 9 2" xfId="30753" xr:uid="{19182A41-C7E9-488E-A75F-8B626EAFC2C5}"/>
    <cellStyle name="Millares 2 13 9 3" xfId="19832" xr:uid="{3C7B65D9-84CF-4B62-BD23-9C973C0442A6}"/>
    <cellStyle name="Millares 2 14" xfId="3049" xr:uid="{B82B6965-9B4A-4334-BDAE-065C813926BF}"/>
    <cellStyle name="Millares 2 14 10" xfId="27115" xr:uid="{5B3CB4A0-39AD-46D7-A951-5157C71F24C3}"/>
    <cellStyle name="Millares 2 14 11" xfId="16194" xr:uid="{98265EA0-781D-4DB1-A956-77B2BA6215FA}"/>
    <cellStyle name="Millares 2 14 2" xfId="5459" xr:uid="{20E79D67-5EF9-4945-9AF9-69384EED20D1}"/>
    <cellStyle name="Millares 2 14 2 2" xfId="6198" xr:uid="{1F175FB0-5E8B-4FA8-9603-978B7F5A3D1E}"/>
    <cellStyle name="Millares 2 14 2 2 2" xfId="13505" xr:uid="{0406B11C-83E0-4423-9834-4B4580E18166}"/>
    <cellStyle name="Millares 2 14 2 2 2 2" xfId="35359" xr:uid="{99404B70-CBDB-4926-BB57-4CD842ED1AE7}"/>
    <cellStyle name="Millares 2 14 2 2 2 3" xfId="24438" xr:uid="{0B3BAD92-FB1F-4395-B9FE-006931F256CF}"/>
    <cellStyle name="Millares 2 14 2 2 3" xfId="9851" xr:uid="{ED5271C3-3649-40CF-B78A-92A20709FFC8}"/>
    <cellStyle name="Millares 2 14 2 2 3 2" xfId="31719" xr:uid="{C61F1AC6-CB64-43BF-BEC5-8C5550167A3C}"/>
    <cellStyle name="Millares 2 14 2 2 3 3" xfId="20798" xr:uid="{E74399C8-D6BA-43D3-9602-61B0724D699B}"/>
    <cellStyle name="Millares 2 14 2 2 4" xfId="28080" xr:uid="{4ACEFA8C-D009-47FB-9628-D10904CA9633}"/>
    <cellStyle name="Millares 2 14 2 2 5" xfId="17159" xr:uid="{251177B5-5F62-4F7D-9EE9-6F19F849313A}"/>
    <cellStyle name="Millares 2 14 2 3" xfId="6928" xr:uid="{3FEA5B09-FEF4-4DD0-9FBC-939243FB7961}"/>
    <cellStyle name="Millares 2 14 2 3 2" xfId="14235" xr:uid="{7AA6CA76-F1F7-439D-B997-1D6ECF0DFAFC}"/>
    <cellStyle name="Millares 2 14 2 3 2 2" xfId="36085" xr:uid="{0EDDDBCB-1BC2-49B2-A447-6C875DB636AF}"/>
    <cellStyle name="Millares 2 14 2 3 2 3" xfId="25164" xr:uid="{C42D6094-08D3-4D77-8048-B5535571005B}"/>
    <cellStyle name="Millares 2 14 2 3 3" xfId="10581" xr:uid="{C811EF6B-7C4C-4F5E-B907-2F0B4809C32D}"/>
    <cellStyle name="Millares 2 14 2 3 3 2" xfId="32445" xr:uid="{5456A4E8-0D78-46C2-ACB6-AB676C794FAA}"/>
    <cellStyle name="Millares 2 14 2 3 3 3" xfId="21524" xr:uid="{FA8925C2-966D-445C-814D-26A73B1DD86D}"/>
    <cellStyle name="Millares 2 14 2 3 4" xfId="28806" xr:uid="{E7B2D619-E133-4E71-A680-6284E3EE4A1E}"/>
    <cellStyle name="Millares 2 14 2 3 5" xfId="17885" xr:uid="{005A4312-EADA-4209-9A9B-2C5DB974A283}"/>
    <cellStyle name="Millares 2 14 2 4" xfId="7658" xr:uid="{76AD7AAB-3C11-43F1-BF4E-348A5ECA78E0}"/>
    <cellStyle name="Millares 2 14 2 4 2" xfId="14965" xr:uid="{0E598518-D4E7-451E-9534-F3D609E6F59F}"/>
    <cellStyle name="Millares 2 14 2 4 2 2" xfId="36811" xr:uid="{2411D8D6-8CE3-4398-97F6-C69CA3F51744}"/>
    <cellStyle name="Millares 2 14 2 4 2 3" xfId="25890" xr:uid="{27D040BA-E323-41B2-A7F9-BE322C4F6964}"/>
    <cellStyle name="Millares 2 14 2 4 3" xfId="11311" xr:uid="{954FDD51-1D96-4099-B2DE-0E4F13D74AAE}"/>
    <cellStyle name="Millares 2 14 2 4 3 2" xfId="33171" xr:uid="{12054AD9-1186-4672-AB43-7A65363D6148}"/>
    <cellStyle name="Millares 2 14 2 4 3 3" xfId="22250" xr:uid="{85675AB2-A325-4559-B91C-250340E29949}"/>
    <cellStyle name="Millares 2 14 2 4 4" xfId="29532" xr:uid="{3F6D4D31-3D4D-47FF-85CE-C9A3B9D8CA2E}"/>
    <cellStyle name="Millares 2 14 2 4 5" xfId="18611" xr:uid="{13764DA9-83CA-44D7-91D3-29D368FC6F07}"/>
    <cellStyle name="Millares 2 14 2 5" xfId="8388" xr:uid="{B99F2C6B-D63D-4E9E-A64C-CA4DED60D211}"/>
    <cellStyle name="Millares 2 14 2 5 2" xfId="15695" xr:uid="{5A45DBCD-735F-46B8-9F68-83AC5654C123}"/>
    <cellStyle name="Millares 2 14 2 5 2 2" xfId="37537" xr:uid="{4027F02F-FB66-4754-8B08-C4162768BB13}"/>
    <cellStyle name="Millares 2 14 2 5 2 3" xfId="26616" xr:uid="{28EE8E65-77AB-4B4C-9470-21DF54A6BA0E}"/>
    <cellStyle name="Millares 2 14 2 5 3" xfId="12037" xr:uid="{7CF0688F-3D1C-42C6-8D99-3DFE441FD53C}"/>
    <cellStyle name="Millares 2 14 2 5 3 2" xfId="33897" xr:uid="{CC6313E3-9DBE-4EEE-B961-B26C52AB5ED9}"/>
    <cellStyle name="Millares 2 14 2 5 3 3" xfId="22976" xr:uid="{AFDEC0A2-DB81-4D35-AA3E-AD74022DA4E0}"/>
    <cellStyle name="Millares 2 14 2 5 4" xfId="30258" xr:uid="{7C7F7874-0C1C-4229-8EAF-DF81F7003EEB}"/>
    <cellStyle name="Millares 2 14 2 5 5" xfId="19337" xr:uid="{DA60F5EA-9785-453F-88ED-B2BAA146B3FE}"/>
    <cellStyle name="Millares 2 14 2 6" xfId="12777" xr:uid="{351BB710-E236-4D8D-B9E9-9079F401F3F7}"/>
    <cellStyle name="Millares 2 14 2 6 2" xfId="34631" xr:uid="{A985C7D4-34F8-49F2-A671-FEE03CD2EDF0}"/>
    <cellStyle name="Millares 2 14 2 6 3" xfId="23710" xr:uid="{8345A55B-19A6-4E34-B043-CB97340094AA}"/>
    <cellStyle name="Millares 2 14 2 7" xfId="9123" xr:uid="{5D513E83-B907-42AB-A4A1-6707DC0E82AB}"/>
    <cellStyle name="Millares 2 14 2 7 2" xfId="30991" xr:uid="{8DF1F767-976E-4F4E-BCD8-59A45C53952D}"/>
    <cellStyle name="Millares 2 14 2 7 3" xfId="20070" xr:uid="{581EE28F-7947-436D-8A11-1B6001976117}"/>
    <cellStyle name="Millares 2 14 2 8" xfId="27352" xr:uid="{8848ECCA-1A27-4094-AA50-EB55D266D08B}"/>
    <cellStyle name="Millares 2 14 2 9" xfId="16431" xr:uid="{1207FE70-3244-4896-9173-20791975F15B}"/>
    <cellStyle name="Millares 2 14 3" xfId="5709" xr:uid="{73387DA5-3C2B-40B3-A2D5-95C957AE2AC1}"/>
    <cellStyle name="Millares 2 14 3 2" xfId="6442" xr:uid="{6A9A41EA-D8B0-4582-9F29-77313151052A}"/>
    <cellStyle name="Millares 2 14 3 2 2" xfId="13749" xr:uid="{F228B781-603A-472F-BE87-A4B6A47E94BB}"/>
    <cellStyle name="Millares 2 14 3 2 2 2" xfId="35603" xr:uid="{EF58F543-6301-4E2A-8887-7B202842A9B8}"/>
    <cellStyle name="Millares 2 14 3 2 2 3" xfId="24682" xr:uid="{528DC74C-1D20-4C83-A2C8-BC0EA014DE0C}"/>
    <cellStyle name="Millares 2 14 3 2 3" xfId="10095" xr:uid="{65E4C89A-A269-46EF-AEDA-3E57A0AD1780}"/>
    <cellStyle name="Millares 2 14 3 2 3 2" xfId="31963" xr:uid="{B880467E-4288-45F8-9087-F01D981581F2}"/>
    <cellStyle name="Millares 2 14 3 2 3 3" xfId="21042" xr:uid="{400BFB07-6E97-42E1-B871-68A28EDA2EC5}"/>
    <cellStyle name="Millares 2 14 3 2 4" xfId="28324" xr:uid="{942C9D07-7312-4183-897D-6264DDE33CC4}"/>
    <cellStyle name="Millares 2 14 3 2 5" xfId="17403" xr:uid="{BDA7A3E9-999D-4446-A5BB-0175BE62C5BB}"/>
    <cellStyle name="Millares 2 14 3 3" xfId="7172" xr:uid="{3A725725-7870-4BC5-B710-E8FA69F66817}"/>
    <cellStyle name="Millares 2 14 3 3 2" xfId="14479" xr:uid="{74523355-F420-425A-9756-1E7EAB53974C}"/>
    <cellStyle name="Millares 2 14 3 3 2 2" xfId="36329" xr:uid="{212999B7-AFB8-43ED-9F1A-35F31556A169}"/>
    <cellStyle name="Millares 2 14 3 3 2 3" xfId="25408" xr:uid="{08ED272C-11EC-41B2-BBCA-5336ABEC1F87}"/>
    <cellStyle name="Millares 2 14 3 3 3" xfId="10825" xr:uid="{2945DDB2-CF74-4863-9A0A-ED35D4C5D067}"/>
    <cellStyle name="Millares 2 14 3 3 3 2" xfId="32689" xr:uid="{5F5C8150-22DC-447F-91A0-4F7CC8D9E957}"/>
    <cellStyle name="Millares 2 14 3 3 3 3" xfId="21768" xr:uid="{B0BE69C0-AA95-4B21-BEE5-1863A04FBA22}"/>
    <cellStyle name="Millares 2 14 3 3 4" xfId="29050" xr:uid="{3E62D564-3090-443D-8E16-1A7BDED8A127}"/>
    <cellStyle name="Millares 2 14 3 3 5" xfId="18129" xr:uid="{EA62ECC5-D0D5-4F44-B9E7-115E1133A747}"/>
    <cellStyle name="Millares 2 14 3 4" xfId="7902" xr:uid="{B6DDF100-C347-4103-AB0F-2A41C5A7CCFF}"/>
    <cellStyle name="Millares 2 14 3 4 2" xfId="15209" xr:uid="{93A0FA45-7B2E-4206-96BF-C49BD0BF04CC}"/>
    <cellStyle name="Millares 2 14 3 4 2 2" xfId="37055" xr:uid="{95EC56F5-4F93-477B-B6D7-62689319C3E5}"/>
    <cellStyle name="Millares 2 14 3 4 2 3" xfId="26134" xr:uid="{FC1607D9-DF2C-4168-A69A-7941A53388F5}"/>
    <cellStyle name="Millares 2 14 3 4 3" xfId="11555" xr:uid="{E05B8BD8-5ACB-4604-BF9B-E3F998DE2E67}"/>
    <cellStyle name="Millares 2 14 3 4 3 2" xfId="33415" xr:uid="{D503DA5E-BC8A-4B28-9EBD-BB6AF5715676}"/>
    <cellStyle name="Millares 2 14 3 4 3 3" xfId="22494" xr:uid="{962DDD07-5908-455D-88B1-B585D2E70748}"/>
    <cellStyle name="Millares 2 14 3 4 4" xfId="29776" xr:uid="{41803F11-BF3C-4CCF-86C0-5065C9A07E7B}"/>
    <cellStyle name="Millares 2 14 3 4 5" xfId="18855" xr:uid="{B8BFBFF4-3D07-42D3-AAB6-A0C9E42D2C6C}"/>
    <cellStyle name="Millares 2 14 3 5" xfId="8632" xr:uid="{61924CDC-746D-40EF-AD53-758EFD443256}"/>
    <cellStyle name="Millares 2 14 3 5 2" xfId="15939" xr:uid="{525A9D5B-4DE5-41A8-8558-0ADDC7C7C9FA}"/>
    <cellStyle name="Millares 2 14 3 5 2 2" xfId="37781" xr:uid="{40A2929F-ADE4-4586-929F-22E34DBCCC1D}"/>
    <cellStyle name="Millares 2 14 3 5 2 3" xfId="26860" xr:uid="{2EF3DD0F-B14B-4061-AB31-A23AF21C0EDB}"/>
    <cellStyle name="Millares 2 14 3 5 3" xfId="12281" xr:uid="{5BB3889E-319F-4DBE-9CA4-F524FD663891}"/>
    <cellStyle name="Millares 2 14 3 5 3 2" xfId="34141" xr:uid="{8A2B6155-63CF-415B-A54D-95FA388A3536}"/>
    <cellStyle name="Millares 2 14 3 5 3 3" xfId="23220" xr:uid="{DF22896F-41FD-4607-8545-8BF6F3E4E82A}"/>
    <cellStyle name="Millares 2 14 3 5 4" xfId="30502" xr:uid="{792C63C3-7499-4F06-8983-312483F71C21}"/>
    <cellStyle name="Millares 2 14 3 5 5" xfId="19581" xr:uid="{74B371D0-A697-484B-9562-BCC6C9D7E7C4}"/>
    <cellStyle name="Millares 2 14 3 6" xfId="13021" xr:uid="{247015F8-F122-46A6-B3F6-83E5D4041014}"/>
    <cellStyle name="Millares 2 14 3 6 2" xfId="34875" xr:uid="{23668D58-8C85-44C0-8286-920CFBC4D783}"/>
    <cellStyle name="Millares 2 14 3 6 3" xfId="23954" xr:uid="{AEC6A9AF-1A52-4802-9BE4-FC7602EFCA7D}"/>
    <cellStyle name="Millares 2 14 3 7" xfId="9367" xr:uid="{F4C7ED7D-C3C2-481F-BD62-54DDC247CAB1}"/>
    <cellStyle name="Millares 2 14 3 7 2" xfId="31235" xr:uid="{E238C5B1-08AB-421C-896C-13AB8F8CB614}"/>
    <cellStyle name="Millares 2 14 3 7 3" xfId="20314" xr:uid="{B29C4734-FD3D-4C4B-8121-B813F3AF6BCA}"/>
    <cellStyle name="Millares 2 14 3 8" xfId="27596" xr:uid="{81DDD47A-EE44-4206-9CF8-67C953749928}"/>
    <cellStyle name="Millares 2 14 3 9" xfId="16675" xr:uid="{A6BD4A27-0418-4136-92D1-720AF74096B8}"/>
    <cellStyle name="Millares 2 14 4" xfId="5961" xr:uid="{3D913ECA-8FDF-4D18-A5A7-75976F8812B8}"/>
    <cellStyle name="Millares 2 14 4 2" xfId="13268" xr:uid="{376D99C6-3719-44D8-AB7B-B7B97679F334}"/>
    <cellStyle name="Millares 2 14 4 2 2" xfId="35122" xr:uid="{D6D3F641-ACDB-46C5-B2F4-235993622599}"/>
    <cellStyle name="Millares 2 14 4 2 3" xfId="24201" xr:uid="{27A9122C-4E62-4EA1-AA02-FAF1D54B047D}"/>
    <cellStyle name="Millares 2 14 4 3" xfId="9614" xr:uid="{04517A5F-A7AA-4501-B2AB-C6D42854373C}"/>
    <cellStyle name="Millares 2 14 4 3 2" xfId="31482" xr:uid="{849F3012-7C45-4867-999D-7D3C1021FE14}"/>
    <cellStyle name="Millares 2 14 4 3 3" xfId="20561" xr:uid="{311C16D9-5FA3-4049-B69F-3E68467F4C82}"/>
    <cellStyle name="Millares 2 14 4 4" xfId="27843" xr:uid="{69247FA3-95A4-46DA-B0EB-4EE58C57DDD6}"/>
    <cellStyle name="Millares 2 14 4 5" xfId="16922" xr:uid="{AE3C7B4A-59A0-414E-BA11-85B6AAA29020}"/>
    <cellStyle name="Millares 2 14 5" xfId="6689" xr:uid="{F27D7D99-67BB-4074-A9EA-55F134223A77}"/>
    <cellStyle name="Millares 2 14 5 2" xfId="13996" xr:uid="{3743C7B3-265A-4548-A9C6-429D6E834236}"/>
    <cellStyle name="Millares 2 14 5 2 2" xfId="35848" xr:uid="{BB82B3F5-5C5A-4F86-89FC-DDBB3837006A}"/>
    <cellStyle name="Millares 2 14 5 2 3" xfId="24927" xr:uid="{24C1B3A6-8800-4774-BF92-D634885FF92C}"/>
    <cellStyle name="Millares 2 14 5 3" xfId="10342" xr:uid="{A044CDAF-D6B6-4824-B733-8A5FEE4D55E9}"/>
    <cellStyle name="Millares 2 14 5 3 2" xfId="32208" xr:uid="{A1E80C05-0EA0-47D8-80E7-483110F0A97A}"/>
    <cellStyle name="Millares 2 14 5 3 3" xfId="21287" xr:uid="{A75771F7-966C-485F-A3C5-B7504899A6FF}"/>
    <cellStyle name="Millares 2 14 5 4" xfId="28569" xr:uid="{51911C02-5DEF-455A-A32E-B77972628A59}"/>
    <cellStyle name="Millares 2 14 5 5" xfId="17648" xr:uid="{BF6CD29B-3FB0-4F80-B5A3-6F60E87803E0}"/>
    <cellStyle name="Millares 2 14 6" xfId="7419" xr:uid="{7AEFB3B9-5DE4-4413-A9F4-91FB1FE0B8CE}"/>
    <cellStyle name="Millares 2 14 6 2" xfId="14726" xr:uid="{62A2A92C-E7AF-4B69-B6A8-5BE0003C743F}"/>
    <cellStyle name="Millares 2 14 6 2 2" xfId="36574" xr:uid="{D5B69EFD-44B2-4656-9113-838BF0A89D4B}"/>
    <cellStyle name="Millares 2 14 6 2 3" xfId="25653" xr:uid="{25C95559-E843-417A-8141-5AAFFE6D7A03}"/>
    <cellStyle name="Millares 2 14 6 3" xfId="11072" xr:uid="{28F7DE7E-9C46-4B69-B01D-3EC184604F2D}"/>
    <cellStyle name="Millares 2 14 6 3 2" xfId="32934" xr:uid="{D27102E0-513B-4A70-B473-164E6538FA25}"/>
    <cellStyle name="Millares 2 14 6 3 3" xfId="22013" xr:uid="{2BA7789C-A906-4ABB-9895-A0355AB75337}"/>
    <cellStyle name="Millares 2 14 6 4" xfId="29295" xr:uid="{5C7EFD88-34C4-4880-AE22-83F881FE7A7C}"/>
    <cellStyle name="Millares 2 14 6 5" xfId="18374" xr:uid="{B80AE639-7B10-45A0-8EE5-AEA76F1D8C80}"/>
    <cellStyle name="Millares 2 14 7" xfId="8149" xr:uid="{D77A9998-31FD-4198-8A31-87620378C695}"/>
    <cellStyle name="Millares 2 14 7 2" xfId="15456" xr:uid="{02F74198-6E1E-4A99-A62B-8689F3D261E4}"/>
    <cellStyle name="Millares 2 14 7 2 2" xfId="37300" xr:uid="{8A371D62-AB89-4E57-882B-300E5A424373}"/>
    <cellStyle name="Millares 2 14 7 2 3" xfId="26379" xr:uid="{6E51CCBF-81A7-4F8E-9506-C51187922035}"/>
    <cellStyle name="Millares 2 14 7 3" xfId="11800" xr:uid="{34AD43C2-2B78-459C-A883-133EF4035777}"/>
    <cellStyle name="Millares 2 14 7 3 2" xfId="33660" xr:uid="{D3835A98-3438-4F0D-9D8A-015C8281D8F1}"/>
    <cellStyle name="Millares 2 14 7 3 3" xfId="22739" xr:uid="{3EC6DB64-DC7D-445F-9E88-5626B45D1501}"/>
    <cellStyle name="Millares 2 14 7 4" xfId="30021" xr:uid="{2C45DF07-15BD-4C7C-97DA-D37730731C37}"/>
    <cellStyle name="Millares 2 14 7 5" xfId="19100" xr:uid="{1535A70A-7EAA-4201-AF02-482E506881C4}"/>
    <cellStyle name="Millares 2 14 8" xfId="12538" xr:uid="{F637CD8D-B79B-4353-AA1A-78B51CEFE817}"/>
    <cellStyle name="Millares 2 14 8 2" xfId="34394" xr:uid="{B1FCFDF8-7F6D-4AB4-8ADB-B42BA12D7BC0}"/>
    <cellStyle name="Millares 2 14 8 3" xfId="23473" xr:uid="{B6AF7ECF-9E9A-4373-B9C2-63DFC4EF06C4}"/>
    <cellStyle name="Millares 2 14 9" xfId="8886" xr:uid="{F5A8C0A5-9E09-463C-95DA-CF32B45DD20B}"/>
    <cellStyle name="Millares 2 14 9 2" xfId="30754" xr:uid="{E646B6CF-3FD6-47A8-9744-DB34D296697F}"/>
    <cellStyle name="Millares 2 14 9 3" xfId="19833" xr:uid="{37712E83-5549-4CF1-BD5D-A2188965D8D8}"/>
    <cellStyle name="Millares 2 15" xfId="3050" xr:uid="{6655CD23-A707-4FA9-AD22-26EF33AD7D73}"/>
    <cellStyle name="Millares 2 15 10" xfId="27116" xr:uid="{9F19EA85-42CB-403B-A926-227D06D4CF58}"/>
    <cellStyle name="Millares 2 15 11" xfId="16195" xr:uid="{69382440-06E0-4916-8140-EB0199813C2D}"/>
    <cellStyle name="Millares 2 15 2" xfId="5460" xr:uid="{0D3E4D5A-2B0F-4ED7-9782-362C81E0902B}"/>
    <cellStyle name="Millares 2 15 2 2" xfId="6199" xr:uid="{463CA467-6B90-4FAA-92FD-3882544CBC0B}"/>
    <cellStyle name="Millares 2 15 2 2 2" xfId="13506" xr:uid="{70EA91B0-1139-473C-8288-287BCF2A8117}"/>
    <cellStyle name="Millares 2 15 2 2 2 2" xfId="35360" xr:uid="{1A3F844A-1789-47A2-B175-DADB5846C213}"/>
    <cellStyle name="Millares 2 15 2 2 2 3" xfId="24439" xr:uid="{AA4FA27B-6AEF-4BC3-948B-B1C58E2CBCF6}"/>
    <cellStyle name="Millares 2 15 2 2 3" xfId="9852" xr:uid="{3DEC8BF9-96BA-4B8C-A632-90794BC468C6}"/>
    <cellStyle name="Millares 2 15 2 2 3 2" xfId="31720" xr:uid="{298B0B9E-79DD-4D9C-A9AC-2C14DABAE068}"/>
    <cellStyle name="Millares 2 15 2 2 3 3" xfId="20799" xr:uid="{21688F49-9C25-49D7-AF8B-4504ABF59D29}"/>
    <cellStyle name="Millares 2 15 2 2 4" xfId="28081" xr:uid="{9DBFA5DD-DEB4-4346-BB8F-28812D8D2A56}"/>
    <cellStyle name="Millares 2 15 2 2 5" xfId="17160" xr:uid="{CF862C1B-11AD-40FC-835C-1E7086D717FD}"/>
    <cellStyle name="Millares 2 15 2 3" xfId="6929" xr:uid="{420BBB0C-A887-406F-9E63-7703CE4FE996}"/>
    <cellStyle name="Millares 2 15 2 3 2" xfId="14236" xr:uid="{6525C681-0C20-43B4-925B-C4F8BAD33D9E}"/>
    <cellStyle name="Millares 2 15 2 3 2 2" xfId="36086" xr:uid="{3083EF4F-3BA5-4292-8204-AED8A0FB159D}"/>
    <cellStyle name="Millares 2 15 2 3 2 3" xfId="25165" xr:uid="{BBD1A436-B4CA-4B63-A066-1A497FF2B197}"/>
    <cellStyle name="Millares 2 15 2 3 3" xfId="10582" xr:uid="{7541FE3B-B341-42B8-B0B0-534257FBEB99}"/>
    <cellStyle name="Millares 2 15 2 3 3 2" xfId="32446" xr:uid="{335015AD-2366-4EB8-A3BD-D25B898D0FD7}"/>
    <cellStyle name="Millares 2 15 2 3 3 3" xfId="21525" xr:uid="{3FF273F9-FF39-4662-A408-29C2A3D1F8CF}"/>
    <cellStyle name="Millares 2 15 2 3 4" xfId="28807" xr:uid="{7AE1E6F4-9FC7-4C28-992D-E477AE0FFF6F}"/>
    <cellStyle name="Millares 2 15 2 3 5" xfId="17886" xr:uid="{B380D2DD-2EC4-49CE-B60E-EE4F6003942A}"/>
    <cellStyle name="Millares 2 15 2 4" xfId="7659" xr:uid="{16183AA5-DD2C-453A-B59E-7EF16ED66159}"/>
    <cellStyle name="Millares 2 15 2 4 2" xfId="14966" xr:uid="{DE7A4ED7-EBE4-4BB1-80DF-A1174048CF44}"/>
    <cellStyle name="Millares 2 15 2 4 2 2" xfId="36812" xr:uid="{0DBF562F-C1B4-4D8F-A678-20C016D25A45}"/>
    <cellStyle name="Millares 2 15 2 4 2 3" xfId="25891" xr:uid="{98643541-DF42-4F0D-9CA0-5A62A523F6D1}"/>
    <cellStyle name="Millares 2 15 2 4 3" xfId="11312" xr:uid="{23F18632-0D22-4FB9-9B9B-D0428B4D48A2}"/>
    <cellStyle name="Millares 2 15 2 4 3 2" xfId="33172" xr:uid="{A73FD468-E490-43FC-8545-C7D750A8FE36}"/>
    <cellStyle name="Millares 2 15 2 4 3 3" xfId="22251" xr:uid="{4CD9A4EC-78AE-4F4F-B1F3-ECB6024DDB60}"/>
    <cellStyle name="Millares 2 15 2 4 4" xfId="29533" xr:uid="{B3AE8911-2E27-4A9F-B749-8ACA1409BACE}"/>
    <cellStyle name="Millares 2 15 2 4 5" xfId="18612" xr:uid="{E97467FB-48B4-4256-9CEE-5AFEC8876BFE}"/>
    <cellStyle name="Millares 2 15 2 5" xfId="8389" xr:uid="{4D33E76D-83F1-4F84-9267-0D8902AA7209}"/>
    <cellStyle name="Millares 2 15 2 5 2" xfId="15696" xr:uid="{4CF7B0A3-76CE-4672-934B-44CEEA07054D}"/>
    <cellStyle name="Millares 2 15 2 5 2 2" xfId="37538" xr:uid="{0392A64B-A16B-4607-B5C3-C6F47F8BC2CD}"/>
    <cellStyle name="Millares 2 15 2 5 2 3" xfId="26617" xr:uid="{C6CD4F15-B325-4B07-B74D-236EA5A60C6F}"/>
    <cellStyle name="Millares 2 15 2 5 3" xfId="12038" xr:uid="{E0E0041E-0C51-484C-B584-414F15520356}"/>
    <cellStyle name="Millares 2 15 2 5 3 2" xfId="33898" xr:uid="{FD3A4967-1CBA-44F0-B7DF-2B98E04DFEF2}"/>
    <cellStyle name="Millares 2 15 2 5 3 3" xfId="22977" xr:uid="{31075027-1B54-43BE-BEB5-5581F834C80C}"/>
    <cellStyle name="Millares 2 15 2 5 4" xfId="30259" xr:uid="{65D0BDF1-D989-4EDB-9B49-8DDB2D37CA7A}"/>
    <cellStyle name="Millares 2 15 2 5 5" xfId="19338" xr:uid="{F26E7DCA-893A-4D93-836F-EEF7705E5E82}"/>
    <cellStyle name="Millares 2 15 2 6" xfId="12778" xr:uid="{1FAF20FD-21A5-4847-A356-17C33B3C0D59}"/>
    <cellStyle name="Millares 2 15 2 6 2" xfId="34632" xr:uid="{E23CA565-1E57-484B-A16E-8D21C571DA90}"/>
    <cellStyle name="Millares 2 15 2 6 3" xfId="23711" xr:uid="{DDA42180-5AC1-4851-BDC1-D68C0934EDCA}"/>
    <cellStyle name="Millares 2 15 2 7" xfId="9124" xr:uid="{4F2969BC-B59C-4A8D-B01A-271210541113}"/>
    <cellStyle name="Millares 2 15 2 7 2" xfId="30992" xr:uid="{F88E9968-A8F4-4D1F-A59C-E8248DEFFEB9}"/>
    <cellStyle name="Millares 2 15 2 7 3" xfId="20071" xr:uid="{61B862F6-E37E-499C-BD8F-133E381BE37F}"/>
    <cellStyle name="Millares 2 15 2 8" xfId="27353" xr:uid="{8D41BB3B-099D-4A0E-A529-7077C1E5C8F4}"/>
    <cellStyle name="Millares 2 15 2 9" xfId="16432" xr:uid="{20912B1A-7D31-4D03-B97F-BBA234384BA4}"/>
    <cellStyle name="Millares 2 15 3" xfId="5710" xr:uid="{4E2B4E1B-8597-46EA-A8C5-89CE7C78B7E5}"/>
    <cellStyle name="Millares 2 15 3 2" xfId="6443" xr:uid="{E989A406-7FA5-4786-8CE1-1EEEAC4E49CD}"/>
    <cellStyle name="Millares 2 15 3 2 2" xfId="13750" xr:uid="{F5EF533F-DE1B-49B9-B2B2-5824D6D42825}"/>
    <cellStyle name="Millares 2 15 3 2 2 2" xfId="35604" xr:uid="{DC8AE48B-825B-426A-8E98-624C8F9A2669}"/>
    <cellStyle name="Millares 2 15 3 2 2 3" xfId="24683" xr:uid="{6FA0FFBE-AE95-4D1C-9DC1-50363C8FB350}"/>
    <cellStyle name="Millares 2 15 3 2 3" xfId="10096" xr:uid="{4D8FC668-C095-493A-853C-CB2A7CD59D45}"/>
    <cellStyle name="Millares 2 15 3 2 3 2" xfId="31964" xr:uid="{4F2289C1-5BA1-4F3B-8825-9C5297732CAE}"/>
    <cellStyle name="Millares 2 15 3 2 3 3" xfId="21043" xr:uid="{0E072542-58CC-4417-B88B-0EB53BD3F4C0}"/>
    <cellStyle name="Millares 2 15 3 2 4" xfId="28325" xr:uid="{2C91D8FB-1260-4538-AC8F-FDF8293B8BEE}"/>
    <cellStyle name="Millares 2 15 3 2 5" xfId="17404" xr:uid="{4B446FD3-B212-4614-B257-E95FADF42023}"/>
    <cellStyle name="Millares 2 15 3 3" xfId="7173" xr:uid="{A39E384B-A6F6-4B17-938C-C77602E71DFC}"/>
    <cellStyle name="Millares 2 15 3 3 2" xfId="14480" xr:uid="{CD205054-F770-4442-8E38-AA62BF1EA783}"/>
    <cellStyle name="Millares 2 15 3 3 2 2" xfId="36330" xr:uid="{337FE729-61D8-44B7-9CAF-493D209668CF}"/>
    <cellStyle name="Millares 2 15 3 3 2 3" xfId="25409" xr:uid="{AD6A7704-E771-4571-B26E-2EAE8E876256}"/>
    <cellStyle name="Millares 2 15 3 3 3" xfId="10826" xr:uid="{3EB313FB-9070-4A9D-915B-597608BBD6CF}"/>
    <cellStyle name="Millares 2 15 3 3 3 2" xfId="32690" xr:uid="{23DDF719-5F5E-4CA5-A0B6-25651487FF82}"/>
    <cellStyle name="Millares 2 15 3 3 3 3" xfId="21769" xr:uid="{3BB9EDC6-5815-4894-A52D-C71254121A5D}"/>
    <cellStyle name="Millares 2 15 3 3 4" xfId="29051" xr:uid="{344EC6C2-CE01-42E1-A055-04FEC44DB151}"/>
    <cellStyle name="Millares 2 15 3 3 5" xfId="18130" xr:uid="{28DCB460-4003-4F5A-A939-13721621198D}"/>
    <cellStyle name="Millares 2 15 3 4" xfId="7903" xr:uid="{F48D5E30-4D7A-40FD-84E9-537225A04CED}"/>
    <cellStyle name="Millares 2 15 3 4 2" xfId="15210" xr:uid="{FF728CA5-4588-4893-8550-D023B63821D6}"/>
    <cellStyle name="Millares 2 15 3 4 2 2" xfId="37056" xr:uid="{23F928C8-8E33-4953-9AE8-137BAAC35B8D}"/>
    <cellStyle name="Millares 2 15 3 4 2 3" xfId="26135" xr:uid="{4DBD5683-41C7-4DF6-ACF0-70A7DDB81C33}"/>
    <cellStyle name="Millares 2 15 3 4 3" xfId="11556" xr:uid="{E521836C-7EA2-4258-8D67-BC4833296875}"/>
    <cellStyle name="Millares 2 15 3 4 3 2" xfId="33416" xr:uid="{1198E565-9D61-45D2-95A0-AB1B83ED11F0}"/>
    <cellStyle name="Millares 2 15 3 4 3 3" xfId="22495" xr:uid="{27DAB151-1114-46D6-A534-89119FB25EC4}"/>
    <cellStyle name="Millares 2 15 3 4 4" xfId="29777" xr:uid="{2859ABDE-609E-46A2-9D5F-0BF5670CE23E}"/>
    <cellStyle name="Millares 2 15 3 4 5" xfId="18856" xr:uid="{DF5D0049-58AA-44CE-9CA0-C1B95E519460}"/>
    <cellStyle name="Millares 2 15 3 5" xfId="8633" xr:uid="{C7567C46-36E7-4A12-B982-E4353B59030B}"/>
    <cellStyle name="Millares 2 15 3 5 2" xfId="15940" xr:uid="{27EC4135-F8F5-4E0C-8FE2-BFE6F5D73532}"/>
    <cellStyle name="Millares 2 15 3 5 2 2" xfId="37782" xr:uid="{68FA4B1A-D236-4624-B8C7-DC79B1CA8E9B}"/>
    <cellStyle name="Millares 2 15 3 5 2 3" xfId="26861" xr:uid="{5E74D170-D206-4550-8E2D-6643E2136E75}"/>
    <cellStyle name="Millares 2 15 3 5 3" xfId="12282" xr:uid="{710D20C0-AF6C-4FD0-BB21-B27A2A739C15}"/>
    <cellStyle name="Millares 2 15 3 5 3 2" xfId="34142" xr:uid="{96BE3017-67EA-4DDB-ADD1-F510EFEB1B2B}"/>
    <cellStyle name="Millares 2 15 3 5 3 3" xfId="23221" xr:uid="{CEC2EDDD-736F-4357-8FC3-4F13FE7EDD5F}"/>
    <cellStyle name="Millares 2 15 3 5 4" xfId="30503" xr:uid="{DDA5D8E8-2AB7-433B-815B-B9D53F52077C}"/>
    <cellStyle name="Millares 2 15 3 5 5" xfId="19582" xr:uid="{F6E97AF9-9E8C-4C4F-92E3-FC8CB4F23CC8}"/>
    <cellStyle name="Millares 2 15 3 6" xfId="13022" xr:uid="{B15E90EF-66B0-4E1E-9C8D-69DDFD7EB9BD}"/>
    <cellStyle name="Millares 2 15 3 6 2" xfId="34876" xr:uid="{8E723BEC-65E8-4A07-AACC-D80ABFC62445}"/>
    <cellStyle name="Millares 2 15 3 6 3" xfId="23955" xr:uid="{48E7E23C-2A9A-49E4-8141-AC683F004535}"/>
    <cellStyle name="Millares 2 15 3 7" xfId="9368" xr:uid="{539CA736-4073-404C-8BB3-E4B7D7C5AB43}"/>
    <cellStyle name="Millares 2 15 3 7 2" xfId="31236" xr:uid="{3AB68523-B758-4D8E-B13D-6C5070BC8DAA}"/>
    <cellStyle name="Millares 2 15 3 7 3" xfId="20315" xr:uid="{5F6CC66C-F4CB-4728-AB2A-A2E84228110A}"/>
    <cellStyle name="Millares 2 15 3 8" xfId="27597" xr:uid="{5AC827EC-454C-448B-A514-A62A747EC926}"/>
    <cellStyle name="Millares 2 15 3 9" xfId="16676" xr:uid="{399D2556-25E7-4C71-BF74-B9EDA2C05C4A}"/>
    <cellStyle name="Millares 2 15 4" xfId="5962" xr:uid="{7FDE6687-2BC1-4C0B-A760-16DE03CBA0C2}"/>
    <cellStyle name="Millares 2 15 4 2" xfId="13269" xr:uid="{B127E4DA-6461-4A60-BEAA-928098ABE44D}"/>
    <cellStyle name="Millares 2 15 4 2 2" xfId="35123" xr:uid="{AA3B9180-BA0D-4B94-A1A6-D21B23AB37CD}"/>
    <cellStyle name="Millares 2 15 4 2 3" xfId="24202" xr:uid="{577CDF42-31D2-4D37-A750-EA23656054A4}"/>
    <cellStyle name="Millares 2 15 4 3" xfId="9615" xr:uid="{62505053-9A99-43BB-BB50-7D18CD9484EA}"/>
    <cellStyle name="Millares 2 15 4 3 2" xfId="31483" xr:uid="{6F96B094-C89B-4CC2-A5C5-68F014368CB1}"/>
    <cellStyle name="Millares 2 15 4 3 3" xfId="20562" xr:uid="{CF7B77C9-BA39-44BE-A649-A217858174B3}"/>
    <cellStyle name="Millares 2 15 4 4" xfId="27844" xr:uid="{DED3DAAA-FAFC-4E9A-B8DC-BEE04F0644D6}"/>
    <cellStyle name="Millares 2 15 4 5" xfId="16923" xr:uid="{CD40E44B-E719-4405-868A-E89AFBD6C7D3}"/>
    <cellStyle name="Millares 2 15 5" xfId="6690" xr:uid="{9A44F4B1-2E6F-4337-9553-501E3D69761D}"/>
    <cellStyle name="Millares 2 15 5 2" xfId="13997" xr:uid="{1D287622-B85E-45A4-9003-A16B8EB46465}"/>
    <cellStyle name="Millares 2 15 5 2 2" xfId="35849" xr:uid="{1D30C9F7-CFFC-482A-9CF6-12C673E58837}"/>
    <cellStyle name="Millares 2 15 5 2 3" xfId="24928" xr:uid="{4319F51F-7788-457D-B9B2-2369D57C4588}"/>
    <cellStyle name="Millares 2 15 5 3" xfId="10343" xr:uid="{79034596-7197-4005-AECA-9FEA34E11A29}"/>
    <cellStyle name="Millares 2 15 5 3 2" xfId="32209" xr:uid="{8F8E32EF-703A-4372-858D-AA0DDBBDDABF}"/>
    <cellStyle name="Millares 2 15 5 3 3" xfId="21288" xr:uid="{FCC2603F-549A-4886-A5C0-A466C61856D1}"/>
    <cellStyle name="Millares 2 15 5 4" xfId="28570" xr:uid="{38BB2D54-53F1-4F60-A0D5-F15E4609141F}"/>
    <cellStyle name="Millares 2 15 5 5" xfId="17649" xr:uid="{3ABCAB88-579E-4F52-AB8B-9EE75ED34D26}"/>
    <cellStyle name="Millares 2 15 6" xfId="7420" xr:uid="{8189B5B0-393D-40A4-B693-AE18EA6FDC06}"/>
    <cellStyle name="Millares 2 15 6 2" xfId="14727" xr:uid="{10737957-EC38-49A5-ADDD-946B510423B5}"/>
    <cellStyle name="Millares 2 15 6 2 2" xfId="36575" xr:uid="{88D75493-C38C-47BF-A743-81F654932139}"/>
    <cellStyle name="Millares 2 15 6 2 3" xfId="25654" xr:uid="{6AFDBC3B-C534-4F91-AD13-A9BB1D106528}"/>
    <cellStyle name="Millares 2 15 6 3" xfId="11073" xr:uid="{FE677A1B-475D-41DE-829B-BB56C8D8593C}"/>
    <cellStyle name="Millares 2 15 6 3 2" xfId="32935" xr:uid="{9B25F7E0-A3E1-454A-9B8F-D51FAF2C8983}"/>
    <cellStyle name="Millares 2 15 6 3 3" xfId="22014" xr:uid="{6606B994-861E-4BA8-85D8-E58A43D0BAA8}"/>
    <cellStyle name="Millares 2 15 6 4" xfId="29296" xr:uid="{ED063EF0-DE18-4829-8FA4-A8B5D5F2EC8A}"/>
    <cellStyle name="Millares 2 15 6 5" xfId="18375" xr:uid="{342CCFF6-49DA-45AC-AB34-822107888836}"/>
    <cellStyle name="Millares 2 15 7" xfId="8150" xr:uid="{71D9E0B4-A489-48BF-B679-DC9361C22326}"/>
    <cellStyle name="Millares 2 15 7 2" xfId="15457" xr:uid="{61DE3D86-2DB0-49D1-B127-55E85D8E8C48}"/>
    <cellStyle name="Millares 2 15 7 2 2" xfId="37301" xr:uid="{8C3AEF59-2E13-4006-93B4-E23B04EC6077}"/>
    <cellStyle name="Millares 2 15 7 2 3" xfId="26380" xr:uid="{FD7CD8E8-360A-456F-9C5F-A709D13CD60C}"/>
    <cellStyle name="Millares 2 15 7 3" xfId="11801" xr:uid="{62091669-D50B-419F-8A20-61FC7450EEB9}"/>
    <cellStyle name="Millares 2 15 7 3 2" xfId="33661" xr:uid="{1444C9B3-C90A-4352-9210-E9B6A44FD629}"/>
    <cellStyle name="Millares 2 15 7 3 3" xfId="22740" xr:uid="{0EFB433F-A36E-494E-B859-26ED9CA7ABB3}"/>
    <cellStyle name="Millares 2 15 7 4" xfId="30022" xr:uid="{6EE9E06F-B49C-49CD-B9A3-5B7F8DE71110}"/>
    <cellStyle name="Millares 2 15 7 5" xfId="19101" xr:uid="{A7FA88D6-E9D1-4D86-AF14-D74E0C0BBEC9}"/>
    <cellStyle name="Millares 2 15 8" xfId="12539" xr:uid="{ADF180C6-5F65-4792-9C9C-37D87792E910}"/>
    <cellStyle name="Millares 2 15 8 2" xfId="34395" xr:uid="{1A2A70BD-32FA-4479-9985-74C9435A67CC}"/>
    <cellStyle name="Millares 2 15 8 3" xfId="23474" xr:uid="{322846C1-475D-4AFA-9D59-B5710E42E7FF}"/>
    <cellStyle name="Millares 2 15 9" xfId="8887" xr:uid="{AE5AB29D-56BE-4D7C-AEE6-001A5F153D8B}"/>
    <cellStyle name="Millares 2 15 9 2" xfId="30755" xr:uid="{8F6FB0C3-24F3-40E7-9286-25B6759C044F}"/>
    <cellStyle name="Millares 2 15 9 3" xfId="19834" xr:uid="{54416E1D-29BB-44E9-9F3A-9EB651319660}"/>
    <cellStyle name="Millares 2 16" xfId="3051" xr:uid="{86B6FF64-30E1-4F31-9D74-5DA5E9FB948B}"/>
    <cellStyle name="Millares 2 16 10" xfId="27117" xr:uid="{BCABD3C7-C0B2-4678-9EDD-5AA5C9704EF8}"/>
    <cellStyle name="Millares 2 16 11" xfId="16196" xr:uid="{CED1017B-0734-4429-988C-8E4FFF68E5E0}"/>
    <cellStyle name="Millares 2 16 2" xfId="5461" xr:uid="{6C1A5FA6-015E-464D-B2EE-7A622EC50F1A}"/>
    <cellStyle name="Millares 2 16 2 2" xfId="6200" xr:uid="{B71DC734-6759-41DC-8887-366050F6ABF1}"/>
    <cellStyle name="Millares 2 16 2 2 2" xfId="13507" xr:uid="{36F994D9-A761-4C8B-BB3C-9F453DBC0D4F}"/>
    <cellStyle name="Millares 2 16 2 2 2 2" xfId="35361" xr:uid="{FE8A3318-9305-4AA1-A9A6-E4107E0E6C78}"/>
    <cellStyle name="Millares 2 16 2 2 2 3" xfId="24440" xr:uid="{EDCC27C2-E7F0-4E98-B128-59C483950E62}"/>
    <cellStyle name="Millares 2 16 2 2 3" xfId="9853" xr:uid="{6A32A99F-6B61-4E06-B3EF-847320B62FFE}"/>
    <cellStyle name="Millares 2 16 2 2 3 2" xfId="31721" xr:uid="{2A4A16B7-FF75-4243-87D2-85DD97527981}"/>
    <cellStyle name="Millares 2 16 2 2 3 3" xfId="20800" xr:uid="{06807B1B-FCD9-4659-94B2-FE3ABB14F543}"/>
    <cellStyle name="Millares 2 16 2 2 4" xfId="28082" xr:uid="{9F27059B-A951-49DD-B370-28C3C4C84915}"/>
    <cellStyle name="Millares 2 16 2 2 5" xfId="17161" xr:uid="{4426C851-3CE5-4076-81FC-CD8FE0AC71E8}"/>
    <cellStyle name="Millares 2 16 2 3" xfId="6930" xr:uid="{C63A1C3B-4F5B-490B-ACD7-6C1F0E75C6B3}"/>
    <cellStyle name="Millares 2 16 2 3 2" xfId="14237" xr:uid="{0C0CC45A-9228-4C97-8985-192212FEAC85}"/>
    <cellStyle name="Millares 2 16 2 3 2 2" xfId="36087" xr:uid="{372BD6FE-4891-42B8-8BA3-74EC67C7D751}"/>
    <cellStyle name="Millares 2 16 2 3 2 3" xfId="25166" xr:uid="{E0B87853-8CDF-4075-A39E-D2B4DD5D4A70}"/>
    <cellStyle name="Millares 2 16 2 3 3" xfId="10583" xr:uid="{E1779C20-607D-4CE3-A79F-A61044B471DE}"/>
    <cellStyle name="Millares 2 16 2 3 3 2" xfId="32447" xr:uid="{F05A933A-F6AA-4D8D-A4C7-5E95B5B4B6BE}"/>
    <cellStyle name="Millares 2 16 2 3 3 3" xfId="21526" xr:uid="{1BC803B4-C183-4B95-9AB7-194A35B0CA6C}"/>
    <cellStyle name="Millares 2 16 2 3 4" xfId="28808" xr:uid="{DD3AA87F-66D1-4C43-BEC0-15D83DABB36A}"/>
    <cellStyle name="Millares 2 16 2 3 5" xfId="17887" xr:uid="{1F7B105D-59B6-4184-BFD1-206D899F3EF2}"/>
    <cellStyle name="Millares 2 16 2 4" xfId="7660" xr:uid="{0C54C3B8-A75B-41FC-B4BC-6FC7A4E48384}"/>
    <cellStyle name="Millares 2 16 2 4 2" xfId="14967" xr:uid="{E259C85A-787D-497B-9381-D2B1CBB8CA23}"/>
    <cellStyle name="Millares 2 16 2 4 2 2" xfId="36813" xr:uid="{C98B8598-457C-48BE-AB93-3FB96418D584}"/>
    <cellStyle name="Millares 2 16 2 4 2 3" xfId="25892" xr:uid="{3E77C366-53C2-4836-9777-E470A90E49AF}"/>
    <cellStyle name="Millares 2 16 2 4 3" xfId="11313" xr:uid="{4D4CA5E9-B3A4-43EC-9A4A-55B237BC5290}"/>
    <cellStyle name="Millares 2 16 2 4 3 2" xfId="33173" xr:uid="{5E3DAB8E-12CF-41F3-854E-8A4A62E9EF3F}"/>
    <cellStyle name="Millares 2 16 2 4 3 3" xfId="22252" xr:uid="{12D62C88-A9C7-4CCD-97AA-92A8C1C701D9}"/>
    <cellStyle name="Millares 2 16 2 4 4" xfId="29534" xr:uid="{2E081B62-8C17-4E11-8022-D541943519C4}"/>
    <cellStyle name="Millares 2 16 2 4 5" xfId="18613" xr:uid="{99BCA5CD-F45A-4B9C-B0EA-81D1C84051CD}"/>
    <cellStyle name="Millares 2 16 2 5" xfId="8390" xr:uid="{346C3F48-7797-4E02-B7E3-ADD7425EF271}"/>
    <cellStyle name="Millares 2 16 2 5 2" xfId="15697" xr:uid="{170877B3-C784-4B82-8C4B-13E98092DDBB}"/>
    <cellStyle name="Millares 2 16 2 5 2 2" xfId="37539" xr:uid="{F2A930CB-605D-42C3-B582-A4A59A7D728C}"/>
    <cellStyle name="Millares 2 16 2 5 2 3" xfId="26618" xr:uid="{10AA814B-7F9E-47DA-8320-0D4204BF50A4}"/>
    <cellStyle name="Millares 2 16 2 5 3" xfId="12039" xr:uid="{411DE61A-399B-4D6E-BA20-70EE723059DB}"/>
    <cellStyle name="Millares 2 16 2 5 3 2" xfId="33899" xr:uid="{6FCBB60C-EB1A-4AED-A6C1-C250D98620FE}"/>
    <cellStyle name="Millares 2 16 2 5 3 3" xfId="22978" xr:uid="{62DDA38D-7D93-4D75-8B60-5014A613912D}"/>
    <cellStyle name="Millares 2 16 2 5 4" xfId="30260" xr:uid="{E586D0BE-273A-4EFD-8385-4EDF9C46ABB8}"/>
    <cellStyle name="Millares 2 16 2 5 5" xfId="19339" xr:uid="{993B686C-EC00-4AEA-9BCE-937739A8551C}"/>
    <cellStyle name="Millares 2 16 2 6" xfId="12779" xr:uid="{04878B80-7248-4503-B8E8-1BBB3DBCDC1C}"/>
    <cellStyle name="Millares 2 16 2 6 2" xfId="34633" xr:uid="{65EF2048-030F-4F13-B4BC-2888DDB73604}"/>
    <cellStyle name="Millares 2 16 2 6 3" xfId="23712" xr:uid="{9B5A461B-5DA0-472D-8E4F-0ACBD6D6C67F}"/>
    <cellStyle name="Millares 2 16 2 7" xfId="9125" xr:uid="{5AECF4B7-4539-4F6F-A717-F4D0F32CBE12}"/>
    <cellStyle name="Millares 2 16 2 7 2" xfId="30993" xr:uid="{F9BB9297-6D98-4552-AA09-421C19E471FC}"/>
    <cellStyle name="Millares 2 16 2 7 3" xfId="20072" xr:uid="{32D2E6D5-C615-4971-A57C-A863DD974863}"/>
    <cellStyle name="Millares 2 16 2 8" xfId="27354" xr:uid="{3A6617DB-5B75-430A-A048-60E64CA5DCC4}"/>
    <cellStyle name="Millares 2 16 2 9" xfId="16433" xr:uid="{ECF89972-A09F-439D-86AB-C4C4C58B5D0F}"/>
    <cellStyle name="Millares 2 16 3" xfId="5711" xr:uid="{0399CCA4-EBA1-4372-84DE-C885B0DCE817}"/>
    <cellStyle name="Millares 2 16 3 2" xfId="6444" xr:uid="{9ED1D4B5-61E4-4EDA-B057-2FCF9487AA55}"/>
    <cellStyle name="Millares 2 16 3 2 2" xfId="13751" xr:uid="{AD0D3FE3-8765-43D6-BDD5-8D9B14E8CA73}"/>
    <cellStyle name="Millares 2 16 3 2 2 2" xfId="35605" xr:uid="{6D6D7610-9883-4738-996E-37D6D992A107}"/>
    <cellStyle name="Millares 2 16 3 2 2 3" xfId="24684" xr:uid="{2671026C-9C69-448E-B300-5C5DCC3B8486}"/>
    <cellStyle name="Millares 2 16 3 2 3" xfId="10097" xr:uid="{1814393E-8FC6-478A-81EC-F12C43816567}"/>
    <cellStyle name="Millares 2 16 3 2 3 2" xfId="31965" xr:uid="{5F9F938F-1F2D-4BFB-A8E5-5981A6919E2C}"/>
    <cellStyle name="Millares 2 16 3 2 3 3" xfId="21044" xr:uid="{EE907482-A845-4466-ACE0-069D52AB46EA}"/>
    <cellStyle name="Millares 2 16 3 2 4" xfId="28326" xr:uid="{5C624D87-F482-42B1-A0F5-E89691AAB611}"/>
    <cellStyle name="Millares 2 16 3 2 5" xfId="17405" xr:uid="{45BB792C-8A1A-4E75-BFF2-1E0A042B8A3F}"/>
    <cellStyle name="Millares 2 16 3 3" xfId="7174" xr:uid="{03FFC8A1-3E08-4991-8C60-76F5B47732CD}"/>
    <cellStyle name="Millares 2 16 3 3 2" xfId="14481" xr:uid="{2807D3AC-1532-4EC9-BFFE-2F710514BBA7}"/>
    <cellStyle name="Millares 2 16 3 3 2 2" xfId="36331" xr:uid="{7230358C-49DE-4C66-B6A6-40F81D2B668D}"/>
    <cellStyle name="Millares 2 16 3 3 2 3" xfId="25410" xr:uid="{CECEE8E9-4061-4882-BF5A-11461769C4BF}"/>
    <cellStyle name="Millares 2 16 3 3 3" xfId="10827" xr:uid="{F8181677-79B5-4B60-B8B7-D91F9980567D}"/>
    <cellStyle name="Millares 2 16 3 3 3 2" xfId="32691" xr:uid="{9641F423-5C0A-4BC0-962A-D888F2B24134}"/>
    <cellStyle name="Millares 2 16 3 3 3 3" xfId="21770" xr:uid="{333283DD-50F7-48AA-937A-D9BB6E6557F8}"/>
    <cellStyle name="Millares 2 16 3 3 4" xfId="29052" xr:uid="{CAC9B9C3-737F-425E-8CCE-EF827F875B79}"/>
    <cellStyle name="Millares 2 16 3 3 5" xfId="18131" xr:uid="{C6B5AC6B-0EE4-4D85-A712-04206773DB7A}"/>
    <cellStyle name="Millares 2 16 3 4" xfId="7904" xr:uid="{54D9AEC8-4614-4A0A-9627-DF36AEA66D51}"/>
    <cellStyle name="Millares 2 16 3 4 2" xfId="15211" xr:uid="{C88AB458-FD86-4F0F-80FE-56A08D981049}"/>
    <cellStyle name="Millares 2 16 3 4 2 2" xfId="37057" xr:uid="{66AC71C4-66D2-43E8-AFE9-D2607E77B7FA}"/>
    <cellStyle name="Millares 2 16 3 4 2 3" xfId="26136" xr:uid="{70EA769F-8CAA-44FC-B4BC-29BA0F03A110}"/>
    <cellStyle name="Millares 2 16 3 4 3" xfId="11557" xr:uid="{72909121-0BCA-4DFE-B507-4EF9CD6BBBB3}"/>
    <cellStyle name="Millares 2 16 3 4 3 2" xfId="33417" xr:uid="{72073CFA-4F9E-4566-9954-C29CECC852EC}"/>
    <cellStyle name="Millares 2 16 3 4 3 3" xfId="22496" xr:uid="{D37171C9-7DB9-4BF6-9033-1FB6E547672A}"/>
    <cellStyle name="Millares 2 16 3 4 4" xfId="29778" xr:uid="{B39C36C3-50F3-46A8-BEEA-C1628EC42689}"/>
    <cellStyle name="Millares 2 16 3 4 5" xfId="18857" xr:uid="{5BADAA2C-548E-4551-8994-63B4590C091F}"/>
    <cellStyle name="Millares 2 16 3 5" xfId="8634" xr:uid="{4EFD1A97-BF52-4149-B5FD-07C99A7D23E6}"/>
    <cellStyle name="Millares 2 16 3 5 2" xfId="15941" xr:uid="{F037CE4A-6ADF-44DC-AEA3-6669911BF347}"/>
    <cellStyle name="Millares 2 16 3 5 2 2" xfId="37783" xr:uid="{961130D9-D94E-4C07-B427-907E81131008}"/>
    <cellStyle name="Millares 2 16 3 5 2 3" xfId="26862" xr:uid="{8A63A0AD-63AA-4D1F-9EB4-60A7DA6275BD}"/>
    <cellStyle name="Millares 2 16 3 5 3" xfId="12283" xr:uid="{A9EA222D-94A5-4CFB-B796-FB711E003885}"/>
    <cellStyle name="Millares 2 16 3 5 3 2" xfId="34143" xr:uid="{2E4E5A1C-5EEF-4DA6-907C-23EC7CA0F262}"/>
    <cellStyle name="Millares 2 16 3 5 3 3" xfId="23222" xr:uid="{997EEB30-C64D-4049-B062-0E6DD375A190}"/>
    <cellStyle name="Millares 2 16 3 5 4" xfId="30504" xr:uid="{449FEF0D-E35C-422F-BDF2-B28E911B2209}"/>
    <cellStyle name="Millares 2 16 3 5 5" xfId="19583" xr:uid="{C2359E21-F96B-4135-BEDF-A6FA2F77F8A5}"/>
    <cellStyle name="Millares 2 16 3 6" xfId="13023" xr:uid="{5E27648E-3002-4EF5-95C4-0A03F7E4F81F}"/>
    <cellStyle name="Millares 2 16 3 6 2" xfId="34877" xr:uid="{07BD6093-F01E-479C-8C5C-312821E21598}"/>
    <cellStyle name="Millares 2 16 3 6 3" xfId="23956" xr:uid="{53B7C77E-862F-4AA1-B9AF-BDAF549386DC}"/>
    <cellStyle name="Millares 2 16 3 7" xfId="9369" xr:uid="{183A20F4-826C-40C2-BD21-EDEA58ACDDA7}"/>
    <cellStyle name="Millares 2 16 3 7 2" xfId="31237" xr:uid="{13727CD8-A11F-4B2E-AC5F-02B2D11E2E9A}"/>
    <cellStyle name="Millares 2 16 3 7 3" xfId="20316" xr:uid="{C3ADBAC7-5EC1-4A3E-9B58-3A346F0108D5}"/>
    <cellStyle name="Millares 2 16 3 8" xfId="27598" xr:uid="{4852F29A-129D-4072-BDD2-C52B26F508F4}"/>
    <cellStyle name="Millares 2 16 3 9" xfId="16677" xr:uid="{61EA2CAE-F069-41E4-9C61-F4D2FC69E983}"/>
    <cellStyle name="Millares 2 16 4" xfId="5963" xr:uid="{C972F64E-1DB5-4D22-9F97-99CEEC09EB6C}"/>
    <cellStyle name="Millares 2 16 4 2" xfId="13270" xr:uid="{D5FE229D-0FDA-42C7-85E9-0B41D6B266B6}"/>
    <cellStyle name="Millares 2 16 4 2 2" xfId="35124" xr:uid="{E7CFECDB-C644-4A5E-9E9B-7F219291B2C2}"/>
    <cellStyle name="Millares 2 16 4 2 3" xfId="24203" xr:uid="{32108DBD-D76E-4CE4-9DB9-F38CB3991CC9}"/>
    <cellStyle name="Millares 2 16 4 3" xfId="9616" xr:uid="{ECDD3E9E-7297-4F5F-BFB8-C76BBCC18A6F}"/>
    <cellStyle name="Millares 2 16 4 3 2" xfId="31484" xr:uid="{D93A07F6-E5B2-409C-967D-878142FC4CF7}"/>
    <cellStyle name="Millares 2 16 4 3 3" xfId="20563" xr:uid="{CDFC0BDE-60A1-43F2-A20D-4369F53AEA25}"/>
    <cellStyle name="Millares 2 16 4 4" xfId="27845" xr:uid="{47726510-00D7-4583-AAC1-0CFF7A21586D}"/>
    <cellStyle name="Millares 2 16 4 5" xfId="16924" xr:uid="{D24BDCF5-D26C-413B-9D94-CD3095C5FDF9}"/>
    <cellStyle name="Millares 2 16 5" xfId="6691" xr:uid="{103E5F65-447B-4358-BF01-D238BF7E7934}"/>
    <cellStyle name="Millares 2 16 5 2" xfId="13998" xr:uid="{89C00B00-CA20-4A34-8F44-633C87A8736B}"/>
    <cellStyle name="Millares 2 16 5 2 2" xfId="35850" xr:uid="{300B0A94-756F-4570-8DE0-AD67D75B22D1}"/>
    <cellStyle name="Millares 2 16 5 2 3" xfId="24929" xr:uid="{D8B76068-C7AA-439F-B299-B96D47898F86}"/>
    <cellStyle name="Millares 2 16 5 3" xfId="10344" xr:uid="{728E2F40-ADE1-4DDE-BC45-F8549DF49FE1}"/>
    <cellStyle name="Millares 2 16 5 3 2" xfId="32210" xr:uid="{68AF205B-D9E5-4C7A-93B3-79ED7DA10CC9}"/>
    <cellStyle name="Millares 2 16 5 3 3" xfId="21289" xr:uid="{C34B3057-2509-45C1-8603-374462490527}"/>
    <cellStyle name="Millares 2 16 5 4" xfId="28571" xr:uid="{73157D03-6A52-4962-B27E-3C534AC55F7D}"/>
    <cellStyle name="Millares 2 16 5 5" xfId="17650" xr:uid="{B5B8BB02-FF7A-40C9-A755-D1C6D6A9AB2C}"/>
    <cellStyle name="Millares 2 16 6" xfId="7421" xr:uid="{AB481AB0-C0BE-4667-96BF-A115D49E6E5A}"/>
    <cellStyle name="Millares 2 16 6 2" xfId="14728" xr:uid="{669E7380-A1D9-4806-B9DA-C99212CB3AE9}"/>
    <cellStyle name="Millares 2 16 6 2 2" xfId="36576" xr:uid="{B5E3DD76-66DE-47DC-8AC9-F28FD8D203E3}"/>
    <cellStyle name="Millares 2 16 6 2 3" xfId="25655" xr:uid="{BFDEDC78-A799-47C1-979A-39C6B4BC3BE5}"/>
    <cellStyle name="Millares 2 16 6 3" xfId="11074" xr:uid="{287B9E0C-6F41-4FE1-A6E2-2B518E6E3526}"/>
    <cellStyle name="Millares 2 16 6 3 2" xfId="32936" xr:uid="{8AC1394B-29E2-4780-8F05-A8941D479765}"/>
    <cellStyle name="Millares 2 16 6 3 3" xfId="22015" xr:uid="{8231B8D9-F29C-4789-861B-68E1AF5EDF7F}"/>
    <cellStyle name="Millares 2 16 6 4" xfId="29297" xr:uid="{10AAC86A-FF2E-4B99-9CC4-F2A92F1EC24A}"/>
    <cellStyle name="Millares 2 16 6 5" xfId="18376" xr:uid="{6994FD0A-61BE-4D72-8CA3-3C09BE37CE5B}"/>
    <cellStyle name="Millares 2 16 7" xfId="8151" xr:uid="{20764B91-9760-4EB1-B730-73F7E632A42E}"/>
    <cellStyle name="Millares 2 16 7 2" xfId="15458" xr:uid="{414F1A70-D5AE-4F15-A0EE-FCBC98A7AB44}"/>
    <cellStyle name="Millares 2 16 7 2 2" xfId="37302" xr:uid="{70F95355-0AED-4465-AC3E-04CD2B662BB6}"/>
    <cellStyle name="Millares 2 16 7 2 3" xfId="26381" xr:uid="{B6D446FE-8D3F-4348-960D-459D0CC5856D}"/>
    <cellStyle name="Millares 2 16 7 3" xfId="11802" xr:uid="{BE710289-4704-405D-AE83-CA14C2CAE1E2}"/>
    <cellStyle name="Millares 2 16 7 3 2" xfId="33662" xr:uid="{9BAAEAD0-0E78-4AB8-8872-97083D6E3C94}"/>
    <cellStyle name="Millares 2 16 7 3 3" xfId="22741" xr:uid="{24147E34-718C-41E9-ABBA-58DC175C456D}"/>
    <cellStyle name="Millares 2 16 7 4" xfId="30023" xr:uid="{17265758-CC67-4B0E-BB6E-2FEC7747231C}"/>
    <cellStyle name="Millares 2 16 7 5" xfId="19102" xr:uid="{6C800B55-6258-4245-AF36-C33A8BD25558}"/>
    <cellStyle name="Millares 2 16 8" xfId="12540" xr:uid="{9E39F9F7-49B1-48DC-9AC6-94FCA84290AE}"/>
    <cellStyle name="Millares 2 16 8 2" xfId="34396" xr:uid="{8408B043-7671-4715-A19B-BE7CAF421586}"/>
    <cellStyle name="Millares 2 16 8 3" xfId="23475" xr:uid="{DEA3A846-38E3-4F5C-AF70-CB3A1A35BF53}"/>
    <cellStyle name="Millares 2 16 9" xfId="8888" xr:uid="{DDEC09C3-3461-4878-BFFA-C63945275174}"/>
    <cellStyle name="Millares 2 16 9 2" xfId="30756" xr:uid="{666A095D-5338-4E68-A2EE-3C0440F09DB0}"/>
    <cellStyle name="Millares 2 16 9 3" xfId="19835" xr:uid="{0C1D402F-E963-45E4-9715-3A6EACEE888F}"/>
    <cellStyle name="Millares 2 17" xfId="3052" xr:uid="{1CA2B9F5-C399-43B7-9924-6A4AAFA58043}"/>
    <cellStyle name="Millares 2 17 10" xfId="27118" xr:uid="{F076F098-6A20-4A71-9FF4-F86D9246956C}"/>
    <cellStyle name="Millares 2 17 11" xfId="16197" xr:uid="{DE64BC56-5356-4C1B-A090-EBCE85AF3058}"/>
    <cellStyle name="Millares 2 17 2" xfId="5462" xr:uid="{3B621F81-55D2-4553-B763-011B4E714DC2}"/>
    <cellStyle name="Millares 2 17 2 2" xfId="6201" xr:uid="{78ED88E5-3219-4C97-83E7-24E5D1261A02}"/>
    <cellStyle name="Millares 2 17 2 2 2" xfId="13508" xr:uid="{C306A66A-FB9F-41F3-9ADF-0A3FF5396564}"/>
    <cellStyle name="Millares 2 17 2 2 2 2" xfId="35362" xr:uid="{235713A6-1F03-4157-B5EB-F2A8E4D90BF2}"/>
    <cellStyle name="Millares 2 17 2 2 2 3" xfId="24441" xr:uid="{65E5EA93-9FF1-47AB-A854-E0566DD7945B}"/>
    <cellStyle name="Millares 2 17 2 2 3" xfId="9854" xr:uid="{B4AC5EAE-2DB6-47A6-B466-0D3AF97D8721}"/>
    <cellStyle name="Millares 2 17 2 2 3 2" xfId="31722" xr:uid="{3CEA9251-A606-4292-A9F0-56FCC42EE4CB}"/>
    <cellStyle name="Millares 2 17 2 2 3 3" xfId="20801" xr:uid="{E3851441-CB02-4A20-B1DC-3986873FF4AD}"/>
    <cellStyle name="Millares 2 17 2 2 4" xfId="28083" xr:uid="{CEEE72AB-069A-4BC5-B68A-6928C403D669}"/>
    <cellStyle name="Millares 2 17 2 2 5" xfId="17162" xr:uid="{6EBE9079-0911-435A-BD9F-004ABA62960B}"/>
    <cellStyle name="Millares 2 17 2 3" xfId="6931" xr:uid="{1DA509A0-0D5A-4654-A609-3594BBE8CABE}"/>
    <cellStyle name="Millares 2 17 2 3 2" xfId="14238" xr:uid="{1C04CD8B-2E46-4558-91B3-F75C1957E46F}"/>
    <cellStyle name="Millares 2 17 2 3 2 2" xfId="36088" xr:uid="{3ECE94E3-3FD0-43AB-BF6A-6B1B3823BF14}"/>
    <cellStyle name="Millares 2 17 2 3 2 3" xfId="25167" xr:uid="{096A42EC-30FC-4BCA-BEF4-B24E57A2A835}"/>
    <cellStyle name="Millares 2 17 2 3 3" xfId="10584" xr:uid="{1E3F337C-652C-4653-AE9D-F392BF0F2B21}"/>
    <cellStyle name="Millares 2 17 2 3 3 2" xfId="32448" xr:uid="{C7C2A718-1AB1-418A-8C01-A5652B26F840}"/>
    <cellStyle name="Millares 2 17 2 3 3 3" xfId="21527" xr:uid="{BD5B8479-CCC2-4D3E-9747-529253963E89}"/>
    <cellStyle name="Millares 2 17 2 3 4" xfId="28809" xr:uid="{669BC517-DF7A-45C9-850D-4DF24DFBF470}"/>
    <cellStyle name="Millares 2 17 2 3 5" xfId="17888" xr:uid="{5FFFA83D-13E6-43E9-A05F-4D31925BA7C9}"/>
    <cellStyle name="Millares 2 17 2 4" xfId="7661" xr:uid="{A5FC3EF0-964A-4D56-A90A-B02E0B926FAA}"/>
    <cellStyle name="Millares 2 17 2 4 2" xfId="14968" xr:uid="{5C795345-17D4-4C44-BAE7-0CD85BC38623}"/>
    <cellStyle name="Millares 2 17 2 4 2 2" xfId="36814" xr:uid="{708B2417-977F-4DED-8E29-C98BE0E83CFD}"/>
    <cellStyle name="Millares 2 17 2 4 2 3" xfId="25893" xr:uid="{46E3FE25-4A20-4C00-99F6-C961D369F086}"/>
    <cellStyle name="Millares 2 17 2 4 3" xfId="11314" xr:uid="{1C6F7965-339E-4F2F-A827-55687AC6ABF7}"/>
    <cellStyle name="Millares 2 17 2 4 3 2" xfId="33174" xr:uid="{F248B2EB-4B64-4F25-83C1-82299C6065C1}"/>
    <cellStyle name="Millares 2 17 2 4 3 3" xfId="22253" xr:uid="{6547EA89-8268-443A-8A76-45E784D54DC5}"/>
    <cellStyle name="Millares 2 17 2 4 4" xfId="29535" xr:uid="{323ABA54-304B-4D9A-A5F6-7E0D4C376E84}"/>
    <cellStyle name="Millares 2 17 2 4 5" xfId="18614" xr:uid="{26EE9A01-36D6-43C1-A9F3-2D99B37E7035}"/>
    <cellStyle name="Millares 2 17 2 5" xfId="8391" xr:uid="{8585BBB0-7292-4149-90FF-B45F15FE482D}"/>
    <cellStyle name="Millares 2 17 2 5 2" xfId="15698" xr:uid="{B0FC40F4-7A8E-42C0-88C8-AED3C84FBBE1}"/>
    <cellStyle name="Millares 2 17 2 5 2 2" xfId="37540" xr:uid="{0F4E7B9A-DBCC-4164-BD99-9685C8012001}"/>
    <cellStyle name="Millares 2 17 2 5 2 3" xfId="26619" xr:uid="{F0C8238F-EA4A-4F71-AB92-A7E783AD8CE6}"/>
    <cellStyle name="Millares 2 17 2 5 3" xfId="12040" xr:uid="{1FCB8487-CF8B-4E6C-9C7E-4F09D6919069}"/>
    <cellStyle name="Millares 2 17 2 5 3 2" xfId="33900" xr:uid="{8F3E9781-A1CB-41B2-93A8-7D860143EECB}"/>
    <cellStyle name="Millares 2 17 2 5 3 3" xfId="22979" xr:uid="{CEB22209-36FB-45E9-88D9-35BF5CC673AA}"/>
    <cellStyle name="Millares 2 17 2 5 4" xfId="30261" xr:uid="{79CD38DC-25D6-4120-9902-E40592D7ADD9}"/>
    <cellStyle name="Millares 2 17 2 5 5" xfId="19340" xr:uid="{5CC5831A-7831-4318-8E1F-4AA98294DD3B}"/>
    <cellStyle name="Millares 2 17 2 6" xfId="12780" xr:uid="{E739D957-93C3-40F6-A8CC-ED83BF1F4234}"/>
    <cellStyle name="Millares 2 17 2 6 2" xfId="34634" xr:uid="{C695DBEA-29D3-4EC0-A5BA-77E1957F3701}"/>
    <cellStyle name="Millares 2 17 2 6 3" xfId="23713" xr:uid="{D822AB47-E156-456E-A505-E3F222B98930}"/>
    <cellStyle name="Millares 2 17 2 7" xfId="9126" xr:uid="{9526B438-4A39-4C81-86E4-3AD4DCFAD8CD}"/>
    <cellStyle name="Millares 2 17 2 7 2" xfId="30994" xr:uid="{FE503CE8-C27B-4983-AB9B-634476CFEED6}"/>
    <cellStyle name="Millares 2 17 2 7 3" xfId="20073" xr:uid="{0E875B4A-8807-49D5-9C0E-BB7DC43660C6}"/>
    <cellStyle name="Millares 2 17 2 8" xfId="27355" xr:uid="{184E0F6C-882B-4CA6-8506-6A4162BA2BB6}"/>
    <cellStyle name="Millares 2 17 2 9" xfId="16434" xr:uid="{C5135A24-1C0E-4FF7-ABCE-802FDCE8A369}"/>
    <cellStyle name="Millares 2 17 3" xfId="5712" xr:uid="{B2AF19C3-0790-43E1-AFD2-4B8C1BAFB393}"/>
    <cellStyle name="Millares 2 17 3 2" xfId="6445" xr:uid="{E437C323-2919-4279-A830-34BF3EF7841B}"/>
    <cellStyle name="Millares 2 17 3 2 2" xfId="13752" xr:uid="{D3FD914F-ABA5-4168-95A5-DF4F4DBBA2A5}"/>
    <cellStyle name="Millares 2 17 3 2 2 2" xfId="35606" xr:uid="{78E6713C-FE3E-496A-A235-67BAFE7D5901}"/>
    <cellStyle name="Millares 2 17 3 2 2 3" xfId="24685" xr:uid="{F75B9623-DE6F-4CDB-9060-D355FDFF18ED}"/>
    <cellStyle name="Millares 2 17 3 2 3" xfId="10098" xr:uid="{FF01BAF2-93C8-440C-8C72-21243CE38FAA}"/>
    <cellStyle name="Millares 2 17 3 2 3 2" xfId="31966" xr:uid="{06C47876-F16B-4075-803D-51D420A324A9}"/>
    <cellStyle name="Millares 2 17 3 2 3 3" xfId="21045" xr:uid="{0361BCB5-2945-4ACF-9093-172AFD7E549F}"/>
    <cellStyle name="Millares 2 17 3 2 4" xfId="28327" xr:uid="{AABB055C-5409-41A1-B7C9-F751B79D1362}"/>
    <cellStyle name="Millares 2 17 3 2 5" xfId="17406" xr:uid="{91BC67D7-8E0C-4DD7-B309-878683DF961B}"/>
    <cellStyle name="Millares 2 17 3 3" xfId="7175" xr:uid="{D1EAF50E-AFBD-4F76-931B-72D99A0B3130}"/>
    <cellStyle name="Millares 2 17 3 3 2" xfId="14482" xr:uid="{C3A4185C-1692-41BC-993B-461551E06CF3}"/>
    <cellStyle name="Millares 2 17 3 3 2 2" xfId="36332" xr:uid="{C4B93A32-0F44-4045-B72B-49440BDEBD10}"/>
    <cellStyle name="Millares 2 17 3 3 2 3" xfId="25411" xr:uid="{40519883-BF69-4647-AB09-FD707D768A56}"/>
    <cellStyle name="Millares 2 17 3 3 3" xfId="10828" xr:uid="{BD67ECFE-2275-4EE4-872E-93E61FC1240A}"/>
    <cellStyle name="Millares 2 17 3 3 3 2" xfId="32692" xr:uid="{A2652B7D-4208-429F-B43D-35FE94FC8D9B}"/>
    <cellStyle name="Millares 2 17 3 3 3 3" xfId="21771" xr:uid="{85F23C3E-42B9-4C94-9A4B-16D353890C49}"/>
    <cellStyle name="Millares 2 17 3 3 4" xfId="29053" xr:uid="{021C67B5-98B1-46F2-AF5D-8ABECBC364F5}"/>
    <cellStyle name="Millares 2 17 3 3 5" xfId="18132" xr:uid="{33AB9A80-6482-4B8D-BBEF-6B5AFD2085B1}"/>
    <cellStyle name="Millares 2 17 3 4" xfId="7905" xr:uid="{53E7AE3F-54C1-4739-BB8C-EFE5B1A24AB7}"/>
    <cellStyle name="Millares 2 17 3 4 2" xfId="15212" xr:uid="{A23901F2-1177-4134-9161-74CF763A0A27}"/>
    <cellStyle name="Millares 2 17 3 4 2 2" xfId="37058" xr:uid="{0DFB87D2-2396-44E6-B084-2FC4C3B5E927}"/>
    <cellStyle name="Millares 2 17 3 4 2 3" xfId="26137" xr:uid="{CECA3488-2F7B-4F44-BE00-D71553926442}"/>
    <cellStyle name="Millares 2 17 3 4 3" xfId="11558" xr:uid="{7AF2657E-F6C7-42D0-BB18-8FF24ACF92EB}"/>
    <cellStyle name="Millares 2 17 3 4 3 2" xfId="33418" xr:uid="{67E0DA36-684B-41E5-8B48-BDCF23C47E63}"/>
    <cellStyle name="Millares 2 17 3 4 3 3" xfId="22497" xr:uid="{4B1AEE04-B5FC-4B61-864E-CDB9541B44BF}"/>
    <cellStyle name="Millares 2 17 3 4 4" xfId="29779" xr:uid="{945E95DF-9876-45CD-A44B-B67FE48DEDBA}"/>
    <cellStyle name="Millares 2 17 3 4 5" xfId="18858" xr:uid="{DC4E00B1-A203-4E3A-B487-B5848F10A6DF}"/>
    <cellStyle name="Millares 2 17 3 5" xfId="8635" xr:uid="{48EB5BBB-42BC-4F03-AB63-952783036A5B}"/>
    <cellStyle name="Millares 2 17 3 5 2" xfId="15942" xr:uid="{E485AD0C-317B-4B54-97AA-3AA54DA52A16}"/>
    <cellStyle name="Millares 2 17 3 5 2 2" xfId="37784" xr:uid="{E170B01E-A2CE-4521-9368-2ADA50D1D408}"/>
    <cellStyle name="Millares 2 17 3 5 2 3" xfId="26863" xr:uid="{42C0BCC7-7C7E-46DB-9879-9667E695FA74}"/>
    <cellStyle name="Millares 2 17 3 5 3" xfId="12284" xr:uid="{FAF9BA25-1BF1-4AF8-A1C0-F1BF78DD7C44}"/>
    <cellStyle name="Millares 2 17 3 5 3 2" xfId="34144" xr:uid="{87BF320C-FF0B-419D-8213-888225CAB169}"/>
    <cellStyle name="Millares 2 17 3 5 3 3" xfId="23223" xr:uid="{04C3A49E-AD24-4FCE-94BA-0C775359B6C4}"/>
    <cellStyle name="Millares 2 17 3 5 4" xfId="30505" xr:uid="{5D61EE26-E0C6-49E5-901B-2059C3137620}"/>
    <cellStyle name="Millares 2 17 3 5 5" xfId="19584" xr:uid="{BE0F1210-EBC8-4F10-BB74-CB9E4BCEDD27}"/>
    <cellStyle name="Millares 2 17 3 6" xfId="13024" xr:uid="{F3058815-B19A-40E9-8C8D-A63B7BC2BF3C}"/>
    <cellStyle name="Millares 2 17 3 6 2" xfId="34878" xr:uid="{CE8284F5-7193-41E2-9CEF-266DE901EF23}"/>
    <cellStyle name="Millares 2 17 3 6 3" xfId="23957" xr:uid="{614A1AE8-BA30-49FD-B3F8-556957698D1F}"/>
    <cellStyle name="Millares 2 17 3 7" xfId="9370" xr:uid="{5340F0DC-86D7-4AED-8B22-4F756110CDC8}"/>
    <cellStyle name="Millares 2 17 3 7 2" xfId="31238" xr:uid="{9A766682-ED09-4B9F-B625-E99D9541355B}"/>
    <cellStyle name="Millares 2 17 3 7 3" xfId="20317" xr:uid="{676C2A64-8466-47FC-B03F-43C4FEFC6017}"/>
    <cellStyle name="Millares 2 17 3 8" xfId="27599" xr:uid="{3EB59A09-7FB7-48E0-800B-128A278E8919}"/>
    <cellStyle name="Millares 2 17 3 9" xfId="16678" xr:uid="{FB138A7C-E130-484D-A947-0DACC6D6F598}"/>
    <cellStyle name="Millares 2 17 4" xfId="5964" xr:uid="{676B57CC-C33B-44B2-8B01-1EEE48EC21AD}"/>
    <cellStyle name="Millares 2 17 4 2" xfId="13271" xr:uid="{5D27A83C-50BF-48BB-8E4B-CD59CFBDF0F1}"/>
    <cellStyle name="Millares 2 17 4 2 2" xfId="35125" xr:uid="{87996841-C275-415D-B2E1-C693A01EE6E1}"/>
    <cellStyle name="Millares 2 17 4 2 3" xfId="24204" xr:uid="{C05AC292-C966-406F-A212-EAC83D96FBAD}"/>
    <cellStyle name="Millares 2 17 4 3" xfId="9617" xr:uid="{BC99B88E-C7C5-4B8A-9F3D-796BC9F40ACB}"/>
    <cellStyle name="Millares 2 17 4 3 2" xfId="31485" xr:uid="{F6FF3D1D-771D-4097-9350-DBA614F037CB}"/>
    <cellStyle name="Millares 2 17 4 3 3" xfId="20564" xr:uid="{74E0E2C5-706A-4592-BED6-40D356876B84}"/>
    <cellStyle name="Millares 2 17 4 4" xfId="27846" xr:uid="{B9C77079-EDBA-4D5C-A1C2-025F069E48F5}"/>
    <cellStyle name="Millares 2 17 4 5" xfId="16925" xr:uid="{F3A13E16-641A-406E-B5A0-644E4106D068}"/>
    <cellStyle name="Millares 2 17 5" xfId="6692" xr:uid="{E5F2C8A6-47B4-4001-9379-2AD4B8DC6068}"/>
    <cellStyle name="Millares 2 17 5 2" xfId="13999" xr:uid="{541528F1-78F0-48AB-8E22-E936FC47E9F4}"/>
    <cellStyle name="Millares 2 17 5 2 2" xfId="35851" xr:uid="{0C376076-A65B-4BB6-B8C4-1E7A192C42B5}"/>
    <cellStyle name="Millares 2 17 5 2 3" xfId="24930" xr:uid="{B3D576AA-8C34-47DA-AFF6-2100A997456F}"/>
    <cellStyle name="Millares 2 17 5 3" xfId="10345" xr:uid="{64320F48-7B06-43FA-AA37-249AD283EB54}"/>
    <cellStyle name="Millares 2 17 5 3 2" xfId="32211" xr:uid="{40AD7A33-50F7-4F8C-920C-F5B07BF736E2}"/>
    <cellStyle name="Millares 2 17 5 3 3" xfId="21290" xr:uid="{E30A4490-632D-4D88-A1BF-79FF45D5812D}"/>
    <cellStyle name="Millares 2 17 5 4" xfId="28572" xr:uid="{D7752A11-2960-4D4F-A95E-349F57D39D72}"/>
    <cellStyle name="Millares 2 17 5 5" xfId="17651" xr:uid="{DBC031AD-788D-4F74-B189-3058DA65980A}"/>
    <cellStyle name="Millares 2 17 6" xfId="7422" xr:uid="{17F0B36C-85A3-4091-803E-7A4D947DB368}"/>
    <cellStyle name="Millares 2 17 6 2" xfId="14729" xr:uid="{9D9A85D1-84F5-4A06-9989-B451102360DE}"/>
    <cellStyle name="Millares 2 17 6 2 2" xfId="36577" xr:uid="{A3552E92-335E-4C1F-B0A1-008977D4AB91}"/>
    <cellStyle name="Millares 2 17 6 2 3" xfId="25656" xr:uid="{6631C055-2CC3-4B98-B279-45601B4F333C}"/>
    <cellStyle name="Millares 2 17 6 3" xfId="11075" xr:uid="{7D90CF11-4498-4F11-B61A-A2FA8C2551F3}"/>
    <cellStyle name="Millares 2 17 6 3 2" xfId="32937" xr:uid="{A9831DF7-E12E-43CB-AAE2-DEB8502639D3}"/>
    <cellStyle name="Millares 2 17 6 3 3" xfId="22016" xr:uid="{0CFB2C3C-72C5-4C4C-9E62-7A95289C2397}"/>
    <cellStyle name="Millares 2 17 6 4" xfId="29298" xr:uid="{5E5042C1-DE9C-42CE-A02A-7F5BACD5D4D9}"/>
    <cellStyle name="Millares 2 17 6 5" xfId="18377" xr:uid="{B24AFF08-FDA5-4E18-AC86-1493AC53160B}"/>
    <cellStyle name="Millares 2 17 7" xfId="8152" xr:uid="{CA799FB9-34B1-44BD-A6C7-0315E5FB8CDC}"/>
    <cellStyle name="Millares 2 17 7 2" xfId="15459" xr:uid="{4BC18E2F-73B6-43BD-B392-3639FDB57E31}"/>
    <cellStyle name="Millares 2 17 7 2 2" xfId="37303" xr:uid="{EBD8E4CB-110A-454C-81C4-EFEF9DE50E1C}"/>
    <cellStyle name="Millares 2 17 7 2 3" xfId="26382" xr:uid="{98B28891-6C9A-4975-AFC3-3B7D7814C9C4}"/>
    <cellStyle name="Millares 2 17 7 3" xfId="11803" xr:uid="{DAB5F166-F1EF-471A-B97D-5C2D3DC4A85F}"/>
    <cellStyle name="Millares 2 17 7 3 2" xfId="33663" xr:uid="{0CD03A3A-C1E4-4EBC-B3F0-A0043A1AB32E}"/>
    <cellStyle name="Millares 2 17 7 3 3" xfId="22742" xr:uid="{BF3D703B-E29C-429E-943A-201E65E6B329}"/>
    <cellStyle name="Millares 2 17 7 4" xfId="30024" xr:uid="{577029D7-6A13-44CA-96ED-D85EA1A0F6B6}"/>
    <cellStyle name="Millares 2 17 7 5" xfId="19103" xr:uid="{F166945C-D42B-4690-BBA0-20E784C72CA8}"/>
    <cellStyle name="Millares 2 17 8" xfId="12541" xr:uid="{4B0342F4-22F8-42C6-B5B7-E44976666428}"/>
    <cellStyle name="Millares 2 17 8 2" xfId="34397" xr:uid="{2F48C4F4-24FE-409C-8FB4-7CB435FF2B7D}"/>
    <cellStyle name="Millares 2 17 8 3" xfId="23476" xr:uid="{AB3CBB97-90A7-4046-99ED-FBC1F98DB6E7}"/>
    <cellStyle name="Millares 2 17 9" xfId="8889" xr:uid="{9E5495DE-D77C-4A56-BDB6-90E785DEBF88}"/>
    <cellStyle name="Millares 2 17 9 2" xfId="30757" xr:uid="{C3570D32-93FB-4227-9509-5E61C2C722BE}"/>
    <cellStyle name="Millares 2 17 9 3" xfId="19836" xr:uid="{230D47B3-CE2D-44B5-9FBF-23C29DF5D5A2}"/>
    <cellStyle name="Millares 2 18" xfId="3053" xr:uid="{71798021-2F83-4F5F-A08E-FCEB43676F4F}"/>
    <cellStyle name="Millares 2 18 10" xfId="27119" xr:uid="{FE10FD84-F383-42CE-B6F7-F722A0C70165}"/>
    <cellStyle name="Millares 2 18 11" xfId="16198" xr:uid="{C69C6450-56DC-41D0-91F6-76CAEC089181}"/>
    <cellStyle name="Millares 2 18 2" xfId="5463" xr:uid="{D068AE61-D8A6-42F8-9E92-532879AEF338}"/>
    <cellStyle name="Millares 2 18 2 2" xfId="6202" xr:uid="{1EA2F118-1864-41B6-A700-B0D71ADF7C70}"/>
    <cellStyle name="Millares 2 18 2 2 2" xfId="13509" xr:uid="{49061D68-8546-4F8E-8D32-D8B5D5BF9B48}"/>
    <cellStyle name="Millares 2 18 2 2 2 2" xfId="35363" xr:uid="{E3C6819D-5002-49CD-A333-8C949C14F7DE}"/>
    <cellStyle name="Millares 2 18 2 2 2 3" xfId="24442" xr:uid="{39838A91-40B0-4446-9B10-2F961799D75C}"/>
    <cellStyle name="Millares 2 18 2 2 3" xfId="9855" xr:uid="{1D256BB2-86D8-4A3B-A3AC-A60582C93264}"/>
    <cellStyle name="Millares 2 18 2 2 3 2" xfId="31723" xr:uid="{64E8569C-D56E-4382-8FBF-F2853765811F}"/>
    <cellStyle name="Millares 2 18 2 2 3 3" xfId="20802" xr:uid="{9D3A467A-2597-45C8-90A1-E21231B7261C}"/>
    <cellStyle name="Millares 2 18 2 2 4" xfId="28084" xr:uid="{C7D164DD-DBC4-45F6-8698-519A16BEA09C}"/>
    <cellStyle name="Millares 2 18 2 2 5" xfId="17163" xr:uid="{34D21DB6-77CB-4102-9F63-B80CE5983580}"/>
    <cellStyle name="Millares 2 18 2 3" xfId="6932" xr:uid="{A8EF6BCE-5BC5-4D12-98F0-A860F8B2C07D}"/>
    <cellStyle name="Millares 2 18 2 3 2" xfId="14239" xr:uid="{DC62F0D0-4AEC-4A0E-A2E5-6872D1CDA175}"/>
    <cellStyle name="Millares 2 18 2 3 2 2" xfId="36089" xr:uid="{A59F56F1-B340-48B2-A85A-89420C4D147D}"/>
    <cellStyle name="Millares 2 18 2 3 2 3" xfId="25168" xr:uid="{ED08D2D5-FC04-44BA-9C11-8BEFB37ACE87}"/>
    <cellStyle name="Millares 2 18 2 3 3" xfId="10585" xr:uid="{7F40B02B-49C6-4D6C-8453-F8856BC8FE39}"/>
    <cellStyle name="Millares 2 18 2 3 3 2" xfId="32449" xr:uid="{797CC648-8775-4FEC-8C01-80375354897B}"/>
    <cellStyle name="Millares 2 18 2 3 3 3" xfId="21528" xr:uid="{5C2BE417-D356-4134-AACB-91707A024F21}"/>
    <cellStyle name="Millares 2 18 2 3 4" xfId="28810" xr:uid="{053A3644-33C0-4187-B21D-994FBFEAF927}"/>
    <cellStyle name="Millares 2 18 2 3 5" xfId="17889" xr:uid="{818686AF-1148-458D-9BED-0FBF498FDF45}"/>
    <cellStyle name="Millares 2 18 2 4" xfId="7662" xr:uid="{6189DBEC-5DD0-4CE6-BDAA-2780B2FAEFC8}"/>
    <cellStyle name="Millares 2 18 2 4 2" xfId="14969" xr:uid="{B36BA3CD-69F1-452E-8594-ECD8E7452CBA}"/>
    <cellStyle name="Millares 2 18 2 4 2 2" xfId="36815" xr:uid="{DAD274C4-3E34-4247-8DCD-A45EE8C14D87}"/>
    <cellStyle name="Millares 2 18 2 4 2 3" xfId="25894" xr:uid="{592A6C03-99A4-46D6-87B4-601562725199}"/>
    <cellStyle name="Millares 2 18 2 4 3" xfId="11315" xr:uid="{0EF8982B-64DA-4D11-B130-0736836F8C52}"/>
    <cellStyle name="Millares 2 18 2 4 3 2" xfId="33175" xr:uid="{66A3F3C0-2E2C-468E-BAA9-C02AE9F8EA65}"/>
    <cellStyle name="Millares 2 18 2 4 3 3" xfId="22254" xr:uid="{40F5196E-8EF2-4CBF-A056-4331DFEBA55B}"/>
    <cellStyle name="Millares 2 18 2 4 4" xfId="29536" xr:uid="{E96E98BC-0465-443E-88C7-7CF20512804B}"/>
    <cellStyle name="Millares 2 18 2 4 5" xfId="18615" xr:uid="{66949B0D-BF81-4244-B907-EDECBD99F33F}"/>
    <cellStyle name="Millares 2 18 2 5" xfId="8392" xr:uid="{09BECE08-EDC1-44A1-91F3-16EF9A09BE7D}"/>
    <cellStyle name="Millares 2 18 2 5 2" xfId="15699" xr:uid="{52A9E5B1-0D88-457C-AD4A-E8F0F23D15FB}"/>
    <cellStyle name="Millares 2 18 2 5 2 2" xfId="37541" xr:uid="{0DDAB948-8937-4BAC-9B44-EEF4EF1AC2C1}"/>
    <cellStyle name="Millares 2 18 2 5 2 3" xfId="26620" xr:uid="{73416998-22F7-44CD-A21C-0612582C4ADE}"/>
    <cellStyle name="Millares 2 18 2 5 3" xfId="12041" xr:uid="{6F18862E-8E9B-405A-87FA-450E046A3BC7}"/>
    <cellStyle name="Millares 2 18 2 5 3 2" xfId="33901" xr:uid="{4737AE71-E04F-4149-9C1D-5F95C6A1B018}"/>
    <cellStyle name="Millares 2 18 2 5 3 3" xfId="22980" xr:uid="{6FD8189B-EBCC-4EFD-82D8-EBC849F19717}"/>
    <cellStyle name="Millares 2 18 2 5 4" xfId="30262" xr:uid="{FB27ADFD-C071-4C77-A3BF-106F3EB820E1}"/>
    <cellStyle name="Millares 2 18 2 5 5" xfId="19341" xr:uid="{0FA604DE-9C26-4508-8B79-0C52A219BD7D}"/>
    <cellStyle name="Millares 2 18 2 6" xfId="12781" xr:uid="{D5EC846A-2001-40BA-8291-15A5D778F092}"/>
    <cellStyle name="Millares 2 18 2 6 2" xfId="34635" xr:uid="{1BD694F4-4830-4347-8A5D-BAEBCFFB2C9F}"/>
    <cellStyle name="Millares 2 18 2 6 3" xfId="23714" xr:uid="{819E3686-086C-42B0-8793-B2F9E223F6FB}"/>
    <cellStyle name="Millares 2 18 2 7" xfId="9127" xr:uid="{0AE6DBD7-F955-478F-B3B8-5F5781207604}"/>
    <cellStyle name="Millares 2 18 2 7 2" xfId="30995" xr:uid="{7AB86DAC-4865-4DDA-99AF-9718D94E69D1}"/>
    <cellStyle name="Millares 2 18 2 7 3" xfId="20074" xr:uid="{6E2E8C07-4643-4E7A-BE5B-BBA8D923B9E5}"/>
    <cellStyle name="Millares 2 18 2 8" xfId="27356" xr:uid="{7C70615B-F047-4468-949D-468030778018}"/>
    <cellStyle name="Millares 2 18 2 9" xfId="16435" xr:uid="{C423B84A-1BF4-46AE-A8EB-5EB6D8841DEB}"/>
    <cellStyle name="Millares 2 18 3" xfId="5713" xr:uid="{30A51D9E-7224-4390-9BA7-68AEA2CE7139}"/>
    <cellStyle name="Millares 2 18 3 2" xfId="6446" xr:uid="{EB024B5D-8DB3-4477-A3A3-98F8D444F17C}"/>
    <cellStyle name="Millares 2 18 3 2 2" xfId="13753" xr:uid="{25DEDD1E-E1E3-45A9-B1C9-F9BF438C520E}"/>
    <cellStyle name="Millares 2 18 3 2 2 2" xfId="35607" xr:uid="{18C38433-347C-4335-91A1-3B9E3BA9FE0D}"/>
    <cellStyle name="Millares 2 18 3 2 2 3" xfId="24686" xr:uid="{9701BA6A-1621-48F3-9097-382D84BC86EE}"/>
    <cellStyle name="Millares 2 18 3 2 3" xfId="10099" xr:uid="{4794A1F7-1D97-45CA-9EF5-2148750AFB4D}"/>
    <cellStyle name="Millares 2 18 3 2 3 2" xfId="31967" xr:uid="{E86AB56E-A725-4D8A-8C3C-0A3321D6EE35}"/>
    <cellStyle name="Millares 2 18 3 2 3 3" xfId="21046" xr:uid="{C8194C8C-5E47-4681-A46D-8C2F2C00240C}"/>
    <cellStyle name="Millares 2 18 3 2 4" xfId="28328" xr:uid="{8A77E959-27B7-41BD-8012-74DB75425150}"/>
    <cellStyle name="Millares 2 18 3 2 5" xfId="17407" xr:uid="{54CB92DE-DDD3-4F15-9560-56E1ECEB9406}"/>
    <cellStyle name="Millares 2 18 3 3" xfId="7176" xr:uid="{C7FF20E3-2B84-4702-BBEB-DCC01A0604DE}"/>
    <cellStyle name="Millares 2 18 3 3 2" xfId="14483" xr:uid="{76F10F81-58CB-4AE4-ACE3-0DCA50C99AB5}"/>
    <cellStyle name="Millares 2 18 3 3 2 2" xfId="36333" xr:uid="{F3EE8619-5D61-4F63-BC51-3C24CF79F537}"/>
    <cellStyle name="Millares 2 18 3 3 2 3" xfId="25412" xr:uid="{28F91025-6265-4E4E-A2B6-9C7372DC5699}"/>
    <cellStyle name="Millares 2 18 3 3 3" xfId="10829" xr:uid="{C55CB9D1-9A14-4DD4-A665-93A9BE83A53F}"/>
    <cellStyle name="Millares 2 18 3 3 3 2" xfId="32693" xr:uid="{0D6F0F87-0CCE-450E-8F5F-22C9A3C4F2C0}"/>
    <cellStyle name="Millares 2 18 3 3 3 3" xfId="21772" xr:uid="{C204E194-7757-4332-996D-9C5B8D25205B}"/>
    <cellStyle name="Millares 2 18 3 3 4" xfId="29054" xr:uid="{DD0CCB3E-F5BD-4523-A3DB-DF39C52E7241}"/>
    <cellStyle name="Millares 2 18 3 3 5" xfId="18133" xr:uid="{4CCE6438-D269-4A56-AD78-F714A6A7E15A}"/>
    <cellStyle name="Millares 2 18 3 4" xfId="7906" xr:uid="{94E46773-CBD2-4FAE-9CBB-8988E52CF719}"/>
    <cellStyle name="Millares 2 18 3 4 2" xfId="15213" xr:uid="{32BD888E-E6F8-425C-BC06-CA97A2D1C7E1}"/>
    <cellStyle name="Millares 2 18 3 4 2 2" xfId="37059" xr:uid="{B52B940B-4826-4F72-BDD3-700AF405F6F9}"/>
    <cellStyle name="Millares 2 18 3 4 2 3" xfId="26138" xr:uid="{41B92F97-C2CE-4176-A4B9-09332C825D6C}"/>
    <cellStyle name="Millares 2 18 3 4 3" xfId="11559" xr:uid="{91EE95D2-720D-4A2D-AC62-E77E8891DB9D}"/>
    <cellStyle name="Millares 2 18 3 4 3 2" xfId="33419" xr:uid="{E7E12457-CB3B-494A-8019-BD9FBE59E511}"/>
    <cellStyle name="Millares 2 18 3 4 3 3" xfId="22498" xr:uid="{7C3A96C6-F2E7-4414-B6FD-D38D99AABFFC}"/>
    <cellStyle name="Millares 2 18 3 4 4" xfId="29780" xr:uid="{62F6BA79-E96E-4848-B4ED-8A4A12529B55}"/>
    <cellStyle name="Millares 2 18 3 4 5" xfId="18859" xr:uid="{DFAE7BB9-5CDB-47A1-A559-6B7E1277BA3C}"/>
    <cellStyle name="Millares 2 18 3 5" xfId="8636" xr:uid="{9BC93B3F-4934-43EB-9408-88FAD20364BA}"/>
    <cellStyle name="Millares 2 18 3 5 2" xfId="15943" xr:uid="{D5803560-B853-4A87-8AC7-F9A13EC9F766}"/>
    <cellStyle name="Millares 2 18 3 5 2 2" xfId="37785" xr:uid="{CA84C091-A78C-4DA0-B0EA-D6F86E83F84B}"/>
    <cellStyle name="Millares 2 18 3 5 2 3" xfId="26864" xr:uid="{9348D064-CECF-4F1F-8F41-0B2DED3FD9EE}"/>
    <cellStyle name="Millares 2 18 3 5 3" xfId="12285" xr:uid="{2F031E6A-4890-4D9C-8C83-018372B80F65}"/>
    <cellStyle name="Millares 2 18 3 5 3 2" xfId="34145" xr:uid="{CE448061-7951-4784-8C1D-5A1801D7DBF0}"/>
    <cellStyle name="Millares 2 18 3 5 3 3" xfId="23224" xr:uid="{BEB1702D-AA05-4BB4-BD11-B24E744D7C52}"/>
    <cellStyle name="Millares 2 18 3 5 4" xfId="30506" xr:uid="{07C7F7B9-880A-4869-BF57-C1C5370EDD72}"/>
    <cellStyle name="Millares 2 18 3 5 5" xfId="19585" xr:uid="{9E727727-A813-419F-9E39-D319F7EA4376}"/>
    <cellStyle name="Millares 2 18 3 6" xfId="13025" xr:uid="{3BE0E430-4FA5-49CA-B0AA-6EA392FCEC10}"/>
    <cellStyle name="Millares 2 18 3 6 2" xfId="34879" xr:uid="{87E16202-9217-4248-A4A0-4FDBA7838ED2}"/>
    <cellStyle name="Millares 2 18 3 6 3" xfId="23958" xr:uid="{58ED8C73-DBE7-43A5-99D6-6E65B17590ED}"/>
    <cellStyle name="Millares 2 18 3 7" xfId="9371" xr:uid="{BA38773B-C227-4CE0-B77E-15998807097E}"/>
    <cellStyle name="Millares 2 18 3 7 2" xfId="31239" xr:uid="{447508A9-6937-4A98-A8EB-6F297681E06E}"/>
    <cellStyle name="Millares 2 18 3 7 3" xfId="20318" xr:uid="{4C4B7CFA-A907-4E25-9757-052C83B3A14E}"/>
    <cellStyle name="Millares 2 18 3 8" xfId="27600" xr:uid="{649DB360-D772-4731-BCDA-9CEA73E2F69A}"/>
    <cellStyle name="Millares 2 18 3 9" xfId="16679" xr:uid="{DA5AB294-D1EA-4606-8B08-F9490D847E86}"/>
    <cellStyle name="Millares 2 18 4" xfId="5965" xr:uid="{B625B16B-2383-420A-AB93-10E1E1AC0CAA}"/>
    <cellStyle name="Millares 2 18 4 2" xfId="13272" xr:uid="{271B7651-7F7A-4F74-9570-621DEAB1CBF3}"/>
    <cellStyle name="Millares 2 18 4 2 2" xfId="35126" xr:uid="{4C25162C-02D6-443A-8065-066B139EB0DD}"/>
    <cellStyle name="Millares 2 18 4 2 3" xfId="24205" xr:uid="{196E94E7-53F2-487D-8456-BF55459D9AE3}"/>
    <cellStyle name="Millares 2 18 4 3" xfId="9618" xr:uid="{53784027-6060-46A7-A134-AED6E469B252}"/>
    <cellStyle name="Millares 2 18 4 3 2" xfId="31486" xr:uid="{FEC79304-A647-40BC-A2A1-435B4E48A2D2}"/>
    <cellStyle name="Millares 2 18 4 3 3" xfId="20565" xr:uid="{F79152C6-6C57-47EF-B300-7FEE3B89F641}"/>
    <cellStyle name="Millares 2 18 4 4" xfId="27847" xr:uid="{C8E5D2E0-5A39-45AE-8FAF-537C960F8EA3}"/>
    <cellStyle name="Millares 2 18 4 5" xfId="16926" xr:uid="{C3217273-ACD1-4BF9-BFCA-20EEFCD33E2E}"/>
    <cellStyle name="Millares 2 18 5" xfId="6693" xr:uid="{3D9B1A08-4BDA-4761-B1A0-8308CD31E3A5}"/>
    <cellStyle name="Millares 2 18 5 2" xfId="14000" xr:uid="{E74075CD-5E01-4EE3-9351-29916301BF30}"/>
    <cellStyle name="Millares 2 18 5 2 2" xfId="35852" xr:uid="{3C22180F-1440-471F-8022-35030812598C}"/>
    <cellStyle name="Millares 2 18 5 2 3" xfId="24931" xr:uid="{907983A2-5501-4137-A1EB-F8A9A488E116}"/>
    <cellStyle name="Millares 2 18 5 3" xfId="10346" xr:uid="{E8CF7875-0790-4A0D-BED8-1675750AB781}"/>
    <cellStyle name="Millares 2 18 5 3 2" xfId="32212" xr:uid="{ABE57344-B586-4045-827D-78961E1183C0}"/>
    <cellStyle name="Millares 2 18 5 3 3" xfId="21291" xr:uid="{5F49C75B-E089-461F-84A6-B32C487DB3E4}"/>
    <cellStyle name="Millares 2 18 5 4" xfId="28573" xr:uid="{7130742D-22DF-4749-B9E6-CCAA0FF0E875}"/>
    <cellStyle name="Millares 2 18 5 5" xfId="17652" xr:uid="{813CA1F1-88C5-4CC3-8561-B65D719E310C}"/>
    <cellStyle name="Millares 2 18 6" xfId="7423" xr:uid="{77B760DF-3ECA-4107-9416-41ABA7937735}"/>
    <cellStyle name="Millares 2 18 6 2" xfId="14730" xr:uid="{65C0D88F-7342-4663-B646-219BBD270081}"/>
    <cellStyle name="Millares 2 18 6 2 2" xfId="36578" xr:uid="{2B69699B-A2E5-4214-952D-DB7966F1E6FF}"/>
    <cellStyle name="Millares 2 18 6 2 3" xfId="25657" xr:uid="{186EACF9-A9D6-4487-A673-F4B5B9B30A7C}"/>
    <cellStyle name="Millares 2 18 6 3" xfId="11076" xr:uid="{343C89E5-0F03-451A-82DB-F82D6C85709E}"/>
    <cellStyle name="Millares 2 18 6 3 2" xfId="32938" xr:uid="{EF247BBB-8678-4D10-A518-5C4DE72FAC13}"/>
    <cellStyle name="Millares 2 18 6 3 3" xfId="22017" xr:uid="{48C75EB4-3DF2-468F-9520-1396C7ABEF85}"/>
    <cellStyle name="Millares 2 18 6 4" xfId="29299" xr:uid="{7B9AF681-CE01-4DFA-961C-E351EDDD702B}"/>
    <cellStyle name="Millares 2 18 6 5" xfId="18378" xr:uid="{E3AA6CA9-7377-4EA1-A834-A14B22A90F65}"/>
    <cellStyle name="Millares 2 18 7" xfId="8153" xr:uid="{FE40BB6A-EBA9-4331-B2BE-0E48FAF1C830}"/>
    <cellStyle name="Millares 2 18 7 2" xfId="15460" xr:uid="{1A7D92D1-023B-4923-AB3F-4C6185A2CB14}"/>
    <cellStyle name="Millares 2 18 7 2 2" xfId="37304" xr:uid="{54A093CE-20D4-4C63-9F27-2E3D847FA615}"/>
    <cellStyle name="Millares 2 18 7 2 3" xfId="26383" xr:uid="{AAA57231-EACA-46C0-BC5A-12CD72E11393}"/>
    <cellStyle name="Millares 2 18 7 3" xfId="11804" xr:uid="{2C3E94AE-D7CF-416B-99C0-511613A3EC80}"/>
    <cellStyle name="Millares 2 18 7 3 2" xfId="33664" xr:uid="{7F845A21-44DC-4308-A662-48BA19C67BED}"/>
    <cellStyle name="Millares 2 18 7 3 3" xfId="22743" xr:uid="{11550935-6C76-4A40-8AA8-6E9E14CC93FE}"/>
    <cellStyle name="Millares 2 18 7 4" xfId="30025" xr:uid="{1182780B-FE39-4622-8E14-FBF9DCA393C9}"/>
    <cellStyle name="Millares 2 18 7 5" xfId="19104" xr:uid="{AB353498-C868-4956-B6B4-4992FB8E741D}"/>
    <cellStyle name="Millares 2 18 8" xfId="12542" xr:uid="{92BD2F8F-FD00-4C13-8CC2-1F3AF32317F5}"/>
    <cellStyle name="Millares 2 18 8 2" xfId="34398" xr:uid="{2379F2F3-4F98-47F7-A799-9F28814C9BAA}"/>
    <cellStyle name="Millares 2 18 8 3" xfId="23477" xr:uid="{BB6B32EC-6B51-4CA0-A05E-8B30FF7D4EC4}"/>
    <cellStyle name="Millares 2 18 9" xfId="8890" xr:uid="{9ADE490C-17B2-4C89-AD80-D7D2C8A940B0}"/>
    <cellStyle name="Millares 2 18 9 2" xfId="30758" xr:uid="{FFD0ACD6-DEBE-4F31-902C-EABEC7E6B44D}"/>
    <cellStyle name="Millares 2 18 9 3" xfId="19837" xr:uid="{EA36BC0B-46BF-4CB0-8F28-02F69E7A9A0B}"/>
    <cellStyle name="Millares 2 19" xfId="3054" xr:uid="{BBD44BEC-650E-4FAF-9234-67E24CFE177F}"/>
    <cellStyle name="Millares 2 19 10" xfId="27120" xr:uid="{76EBA95D-23BE-49AD-97BE-A326F443696C}"/>
    <cellStyle name="Millares 2 19 11" xfId="16199" xr:uid="{64C51BA5-77A8-45C4-A07F-ED16CEBEB5CC}"/>
    <cellStyle name="Millares 2 19 2" xfId="5464" xr:uid="{70DC0ADC-F2D6-4FDC-8569-F8AA10BF9820}"/>
    <cellStyle name="Millares 2 19 2 2" xfId="6203" xr:uid="{D9B63098-5763-42BB-975D-EDDEFC873509}"/>
    <cellStyle name="Millares 2 19 2 2 2" xfId="13510" xr:uid="{808EA96E-E674-4353-93ED-DF399AC73751}"/>
    <cellStyle name="Millares 2 19 2 2 2 2" xfId="35364" xr:uid="{1BDADAC1-731A-4E4F-89F4-E4709A2632B8}"/>
    <cellStyle name="Millares 2 19 2 2 2 3" xfId="24443" xr:uid="{D38C9231-2573-4422-B866-914AFA3C245B}"/>
    <cellStyle name="Millares 2 19 2 2 3" xfId="9856" xr:uid="{88C36122-5131-439D-93D9-AD7705410C16}"/>
    <cellStyle name="Millares 2 19 2 2 3 2" xfId="31724" xr:uid="{E7B315DB-4AD7-49C2-82E5-3927B8761EA8}"/>
    <cellStyle name="Millares 2 19 2 2 3 3" xfId="20803" xr:uid="{2179534B-8D7B-4714-8475-5B5A527FA3FA}"/>
    <cellStyle name="Millares 2 19 2 2 4" xfId="28085" xr:uid="{97EB245D-1C33-4011-844C-9F94E7227358}"/>
    <cellStyle name="Millares 2 19 2 2 5" xfId="17164" xr:uid="{42FB930D-2C64-42F7-A521-2713687F4D39}"/>
    <cellStyle name="Millares 2 19 2 3" xfId="6933" xr:uid="{3C42A3CF-0383-482F-93D8-488E0232740C}"/>
    <cellStyle name="Millares 2 19 2 3 2" xfId="14240" xr:uid="{A8F1E04D-F1D3-43D9-9298-60A1327E61A0}"/>
    <cellStyle name="Millares 2 19 2 3 2 2" xfId="36090" xr:uid="{D47DE88A-262D-411F-932C-B7F0D4B819CE}"/>
    <cellStyle name="Millares 2 19 2 3 2 3" xfId="25169" xr:uid="{EC9FB645-921E-46B3-942C-7C0D49A02822}"/>
    <cellStyle name="Millares 2 19 2 3 3" xfId="10586" xr:uid="{B975944E-E9C3-4A18-8CFF-190BEA974B15}"/>
    <cellStyle name="Millares 2 19 2 3 3 2" xfId="32450" xr:uid="{0082DA33-2570-4714-8B34-2E67A5894161}"/>
    <cellStyle name="Millares 2 19 2 3 3 3" xfId="21529" xr:uid="{5EF40B05-AEAA-47AA-80A6-E64641E48CD6}"/>
    <cellStyle name="Millares 2 19 2 3 4" xfId="28811" xr:uid="{42A973D5-A600-41A0-8AA3-DB922A443163}"/>
    <cellStyle name="Millares 2 19 2 3 5" xfId="17890" xr:uid="{4AD6549E-2059-4D4F-B92C-B8179C8CA0E2}"/>
    <cellStyle name="Millares 2 19 2 4" xfId="7663" xr:uid="{102D783D-4CF8-4937-B4AF-6D948401EA2D}"/>
    <cellStyle name="Millares 2 19 2 4 2" xfId="14970" xr:uid="{3B0AB7D9-5A6C-47AF-AF69-B0CF15A8D22A}"/>
    <cellStyle name="Millares 2 19 2 4 2 2" xfId="36816" xr:uid="{A5EF6E14-B305-4E8F-9D5A-5908B3DDC138}"/>
    <cellStyle name="Millares 2 19 2 4 2 3" xfId="25895" xr:uid="{AD131A8B-C5BA-4D80-8AD6-7A42730BFF30}"/>
    <cellStyle name="Millares 2 19 2 4 3" xfId="11316" xr:uid="{EC01DDE2-A1F7-4152-9A9F-E3FB3EB56C6D}"/>
    <cellStyle name="Millares 2 19 2 4 3 2" xfId="33176" xr:uid="{31E8925C-B6BD-427F-99FF-779A9326F83E}"/>
    <cellStyle name="Millares 2 19 2 4 3 3" xfId="22255" xr:uid="{FC4FCBCF-D71B-4EA5-9978-8028D785167C}"/>
    <cellStyle name="Millares 2 19 2 4 4" xfId="29537" xr:uid="{D845FED6-93F0-495F-AEA9-E2A3A5608241}"/>
    <cellStyle name="Millares 2 19 2 4 5" xfId="18616" xr:uid="{9C782D97-8A37-49F7-8C46-253C7D3CDB27}"/>
    <cellStyle name="Millares 2 19 2 5" xfId="8393" xr:uid="{240A3529-27B7-4E53-9F5C-87FD755F4D11}"/>
    <cellStyle name="Millares 2 19 2 5 2" xfId="15700" xr:uid="{7F4DCCCA-B430-4A03-AC87-4F24A2BF67DB}"/>
    <cellStyle name="Millares 2 19 2 5 2 2" xfId="37542" xr:uid="{578A4581-5502-4B2B-AB1D-D3F4F9870543}"/>
    <cellStyle name="Millares 2 19 2 5 2 3" xfId="26621" xr:uid="{1A08FBE1-3F70-4025-98AD-9E07398B73B5}"/>
    <cellStyle name="Millares 2 19 2 5 3" xfId="12042" xr:uid="{3720EEA5-22E8-4DE2-B611-65A42F5A162D}"/>
    <cellStyle name="Millares 2 19 2 5 3 2" xfId="33902" xr:uid="{ADB345F5-1C07-476E-9FB9-2E6E643B25C8}"/>
    <cellStyle name="Millares 2 19 2 5 3 3" xfId="22981" xr:uid="{9CBB83A7-2F07-43CB-948B-6626CA289350}"/>
    <cellStyle name="Millares 2 19 2 5 4" xfId="30263" xr:uid="{B4997287-39FE-4C9F-8EF5-9BA17141E62B}"/>
    <cellStyle name="Millares 2 19 2 5 5" xfId="19342" xr:uid="{8BC677C4-87E4-4C29-8EB9-6AD4BAE82F93}"/>
    <cellStyle name="Millares 2 19 2 6" xfId="12782" xr:uid="{69DC85DB-B24A-428E-AC59-9908C0E206E2}"/>
    <cellStyle name="Millares 2 19 2 6 2" xfId="34636" xr:uid="{AD078BC4-D8AF-44B7-B525-C420D3930515}"/>
    <cellStyle name="Millares 2 19 2 6 3" xfId="23715" xr:uid="{480256E0-B898-476A-9024-E26864F66DE0}"/>
    <cellStyle name="Millares 2 19 2 7" xfId="9128" xr:uid="{D5FCF4E6-417A-4D61-A0B0-79A4F95949FE}"/>
    <cellStyle name="Millares 2 19 2 7 2" xfId="30996" xr:uid="{88CF2A0A-6F2F-40E2-B6BC-D4E885876440}"/>
    <cellStyle name="Millares 2 19 2 7 3" xfId="20075" xr:uid="{06D3A791-CDE8-474B-BD9D-B4B3B043FC4F}"/>
    <cellStyle name="Millares 2 19 2 8" xfId="27357" xr:uid="{5EF7CCE6-3418-434B-B3EE-FADE79D4A6B7}"/>
    <cellStyle name="Millares 2 19 2 9" xfId="16436" xr:uid="{CADD5C34-313F-4376-A89B-D417CA19AD06}"/>
    <cellStyle name="Millares 2 19 3" xfId="5714" xr:uid="{42455B63-E31D-49E1-B544-97F1DF3D0F38}"/>
    <cellStyle name="Millares 2 19 3 2" xfId="6447" xr:uid="{30ABFFC9-D0B6-4E2D-8F19-481606B3A615}"/>
    <cellStyle name="Millares 2 19 3 2 2" xfId="13754" xr:uid="{75D10DC2-2DA0-41F1-BD79-04AB6EC50924}"/>
    <cellStyle name="Millares 2 19 3 2 2 2" xfId="35608" xr:uid="{12E71972-4262-4FC1-A722-F933A23C7CEF}"/>
    <cellStyle name="Millares 2 19 3 2 2 3" xfId="24687" xr:uid="{C54671B7-2544-42AF-9887-CA49070FEE61}"/>
    <cellStyle name="Millares 2 19 3 2 3" xfId="10100" xr:uid="{ABDD9E83-2E4F-4913-B4C3-911088ADD4D3}"/>
    <cellStyle name="Millares 2 19 3 2 3 2" xfId="31968" xr:uid="{78530262-1D4F-4798-809F-0F1B47410AEF}"/>
    <cellStyle name="Millares 2 19 3 2 3 3" xfId="21047" xr:uid="{93580206-3A32-4A10-96AC-8541255A4314}"/>
    <cellStyle name="Millares 2 19 3 2 4" xfId="28329" xr:uid="{A8CA43A7-6C74-419D-A65E-EE4265A4911A}"/>
    <cellStyle name="Millares 2 19 3 2 5" xfId="17408" xr:uid="{86788D3D-06F1-4A43-A436-FB0419C58DD6}"/>
    <cellStyle name="Millares 2 19 3 3" xfId="7177" xr:uid="{B840F664-2CA5-48FA-A83F-3B7E466D1111}"/>
    <cellStyle name="Millares 2 19 3 3 2" xfId="14484" xr:uid="{B949922E-BBA0-46AB-9390-F6CA8239EC09}"/>
    <cellStyle name="Millares 2 19 3 3 2 2" xfId="36334" xr:uid="{5D433C29-E3B6-4A1F-93F9-01CC5558232B}"/>
    <cellStyle name="Millares 2 19 3 3 2 3" xfId="25413" xr:uid="{579D4473-F401-4998-B0CF-50AC1DD65FB8}"/>
    <cellStyle name="Millares 2 19 3 3 3" xfId="10830" xr:uid="{A2421BE1-7CBE-474D-A788-7988BE7DC261}"/>
    <cellStyle name="Millares 2 19 3 3 3 2" xfId="32694" xr:uid="{ECF2B5BA-0350-48C1-8033-863BD25AB0C9}"/>
    <cellStyle name="Millares 2 19 3 3 3 3" xfId="21773" xr:uid="{E1FDEB47-139A-4007-AF6E-7929BBA1CF78}"/>
    <cellStyle name="Millares 2 19 3 3 4" xfId="29055" xr:uid="{E6537790-98F5-4B3D-ABF5-27FC0C6A1847}"/>
    <cellStyle name="Millares 2 19 3 3 5" xfId="18134" xr:uid="{5750E54B-66AB-46A0-8F2A-AA2392A1DE37}"/>
    <cellStyle name="Millares 2 19 3 4" xfId="7907" xr:uid="{7F7BC8BA-1A4B-48FE-83A1-18CC8A5CD060}"/>
    <cellStyle name="Millares 2 19 3 4 2" xfId="15214" xr:uid="{C60DA691-A4BB-435F-8DEC-FCD011EFC4FE}"/>
    <cellStyle name="Millares 2 19 3 4 2 2" xfId="37060" xr:uid="{B107A83C-10D6-46F0-9B70-13C7C683079E}"/>
    <cellStyle name="Millares 2 19 3 4 2 3" xfId="26139" xr:uid="{5DE9CD0C-EF55-4B87-B235-CD6F4201C2DB}"/>
    <cellStyle name="Millares 2 19 3 4 3" xfId="11560" xr:uid="{B791610A-E874-426D-9D25-9016D3025EAF}"/>
    <cellStyle name="Millares 2 19 3 4 3 2" xfId="33420" xr:uid="{037CF5F1-CB50-4889-8F35-C06B1826CB64}"/>
    <cellStyle name="Millares 2 19 3 4 3 3" xfId="22499" xr:uid="{69F1BC0A-4DB6-49EE-BC37-FA32552DD378}"/>
    <cellStyle name="Millares 2 19 3 4 4" xfId="29781" xr:uid="{762561C9-793B-4E5F-9E05-DF9A70F252ED}"/>
    <cellStyle name="Millares 2 19 3 4 5" xfId="18860" xr:uid="{2A44C9F0-C917-41C6-AECA-73534175BBF7}"/>
    <cellStyle name="Millares 2 19 3 5" xfId="8637" xr:uid="{42339BC4-3F3C-4AD3-8950-5EBD4D913C11}"/>
    <cellStyle name="Millares 2 19 3 5 2" xfId="15944" xr:uid="{B808C5B7-8A0D-42D7-A78D-8FBC9636F89C}"/>
    <cellStyle name="Millares 2 19 3 5 2 2" xfId="37786" xr:uid="{6984E06B-152F-4AB2-94DA-85740C485745}"/>
    <cellStyle name="Millares 2 19 3 5 2 3" xfId="26865" xr:uid="{D132AF28-81DB-4DF9-A5F0-0AF6367499F7}"/>
    <cellStyle name="Millares 2 19 3 5 3" xfId="12286" xr:uid="{06996275-F888-4098-851B-2B267721AD57}"/>
    <cellStyle name="Millares 2 19 3 5 3 2" xfId="34146" xr:uid="{DEB54769-C0B5-46FF-9401-F38F35401265}"/>
    <cellStyle name="Millares 2 19 3 5 3 3" xfId="23225" xr:uid="{1948DCFE-F55D-4C54-BACD-4083C8EE9419}"/>
    <cellStyle name="Millares 2 19 3 5 4" xfId="30507" xr:uid="{BFC341D0-F429-405F-AA79-A5E0B42890CC}"/>
    <cellStyle name="Millares 2 19 3 5 5" xfId="19586" xr:uid="{B83F9FA8-F8BC-4506-A361-B9DFEF0C13AD}"/>
    <cellStyle name="Millares 2 19 3 6" xfId="13026" xr:uid="{25885E85-55E5-4333-8A97-2F6A104920A4}"/>
    <cellStyle name="Millares 2 19 3 6 2" xfId="34880" xr:uid="{BE9D1F2D-1EE8-4219-A160-D3C798B0EFE3}"/>
    <cellStyle name="Millares 2 19 3 6 3" xfId="23959" xr:uid="{27DF83CE-9911-408C-912F-4FBF1A032FD0}"/>
    <cellStyle name="Millares 2 19 3 7" xfId="9372" xr:uid="{63F75177-B23F-46BD-8110-39BF7EA6CD41}"/>
    <cellStyle name="Millares 2 19 3 7 2" xfId="31240" xr:uid="{573B48E9-2395-437E-A2D7-52C82D022119}"/>
    <cellStyle name="Millares 2 19 3 7 3" xfId="20319" xr:uid="{C5EC2957-ABA6-4F11-9CDC-B5E3BD218490}"/>
    <cellStyle name="Millares 2 19 3 8" xfId="27601" xr:uid="{E46A296E-46BD-4048-B2F0-9955904007E4}"/>
    <cellStyle name="Millares 2 19 3 9" xfId="16680" xr:uid="{C5651626-8A5D-419F-909E-AB997515776E}"/>
    <cellStyle name="Millares 2 19 4" xfId="5966" xr:uid="{5A19FFC0-5A46-4241-B91C-C13C6EBEA95D}"/>
    <cellStyle name="Millares 2 19 4 2" xfId="13273" xr:uid="{7455AD9E-93EA-4475-9859-BB6A6F0850E9}"/>
    <cellStyle name="Millares 2 19 4 2 2" xfId="35127" xr:uid="{3E37A21A-8275-403D-810E-F3E19B2A195C}"/>
    <cellStyle name="Millares 2 19 4 2 3" xfId="24206" xr:uid="{7EEE99D2-A4CF-4956-B54E-07EDC59817F2}"/>
    <cellStyle name="Millares 2 19 4 3" xfId="9619" xr:uid="{66E13169-F65A-4FB0-AC9D-E9E7D76E3162}"/>
    <cellStyle name="Millares 2 19 4 3 2" xfId="31487" xr:uid="{E2F9C5F1-7246-472B-8D79-35AF3434150F}"/>
    <cellStyle name="Millares 2 19 4 3 3" xfId="20566" xr:uid="{2B48A1D5-FD2C-4369-916A-F21877DB4881}"/>
    <cellStyle name="Millares 2 19 4 4" xfId="27848" xr:uid="{812FE67C-7271-43FF-89D3-13232D7EE672}"/>
    <cellStyle name="Millares 2 19 4 5" xfId="16927" xr:uid="{3069A7E2-3607-4934-B098-F288AEA9FFAB}"/>
    <cellStyle name="Millares 2 19 5" xfId="6694" xr:uid="{BAA48F70-EDE2-4119-BBB6-FB9271406909}"/>
    <cellStyle name="Millares 2 19 5 2" xfId="14001" xr:uid="{F06FA8F2-2193-488F-9CFD-302CDBCFF0B6}"/>
    <cellStyle name="Millares 2 19 5 2 2" xfId="35853" xr:uid="{96403A11-60FB-4027-BB0B-807F76AA3A90}"/>
    <cellStyle name="Millares 2 19 5 2 3" xfId="24932" xr:uid="{A66A89E3-CA15-47FF-9ABC-DFD509B844D0}"/>
    <cellStyle name="Millares 2 19 5 3" xfId="10347" xr:uid="{013AEA91-45AA-46A2-8415-5220DDE29FA4}"/>
    <cellStyle name="Millares 2 19 5 3 2" xfId="32213" xr:uid="{54B3B249-72F6-472E-B0B2-64D2E346D7A0}"/>
    <cellStyle name="Millares 2 19 5 3 3" xfId="21292" xr:uid="{5B148E0A-99B8-4C9E-A168-F61D28F6CB69}"/>
    <cellStyle name="Millares 2 19 5 4" xfId="28574" xr:uid="{A1099598-032E-40EC-B2B5-1521F7B41179}"/>
    <cellStyle name="Millares 2 19 5 5" xfId="17653" xr:uid="{7996A909-DCA3-43F9-8BFF-B75751EA9187}"/>
    <cellStyle name="Millares 2 19 6" xfId="7424" xr:uid="{34BF8BCB-3604-4789-9B98-5D6439644BA9}"/>
    <cellStyle name="Millares 2 19 6 2" xfId="14731" xr:uid="{476C08F1-91A7-417E-8DC2-32A3C705980D}"/>
    <cellStyle name="Millares 2 19 6 2 2" xfId="36579" xr:uid="{2759A5FA-74A4-4C05-B5B2-24F671D77BFD}"/>
    <cellStyle name="Millares 2 19 6 2 3" xfId="25658" xr:uid="{6335A3D3-118E-442F-8D9D-0BF739ADD4CE}"/>
    <cellStyle name="Millares 2 19 6 3" xfId="11077" xr:uid="{28A0A6CA-ECB7-4860-B1C2-63F09BDC49C8}"/>
    <cellStyle name="Millares 2 19 6 3 2" xfId="32939" xr:uid="{49508B74-68F5-434B-90CE-6E5E3572A6C3}"/>
    <cellStyle name="Millares 2 19 6 3 3" xfId="22018" xr:uid="{FD80D8FA-1EC5-4545-8B9A-8E8E5F512225}"/>
    <cellStyle name="Millares 2 19 6 4" xfId="29300" xr:uid="{CB6EED14-7C79-4E96-8A38-A18D3CB58D4C}"/>
    <cellStyle name="Millares 2 19 6 5" xfId="18379" xr:uid="{8166A683-9BAF-457D-BDD8-8132F2DB9130}"/>
    <cellStyle name="Millares 2 19 7" xfId="8154" xr:uid="{C3D9D110-C005-4F63-B779-136069866D6C}"/>
    <cellStyle name="Millares 2 19 7 2" xfId="15461" xr:uid="{67BC19EF-D79D-489D-BBBD-938E0CB71173}"/>
    <cellStyle name="Millares 2 19 7 2 2" xfId="37305" xr:uid="{B95776D0-EB4A-45B2-ACA2-F90283ADB467}"/>
    <cellStyle name="Millares 2 19 7 2 3" xfId="26384" xr:uid="{C6B1CA57-8EBE-4169-A764-4FD1B9E5B0F4}"/>
    <cellStyle name="Millares 2 19 7 3" xfId="11805" xr:uid="{680411B1-EF32-4A6A-9597-3384AA4A500A}"/>
    <cellStyle name="Millares 2 19 7 3 2" xfId="33665" xr:uid="{7C1A9B27-3C11-4CD9-9935-3DF6D2CDA795}"/>
    <cellStyle name="Millares 2 19 7 3 3" xfId="22744" xr:uid="{E6D6C1DE-540F-4CC7-9D9B-B460D5A269E5}"/>
    <cellStyle name="Millares 2 19 7 4" xfId="30026" xr:uid="{2C141818-A3C6-427A-8E54-547549E77850}"/>
    <cellStyle name="Millares 2 19 7 5" xfId="19105" xr:uid="{2462DB73-CB52-4175-A289-29C162A06A21}"/>
    <cellStyle name="Millares 2 19 8" xfId="12543" xr:uid="{FAE6F885-3A6B-4F3B-940F-CEF82826C1F8}"/>
    <cellStyle name="Millares 2 19 8 2" xfId="34399" xr:uid="{AEDF62B9-A49A-4750-BF0E-9CC56B5E9CE7}"/>
    <cellStyle name="Millares 2 19 8 3" xfId="23478" xr:uid="{465AFA7D-C858-4BBD-B951-AC224320462F}"/>
    <cellStyle name="Millares 2 19 9" xfId="8891" xr:uid="{742B2A42-6D6E-4CA3-BDA6-9119F3FE2010}"/>
    <cellStyle name="Millares 2 19 9 2" xfId="30759" xr:uid="{6983A49A-6639-4FB7-9C23-F7DFF817A663}"/>
    <cellStyle name="Millares 2 19 9 3" xfId="19838" xr:uid="{72F396E3-2B9D-4A9E-AACF-673F9935E51F}"/>
    <cellStyle name="Millares 2 2" xfId="1448" xr:uid="{00000000-0005-0000-0000-000027090000}"/>
    <cellStyle name="Millares 2 2 10" xfId="8892" xr:uid="{4D1696C3-9997-486A-B46C-F2613A70C363}"/>
    <cellStyle name="Millares 2 2 10 2" xfId="30760" xr:uid="{8B324BC1-9E99-4725-8576-5C05615BAEB1}"/>
    <cellStyle name="Millares 2 2 10 3" xfId="19839" xr:uid="{31F4CD01-D30E-4711-9E21-B129CAEB304A}"/>
    <cellStyle name="Millares 2 2 11" xfId="27121" xr:uid="{F0E9D271-730C-41E0-8245-A248133FC043}"/>
    <cellStyle name="Millares 2 2 12" xfId="16200" xr:uid="{ECB02E19-BFC0-402C-8760-7678DDA8B184}"/>
    <cellStyle name="Millares 2 2 13" xfId="38024" xr:uid="{EBA60BE1-AD9E-4568-B3A7-EB6A89807AF5}"/>
    <cellStyle name="Millares 2 2 14" xfId="3055" xr:uid="{6BD5AF77-AE86-498E-B80B-3336E4BA48B8}"/>
    <cellStyle name="Millares 2 2 15" xfId="38279" xr:uid="{BD3C3259-E7FC-4CCE-966B-1D8A072465EF}"/>
    <cellStyle name="Millares 2 2 2" xfId="2820" xr:uid="{00000000-0005-0000-0000-000028090000}"/>
    <cellStyle name="Millares 2 2 2 10" xfId="27122" xr:uid="{0E2A1532-9ABA-4EAD-B0F0-8AF0E2C6AE53}"/>
    <cellStyle name="Millares 2 2 2 11" xfId="16201" xr:uid="{1CFA643D-9F48-4212-AB45-E6E08150BC7E}"/>
    <cellStyle name="Millares 2 2 2 12" xfId="38043" xr:uid="{42AD7E87-BED4-4756-881B-8DC68A2BBAC2}"/>
    <cellStyle name="Millares 2 2 2 13" xfId="3056" xr:uid="{F802005D-0E91-42A8-98BF-851DDC1C4C2A}"/>
    <cellStyle name="Millares 2 2 2 14" xfId="38284" xr:uid="{6D3CEF76-5CF8-4D09-BC0E-E78AAD05E25F}"/>
    <cellStyle name="Millares 2 2 2 2" xfId="5466" xr:uid="{B0948A04-AF8F-42A5-A2B4-9DE4906C790E}"/>
    <cellStyle name="Millares 2 2 2 2 10" xfId="38053" xr:uid="{D73CE21A-A135-4C3D-BC3B-96F9C029DB2F}"/>
    <cellStyle name="Millares 2 2 2 2 2" xfId="6205" xr:uid="{EDBCBB3D-EA2C-4806-80F3-9F583BDB2BF9}"/>
    <cellStyle name="Millares 2 2 2 2 2 2" xfId="13512" xr:uid="{2E3D8E2D-3B60-4395-B43F-34D521C69138}"/>
    <cellStyle name="Millares 2 2 2 2 2 2 2" xfId="35366" xr:uid="{62DF1B52-3657-4EDD-B9BA-E535732A781C}"/>
    <cellStyle name="Millares 2 2 2 2 2 2 3" xfId="24445" xr:uid="{7C468A9A-66CF-4ED0-ACD6-B5D1B74F674B}"/>
    <cellStyle name="Millares 2 2 2 2 2 3" xfId="9858" xr:uid="{E15601A7-C1BA-4729-92C4-736820DC857F}"/>
    <cellStyle name="Millares 2 2 2 2 2 3 2" xfId="31726" xr:uid="{AA47F7A6-0928-4775-ADED-B7CC4F0192B2}"/>
    <cellStyle name="Millares 2 2 2 2 2 3 3" xfId="20805" xr:uid="{6B07A90C-198D-4BF6-B3A1-0065B49D87DE}"/>
    <cellStyle name="Millares 2 2 2 2 2 4" xfId="28087" xr:uid="{AA4F7E79-2E24-4C32-A7F1-4FFFA1144D24}"/>
    <cellStyle name="Millares 2 2 2 2 2 5" xfId="17166" xr:uid="{C967755C-F6CA-4509-A479-A129A4D12F78}"/>
    <cellStyle name="Millares 2 2 2 2 3" xfId="6935" xr:uid="{F160043C-8E5A-44A3-B10F-8F35CEF9F626}"/>
    <cellStyle name="Millares 2 2 2 2 3 2" xfId="14242" xr:uid="{5AECD18F-CB2D-431E-9C0D-BA2B2EF9C393}"/>
    <cellStyle name="Millares 2 2 2 2 3 2 2" xfId="36092" xr:uid="{6C119FD9-A2C8-4DD3-8466-563D33A70C80}"/>
    <cellStyle name="Millares 2 2 2 2 3 2 3" xfId="25171" xr:uid="{2510A752-9CEE-4967-984D-96BAC4963006}"/>
    <cellStyle name="Millares 2 2 2 2 3 3" xfId="10588" xr:uid="{13C48862-C1E1-42E7-9B0F-BA0A45F741F9}"/>
    <cellStyle name="Millares 2 2 2 2 3 3 2" xfId="32452" xr:uid="{C12FFEAF-4D0D-42AA-B8AA-590FB180F524}"/>
    <cellStyle name="Millares 2 2 2 2 3 3 3" xfId="21531" xr:uid="{5EFB90CF-D699-483D-A795-D09A1EC51A36}"/>
    <cellStyle name="Millares 2 2 2 2 3 4" xfId="28813" xr:uid="{9FB70706-45DB-4B43-BD8C-79F4E3763690}"/>
    <cellStyle name="Millares 2 2 2 2 3 5" xfId="17892" xr:uid="{60A12956-E1DD-4C84-AEC7-6AA5711FD53E}"/>
    <cellStyle name="Millares 2 2 2 2 4" xfId="7665" xr:uid="{75AF200B-4408-4D8C-9787-2E6F6189E7C2}"/>
    <cellStyle name="Millares 2 2 2 2 4 2" xfId="14972" xr:uid="{AAD62530-9163-434E-8A3B-F21280B1CFF7}"/>
    <cellStyle name="Millares 2 2 2 2 4 2 2" xfId="36818" xr:uid="{5EF63332-09AC-4AAF-88DE-7D4AF21A3678}"/>
    <cellStyle name="Millares 2 2 2 2 4 2 3" xfId="25897" xr:uid="{8F7D47FF-359E-4492-8F6B-64A12B951AAA}"/>
    <cellStyle name="Millares 2 2 2 2 4 3" xfId="11318" xr:uid="{B89E048A-CD66-4F6E-82D2-246F4F19AB89}"/>
    <cellStyle name="Millares 2 2 2 2 4 3 2" xfId="33178" xr:uid="{4F580535-4375-4229-A65D-A4140D9BBB80}"/>
    <cellStyle name="Millares 2 2 2 2 4 3 3" xfId="22257" xr:uid="{3D2CB057-71DA-40E9-B7E2-900F7FE4D9DD}"/>
    <cellStyle name="Millares 2 2 2 2 4 4" xfId="29539" xr:uid="{1DEBF965-D568-43E3-9716-DAA071DE2D0F}"/>
    <cellStyle name="Millares 2 2 2 2 4 5" xfId="18618" xr:uid="{CCBD9B77-00C2-48FF-AEC8-489626E7FF75}"/>
    <cellStyle name="Millares 2 2 2 2 5" xfId="8395" xr:uid="{74F87F25-AF8C-410B-81DF-06008FA8EB34}"/>
    <cellStyle name="Millares 2 2 2 2 5 2" xfId="15702" xr:uid="{C03D7024-FDBF-4843-ACB7-FC247E8E1512}"/>
    <cellStyle name="Millares 2 2 2 2 5 2 2" xfId="37544" xr:uid="{6935A884-23B7-4B97-939E-D1955DFC696D}"/>
    <cellStyle name="Millares 2 2 2 2 5 2 3" xfId="26623" xr:uid="{7C14EB7D-F653-4FB1-83EC-39E85A93F7BF}"/>
    <cellStyle name="Millares 2 2 2 2 5 3" xfId="12044" xr:uid="{FF5C61D3-7D56-4F51-AF53-086F21984276}"/>
    <cellStyle name="Millares 2 2 2 2 5 3 2" xfId="33904" xr:uid="{A7FE2406-C79C-499A-AF71-D19458E6747B}"/>
    <cellStyle name="Millares 2 2 2 2 5 3 3" xfId="22983" xr:uid="{CA50ACAB-6957-4188-9A1E-C4AFD32532C4}"/>
    <cellStyle name="Millares 2 2 2 2 5 4" xfId="30265" xr:uid="{D207ECFE-28BC-4EF7-9558-6AD50D3B1860}"/>
    <cellStyle name="Millares 2 2 2 2 5 5" xfId="19344" xr:uid="{74EDACB8-FD5B-4991-A8E3-B055AEA43D15}"/>
    <cellStyle name="Millares 2 2 2 2 6" xfId="12784" xr:uid="{80FC2BD5-BF01-4AF6-949A-C21349B56224}"/>
    <cellStyle name="Millares 2 2 2 2 6 2" xfId="34638" xr:uid="{07914F71-969E-42C8-897E-B1153534177E}"/>
    <cellStyle name="Millares 2 2 2 2 6 3" xfId="23717" xr:uid="{A447E4BF-8120-4272-A8EC-9D9047DB33A9}"/>
    <cellStyle name="Millares 2 2 2 2 7" xfId="9130" xr:uid="{40C44CB9-C98C-49D8-989C-DC935CEB7E46}"/>
    <cellStyle name="Millares 2 2 2 2 7 2" xfId="30998" xr:uid="{AB73CDC2-BD50-4398-9048-0B432BECB49A}"/>
    <cellStyle name="Millares 2 2 2 2 7 3" xfId="20077" xr:uid="{998B40A5-86D0-4170-B764-C291AD38EB0E}"/>
    <cellStyle name="Millares 2 2 2 2 8" xfId="27359" xr:uid="{9418DD7E-F129-43E8-A7C1-316F8ECBD5F4}"/>
    <cellStyle name="Millares 2 2 2 2 9" xfId="16438" xr:uid="{99B90D40-8562-4C15-B42F-D20D58219458}"/>
    <cellStyle name="Millares 2 2 2 3" xfId="5716" xr:uid="{478B8DF7-14EB-4379-8D39-9FBC7A12B321}"/>
    <cellStyle name="Millares 2 2 2 3 2" xfId="6449" xr:uid="{5C2DCF78-F134-4934-9298-544AF1B0377B}"/>
    <cellStyle name="Millares 2 2 2 3 2 2" xfId="13756" xr:uid="{65B22EFA-FA28-4D8A-9F7E-AE45B3DDA2DD}"/>
    <cellStyle name="Millares 2 2 2 3 2 2 2" xfId="35610" xr:uid="{0B8CF95C-A2C9-43DC-B662-46ED3A9A37BE}"/>
    <cellStyle name="Millares 2 2 2 3 2 2 3" xfId="24689" xr:uid="{F26C3CBE-74FF-4137-B2FA-943F5E912F9A}"/>
    <cellStyle name="Millares 2 2 2 3 2 3" xfId="10102" xr:uid="{6A986FF6-C67A-428C-BAC8-4262845C5E98}"/>
    <cellStyle name="Millares 2 2 2 3 2 3 2" xfId="31970" xr:uid="{09D36308-E7F0-464C-9383-C8F76F555F0E}"/>
    <cellStyle name="Millares 2 2 2 3 2 3 3" xfId="21049" xr:uid="{706BA18A-D540-495D-A8A8-9B73ACB41CD6}"/>
    <cellStyle name="Millares 2 2 2 3 2 4" xfId="28331" xr:uid="{A0577A61-FB46-47FB-879F-488F25258B06}"/>
    <cellStyle name="Millares 2 2 2 3 2 5" xfId="17410" xr:uid="{A900798C-DD45-49AB-99CC-6F0C1E682CC7}"/>
    <cellStyle name="Millares 2 2 2 3 3" xfId="7179" xr:uid="{D07B33CB-F855-4900-A59A-EEC09D505D27}"/>
    <cellStyle name="Millares 2 2 2 3 3 2" xfId="14486" xr:uid="{A8A04824-9DA9-465A-9F6A-4FE45F49D686}"/>
    <cellStyle name="Millares 2 2 2 3 3 2 2" xfId="36336" xr:uid="{2B5E8E2D-D1C3-4A5F-B856-592C077D1FDE}"/>
    <cellStyle name="Millares 2 2 2 3 3 2 3" xfId="25415" xr:uid="{6E963BA2-0E43-4555-9039-18E61CDB52CE}"/>
    <cellStyle name="Millares 2 2 2 3 3 3" xfId="10832" xr:uid="{BA642196-E775-4914-9C06-C666C702E520}"/>
    <cellStyle name="Millares 2 2 2 3 3 3 2" xfId="32696" xr:uid="{269D360C-5429-4FFE-AC45-C4E455F56C84}"/>
    <cellStyle name="Millares 2 2 2 3 3 3 3" xfId="21775" xr:uid="{24064A68-E132-4BE7-B1B9-D537CF463D7C}"/>
    <cellStyle name="Millares 2 2 2 3 3 4" xfId="29057" xr:uid="{669D84EB-9BDD-486D-A1F2-2F1FBAB94FA7}"/>
    <cellStyle name="Millares 2 2 2 3 3 5" xfId="18136" xr:uid="{A0DAAD7B-437A-468F-97B3-34697C6B87F6}"/>
    <cellStyle name="Millares 2 2 2 3 4" xfId="7909" xr:uid="{CF53C83F-C888-4FED-8C52-674A3F3B7260}"/>
    <cellStyle name="Millares 2 2 2 3 4 2" xfId="15216" xr:uid="{3EBC82D4-FFAE-4C46-859D-AA7C13057BAB}"/>
    <cellStyle name="Millares 2 2 2 3 4 2 2" xfId="37062" xr:uid="{AE877B9F-DBC7-400B-8104-3E45B4437F56}"/>
    <cellStyle name="Millares 2 2 2 3 4 2 3" xfId="26141" xr:uid="{A6E02692-D9E0-48B6-A6F9-8C51D8DB5C6A}"/>
    <cellStyle name="Millares 2 2 2 3 4 3" xfId="11562" xr:uid="{7509A944-C8AC-486A-939B-21B09402E49A}"/>
    <cellStyle name="Millares 2 2 2 3 4 3 2" xfId="33422" xr:uid="{6BA402D7-933E-4FDA-B8C6-81B28FB02A99}"/>
    <cellStyle name="Millares 2 2 2 3 4 3 3" xfId="22501" xr:uid="{8B962911-99C2-42A6-85CD-735B126C1C1F}"/>
    <cellStyle name="Millares 2 2 2 3 4 4" xfId="29783" xr:uid="{304D3985-BA44-49D4-804B-82C10E472AC5}"/>
    <cellStyle name="Millares 2 2 2 3 4 5" xfId="18862" xr:uid="{7FE13FDE-752A-49C7-BF5B-9C42A3CD1794}"/>
    <cellStyle name="Millares 2 2 2 3 5" xfId="8639" xr:uid="{32E06C49-0993-4B7A-9FD7-9EE27F458DF5}"/>
    <cellStyle name="Millares 2 2 2 3 5 2" xfId="15946" xr:uid="{D771193C-D099-457A-9A52-EDFBE2438301}"/>
    <cellStyle name="Millares 2 2 2 3 5 2 2" xfId="37788" xr:uid="{078408DE-F323-43C6-B7BE-CAC228E44FCF}"/>
    <cellStyle name="Millares 2 2 2 3 5 2 3" xfId="26867" xr:uid="{1496D277-AC3E-48CB-8E4B-1DD56928C25B}"/>
    <cellStyle name="Millares 2 2 2 3 5 3" xfId="12288" xr:uid="{7D28C2C1-D3FB-4D3F-969E-057002FEDAE0}"/>
    <cellStyle name="Millares 2 2 2 3 5 3 2" xfId="34148" xr:uid="{8332C76F-D582-4491-8351-BF45D864FF22}"/>
    <cellStyle name="Millares 2 2 2 3 5 3 3" xfId="23227" xr:uid="{40E44201-A560-4157-8571-ED0242559463}"/>
    <cellStyle name="Millares 2 2 2 3 5 4" xfId="30509" xr:uid="{A638FDB7-3BC2-44D9-81E4-1C0703517948}"/>
    <cellStyle name="Millares 2 2 2 3 5 5" xfId="19588" xr:uid="{21050C7A-129B-48B1-B3B8-1CD7B931743C}"/>
    <cellStyle name="Millares 2 2 2 3 6" xfId="13028" xr:uid="{505BF361-DB8E-4C65-ADC3-B86ADD957AB6}"/>
    <cellStyle name="Millares 2 2 2 3 6 2" xfId="34882" xr:uid="{E5B46C10-15BC-4699-B04F-7275F62C49D3}"/>
    <cellStyle name="Millares 2 2 2 3 6 3" xfId="23961" xr:uid="{14002A89-C58B-482A-B6A9-63EC94225E9E}"/>
    <cellStyle name="Millares 2 2 2 3 7" xfId="9374" xr:uid="{7B2E84F1-C1C0-44F3-9573-4CE3254055B8}"/>
    <cellStyle name="Millares 2 2 2 3 7 2" xfId="31242" xr:uid="{DB5DF42F-2A60-4515-9B6E-4DB18B230B4F}"/>
    <cellStyle name="Millares 2 2 2 3 7 3" xfId="20321" xr:uid="{069927D7-51BD-474D-B197-F3D0C691BEF6}"/>
    <cellStyle name="Millares 2 2 2 3 8" xfId="27603" xr:uid="{353903E2-59FB-4F97-BE3B-6070B72595D9}"/>
    <cellStyle name="Millares 2 2 2 3 9" xfId="16682" xr:uid="{DBD7B7A4-FCED-4D0F-B5FB-0AD9FF7D5421}"/>
    <cellStyle name="Millares 2 2 2 4" xfId="5968" xr:uid="{A145E9D9-2999-4878-84E7-B1906C1024C7}"/>
    <cellStyle name="Millares 2 2 2 4 2" xfId="13275" xr:uid="{D3DD32B4-15F7-4A63-98F4-6E623C1F1140}"/>
    <cellStyle name="Millares 2 2 2 4 2 2" xfId="35129" xr:uid="{0B748D18-7C58-4620-A85D-C7C7D389120D}"/>
    <cellStyle name="Millares 2 2 2 4 2 3" xfId="24208" xr:uid="{4A2369FC-A9DA-4985-9C2A-2BDBC2EE73B1}"/>
    <cellStyle name="Millares 2 2 2 4 3" xfId="9621" xr:uid="{DC964DF7-90CA-4C92-84CE-5B096D09648A}"/>
    <cellStyle name="Millares 2 2 2 4 3 2" xfId="31489" xr:uid="{9E18F317-FF9F-403B-8CB6-7D12B590DD27}"/>
    <cellStyle name="Millares 2 2 2 4 3 3" xfId="20568" xr:uid="{9DFF7CB8-3A58-49DC-ADF0-42DD865E45C5}"/>
    <cellStyle name="Millares 2 2 2 4 4" xfId="27850" xr:uid="{90DB234E-C890-4752-B632-A55FED685535}"/>
    <cellStyle name="Millares 2 2 2 4 5" xfId="16929" xr:uid="{89AA1CAC-FEC2-4E41-AC12-1CD0A029FD0F}"/>
    <cellStyle name="Millares 2 2 2 5" xfId="6696" xr:uid="{6F313CE4-23F7-46ED-965A-F20095C94F70}"/>
    <cellStyle name="Millares 2 2 2 5 2" xfId="14003" xr:uid="{FF8EFCA3-B94F-4690-BAA5-4270B5000137}"/>
    <cellStyle name="Millares 2 2 2 5 2 2" xfId="35855" xr:uid="{E2A98BFF-5FE2-4ED8-9017-A0FFB2250B1F}"/>
    <cellStyle name="Millares 2 2 2 5 2 3" xfId="24934" xr:uid="{D6831158-F00B-40AE-A3EC-2CE429A3E214}"/>
    <cellStyle name="Millares 2 2 2 5 3" xfId="10349" xr:uid="{46CC48E1-6AF9-4872-8A7E-538B6C2AFCE5}"/>
    <cellStyle name="Millares 2 2 2 5 3 2" xfId="32215" xr:uid="{1A3D66BF-08E7-41C8-9680-50DCFEA881BD}"/>
    <cellStyle name="Millares 2 2 2 5 3 3" xfId="21294" xr:uid="{E3AD0047-3150-4BFF-BBD5-A58116E2B795}"/>
    <cellStyle name="Millares 2 2 2 5 4" xfId="28576" xr:uid="{B18AB73E-A9B8-4778-98BC-64992E9AB390}"/>
    <cellStyle name="Millares 2 2 2 5 5" xfId="17655" xr:uid="{483AE69C-3C70-45E8-B616-46908983AA80}"/>
    <cellStyle name="Millares 2 2 2 6" xfId="7426" xr:uid="{CD823767-8BAD-4A2D-BAE3-E565146EDA8C}"/>
    <cellStyle name="Millares 2 2 2 6 2" xfId="14733" xr:uid="{1DD62069-DC9D-44F0-AC49-7C797FF5AD96}"/>
    <cellStyle name="Millares 2 2 2 6 2 2" xfId="36581" xr:uid="{52DA7C20-07F0-4538-84D5-855DE144B0DB}"/>
    <cellStyle name="Millares 2 2 2 6 2 3" xfId="25660" xr:uid="{FBD27E35-4FDB-4294-9182-3DF995CC0381}"/>
    <cellStyle name="Millares 2 2 2 6 3" xfId="11079" xr:uid="{6C35751D-3F14-40E5-80AB-2BFE2AA5DDDF}"/>
    <cellStyle name="Millares 2 2 2 6 3 2" xfId="32941" xr:uid="{EFDD2C62-665A-4298-B0AE-1CEA2B05E6F3}"/>
    <cellStyle name="Millares 2 2 2 6 3 3" xfId="22020" xr:uid="{CDEDBD26-96BE-491D-9399-3616A7D7C154}"/>
    <cellStyle name="Millares 2 2 2 6 4" xfId="29302" xr:uid="{1AAE7B66-5C20-4095-87A0-D755CC804F3A}"/>
    <cellStyle name="Millares 2 2 2 6 5" xfId="18381" xr:uid="{E83D43B3-9F5A-4582-9B42-9FC1E2A82CEB}"/>
    <cellStyle name="Millares 2 2 2 7" xfId="8156" xr:uid="{3CC8ECCF-8D7F-4CB3-AC75-E17AA016034B}"/>
    <cellStyle name="Millares 2 2 2 7 2" xfId="15463" xr:uid="{E336F45B-6F32-45C1-B92C-DBC91DD528FB}"/>
    <cellStyle name="Millares 2 2 2 7 2 2" xfId="37307" xr:uid="{7F03BA8F-3624-41AD-9431-11703BB9A2E5}"/>
    <cellStyle name="Millares 2 2 2 7 2 3" xfId="26386" xr:uid="{56575E45-B277-422B-9FB5-B294E8D589A6}"/>
    <cellStyle name="Millares 2 2 2 7 3" xfId="11807" xr:uid="{5664A543-114E-4FCD-A2B3-B737A4418AAD}"/>
    <cellStyle name="Millares 2 2 2 7 3 2" xfId="33667" xr:uid="{36610C93-1E19-4035-A94B-90C4D2DDDEF5}"/>
    <cellStyle name="Millares 2 2 2 7 3 3" xfId="22746" xr:uid="{EA5992E5-56B3-4CA8-957C-DC7EEC938E9F}"/>
    <cellStyle name="Millares 2 2 2 7 4" xfId="30028" xr:uid="{CE7C8AFE-53AD-4C80-95CF-D80611A3455C}"/>
    <cellStyle name="Millares 2 2 2 7 5" xfId="19107" xr:uid="{F25E9F73-BF10-485A-8CD8-78CDC3A1319C}"/>
    <cellStyle name="Millares 2 2 2 8" xfId="12545" xr:uid="{6C618410-3B5A-44AA-B7B7-A4998BAE0AE4}"/>
    <cellStyle name="Millares 2 2 2 8 2" xfId="34401" xr:uid="{35AAD9EF-1459-4BA7-A496-B0A86038B98A}"/>
    <cellStyle name="Millares 2 2 2 8 3" xfId="23480" xr:uid="{795A6C0E-DD7D-4E34-9474-61D42414E61C}"/>
    <cellStyle name="Millares 2 2 2 9" xfId="8893" xr:uid="{ACF325C0-2B6F-4201-B996-490D15B02744}"/>
    <cellStyle name="Millares 2 2 2 9 2" xfId="30761" xr:uid="{204C0587-FACF-43FD-8566-0D88FA260746}"/>
    <cellStyle name="Millares 2 2 2 9 3" xfId="19840" xr:uid="{38F11D70-AC3C-48F0-A53A-9FCE6E48F712}"/>
    <cellStyle name="Millares 2 2 3" xfId="5465" xr:uid="{009CBEF4-1238-42EC-AAC2-A10CB33E0568}"/>
    <cellStyle name="Millares 2 2 3 10" xfId="38048" xr:uid="{1AA6D345-C4A4-4F5F-A7BC-21D27C945EB4}"/>
    <cellStyle name="Millares 2 2 3 2" xfId="6204" xr:uid="{65A4D4FA-418A-4739-9F4A-973331E91262}"/>
    <cellStyle name="Millares 2 2 3 2 2" xfId="13511" xr:uid="{5A283252-A9F2-4DA0-8236-1A4FBA9FDB14}"/>
    <cellStyle name="Millares 2 2 3 2 2 2" xfId="35365" xr:uid="{AE5340A0-7767-4DE4-9912-FC989F0277DE}"/>
    <cellStyle name="Millares 2 2 3 2 2 3" xfId="24444" xr:uid="{77DDC70A-A33F-42D7-BFAA-D8ED9DF94174}"/>
    <cellStyle name="Millares 2 2 3 2 3" xfId="9857" xr:uid="{25D36321-58B8-426B-A8D7-488C8199407D}"/>
    <cellStyle name="Millares 2 2 3 2 3 2" xfId="31725" xr:uid="{BFC91838-607E-441F-BE2B-45A5DA13E5D9}"/>
    <cellStyle name="Millares 2 2 3 2 3 3" xfId="20804" xr:uid="{C491EF97-DE56-4392-A85B-96A0EB9C843E}"/>
    <cellStyle name="Millares 2 2 3 2 4" xfId="28086" xr:uid="{EECFC6E3-9CDC-44FF-9EF7-6741C21A7F88}"/>
    <cellStyle name="Millares 2 2 3 2 5" xfId="17165" xr:uid="{8989A175-9CA1-46CB-ADF3-D65D5E3E59FB}"/>
    <cellStyle name="Millares 2 2 3 3" xfId="6934" xr:uid="{63A733BF-A0A9-4EC8-B86F-85B430D4FC81}"/>
    <cellStyle name="Millares 2 2 3 3 2" xfId="14241" xr:uid="{9E91F340-120B-49BB-B9D9-DF064A766B8C}"/>
    <cellStyle name="Millares 2 2 3 3 2 2" xfId="36091" xr:uid="{633DDFC0-3674-42C8-9131-FBED9AD32199}"/>
    <cellStyle name="Millares 2 2 3 3 2 3" xfId="25170" xr:uid="{DC204B05-CF76-4301-A12D-6C7CCEEC6768}"/>
    <cellStyle name="Millares 2 2 3 3 3" xfId="10587" xr:uid="{E551EC43-5E15-43C1-BBD6-167E666047D6}"/>
    <cellStyle name="Millares 2 2 3 3 3 2" xfId="32451" xr:uid="{334E89BA-93F8-4588-8F2B-B3214B472AE2}"/>
    <cellStyle name="Millares 2 2 3 3 3 3" xfId="21530" xr:uid="{48EA8FBE-74EC-419B-99AA-DC30680B2FB0}"/>
    <cellStyle name="Millares 2 2 3 3 4" xfId="28812" xr:uid="{A0BFB4FE-0477-441C-823B-997A0328EAA7}"/>
    <cellStyle name="Millares 2 2 3 3 5" xfId="17891" xr:uid="{C5CA59FD-F5D2-4A5D-856D-72E50E3B50D7}"/>
    <cellStyle name="Millares 2 2 3 4" xfId="7664" xr:uid="{3EE18528-3E65-405A-9AB1-401B940F94FB}"/>
    <cellStyle name="Millares 2 2 3 4 2" xfId="14971" xr:uid="{A908C4CC-7914-4C03-86D6-9179C0543B2A}"/>
    <cellStyle name="Millares 2 2 3 4 2 2" xfId="36817" xr:uid="{EF95F295-88D3-4258-B054-924A777F8803}"/>
    <cellStyle name="Millares 2 2 3 4 2 3" xfId="25896" xr:uid="{710306D1-B885-4FD4-B799-6BEC7DC31967}"/>
    <cellStyle name="Millares 2 2 3 4 3" xfId="11317" xr:uid="{AF19C546-3A86-4C98-A262-AE177B45E5F5}"/>
    <cellStyle name="Millares 2 2 3 4 3 2" xfId="33177" xr:uid="{C5326CF4-4E2B-4BB2-B0FB-5A4D7C7EA55B}"/>
    <cellStyle name="Millares 2 2 3 4 3 3" xfId="22256" xr:uid="{575975D3-CBCD-4438-A186-BDD3794157F9}"/>
    <cellStyle name="Millares 2 2 3 4 4" xfId="29538" xr:uid="{FA874A67-69C9-4F8F-92DE-51C48C8B71C1}"/>
    <cellStyle name="Millares 2 2 3 4 5" xfId="18617" xr:uid="{385CAAC9-D5A7-4DBC-852A-3CEBA36C81E6}"/>
    <cellStyle name="Millares 2 2 3 5" xfId="8394" xr:uid="{BCE1A7B6-2A8A-4F09-8897-3F3A379216EE}"/>
    <cellStyle name="Millares 2 2 3 5 2" xfId="15701" xr:uid="{8569130F-85E5-437B-B764-828316984495}"/>
    <cellStyle name="Millares 2 2 3 5 2 2" xfId="37543" xr:uid="{A040C537-4286-4333-81F3-EDE652D72CB8}"/>
    <cellStyle name="Millares 2 2 3 5 2 3" xfId="26622" xr:uid="{303EAE17-763C-4620-BA24-4A87554081C6}"/>
    <cellStyle name="Millares 2 2 3 5 3" xfId="12043" xr:uid="{79845D50-AB0F-4CF9-809B-1C426B08D7DD}"/>
    <cellStyle name="Millares 2 2 3 5 3 2" xfId="33903" xr:uid="{A1E331B8-3CEF-432C-8F4F-CC555EADA1B2}"/>
    <cellStyle name="Millares 2 2 3 5 3 3" xfId="22982" xr:uid="{F06D6940-8C73-4D85-966F-86B7B5679FF6}"/>
    <cellStyle name="Millares 2 2 3 5 4" xfId="30264" xr:uid="{7AD99BD2-3593-4A2C-9B1F-DE8B7A373632}"/>
    <cellStyle name="Millares 2 2 3 5 5" xfId="19343" xr:uid="{14ACFA53-820E-484D-9DBA-D945CEC05B68}"/>
    <cellStyle name="Millares 2 2 3 6" xfId="12783" xr:uid="{D975BD58-5157-4068-AD74-649503E112B7}"/>
    <cellStyle name="Millares 2 2 3 6 2" xfId="34637" xr:uid="{59AF1EB5-9E5B-4333-AF44-6F7FBE963C0E}"/>
    <cellStyle name="Millares 2 2 3 6 3" xfId="23716" xr:uid="{A2812E8F-BAB0-4DC6-AC5A-F05638282D28}"/>
    <cellStyle name="Millares 2 2 3 7" xfId="9129" xr:uid="{48680E0C-5AA0-44AC-AF94-1419C236D48D}"/>
    <cellStyle name="Millares 2 2 3 7 2" xfId="30997" xr:uid="{F8754FED-A402-4499-8474-C93E905141F9}"/>
    <cellStyle name="Millares 2 2 3 7 3" xfId="20076" xr:uid="{8D05B525-56EC-4CFF-A7B2-C1AE13A3331D}"/>
    <cellStyle name="Millares 2 2 3 8" xfId="27358" xr:uid="{F489652F-D7AA-410A-8520-1FAB3AA26252}"/>
    <cellStyle name="Millares 2 2 3 9" xfId="16437" xr:uid="{4D317BB8-08E7-45D0-A4EE-F6C2BED0AAA1}"/>
    <cellStyle name="Millares 2 2 4" xfId="5715" xr:uid="{E2831FA7-8BA3-4A74-BEDB-C2E650EE4653}"/>
    <cellStyle name="Millares 2 2 4 2" xfId="6448" xr:uid="{862B8EC3-7BE3-4D5E-A5F8-774B758D0777}"/>
    <cellStyle name="Millares 2 2 4 2 2" xfId="13755" xr:uid="{D94CD10E-5999-4653-B9F5-86D7CBB6C82F}"/>
    <cellStyle name="Millares 2 2 4 2 2 2" xfId="35609" xr:uid="{7A09B890-E82F-43D5-B82C-3C531955A7B8}"/>
    <cellStyle name="Millares 2 2 4 2 2 3" xfId="24688" xr:uid="{A7F37AC6-BEE5-4488-9B4D-78435128379F}"/>
    <cellStyle name="Millares 2 2 4 2 3" xfId="10101" xr:uid="{8547DB6E-C37C-42DD-B4A8-AD0D2FBA0820}"/>
    <cellStyle name="Millares 2 2 4 2 3 2" xfId="31969" xr:uid="{0F2EB750-3196-461C-B97A-C3CF60F5B6D5}"/>
    <cellStyle name="Millares 2 2 4 2 3 3" xfId="21048" xr:uid="{987CBB3A-A8A7-4793-8121-32C7132F7DED}"/>
    <cellStyle name="Millares 2 2 4 2 4" xfId="28330" xr:uid="{50A9594D-2DE4-4759-B13C-D3938FD80243}"/>
    <cellStyle name="Millares 2 2 4 2 5" xfId="17409" xr:uid="{1B80E62D-F6FC-4848-9DBB-A2520028B433}"/>
    <cellStyle name="Millares 2 2 4 3" xfId="7178" xr:uid="{964DEFB9-1223-4299-947F-003E318C3DA4}"/>
    <cellStyle name="Millares 2 2 4 3 2" xfId="14485" xr:uid="{01DECB3A-D77F-4E42-8931-F4034FD18036}"/>
    <cellStyle name="Millares 2 2 4 3 2 2" xfId="36335" xr:uid="{5D56A669-9D69-4AB9-8F21-5F462ECBE291}"/>
    <cellStyle name="Millares 2 2 4 3 2 3" xfId="25414" xr:uid="{97907C86-F5EE-45BC-AB11-F2611FB7C1A8}"/>
    <cellStyle name="Millares 2 2 4 3 3" xfId="10831" xr:uid="{F79E9B5B-244F-4CDC-B814-BD94A06A7DC7}"/>
    <cellStyle name="Millares 2 2 4 3 3 2" xfId="32695" xr:uid="{12133D16-DB4B-4F19-AF9B-6364E0EB138A}"/>
    <cellStyle name="Millares 2 2 4 3 3 3" xfId="21774" xr:uid="{7D5E3181-4FF9-4A46-8F36-6773A28BC962}"/>
    <cellStyle name="Millares 2 2 4 3 4" xfId="29056" xr:uid="{033E4595-92FC-4860-B309-BEE0B798E4E5}"/>
    <cellStyle name="Millares 2 2 4 3 5" xfId="18135" xr:uid="{47026199-80AA-47C6-BBC0-9E3374310A93}"/>
    <cellStyle name="Millares 2 2 4 4" xfId="7908" xr:uid="{114215E5-57DE-44AD-BD7E-797F7E4C0C2C}"/>
    <cellStyle name="Millares 2 2 4 4 2" xfId="15215" xr:uid="{F5CAB3D6-4ADC-4403-9D27-5F621C519A0E}"/>
    <cellStyle name="Millares 2 2 4 4 2 2" xfId="37061" xr:uid="{0A548000-E322-4247-A86E-A78469C4FE25}"/>
    <cellStyle name="Millares 2 2 4 4 2 3" xfId="26140" xr:uid="{B6C406AE-EF77-4C6C-AFD1-B531B875FCC0}"/>
    <cellStyle name="Millares 2 2 4 4 3" xfId="11561" xr:uid="{DCDB55DA-278D-4BEB-8C73-CF4123A47E78}"/>
    <cellStyle name="Millares 2 2 4 4 3 2" xfId="33421" xr:uid="{CC758B28-BC36-43BE-96C4-09637FC08C5B}"/>
    <cellStyle name="Millares 2 2 4 4 3 3" xfId="22500" xr:uid="{D4F082F9-F5BF-42FD-A941-99D135BE450F}"/>
    <cellStyle name="Millares 2 2 4 4 4" xfId="29782" xr:uid="{406C194C-A0B9-4F40-95AD-7F392D12191E}"/>
    <cellStyle name="Millares 2 2 4 4 5" xfId="18861" xr:uid="{044E54B8-2047-41A4-8E8F-BA4FFC4E90CC}"/>
    <cellStyle name="Millares 2 2 4 5" xfId="8638" xr:uid="{523EFFAA-67C1-4CA8-85DA-460F3A61AACC}"/>
    <cellStyle name="Millares 2 2 4 5 2" xfId="15945" xr:uid="{026790DD-86D1-440E-8577-2C92606C4993}"/>
    <cellStyle name="Millares 2 2 4 5 2 2" xfId="37787" xr:uid="{2F804C98-D938-401B-827D-76F5D05F87C6}"/>
    <cellStyle name="Millares 2 2 4 5 2 3" xfId="26866" xr:uid="{90C8938C-1029-4406-9392-AE902CE21301}"/>
    <cellStyle name="Millares 2 2 4 5 3" xfId="12287" xr:uid="{48789A9B-F6C0-45DC-BC56-C2B63ADF5D56}"/>
    <cellStyle name="Millares 2 2 4 5 3 2" xfId="34147" xr:uid="{1FB3E5BD-A69D-4B3C-B1A9-4B5266BF66D3}"/>
    <cellStyle name="Millares 2 2 4 5 3 3" xfId="23226" xr:uid="{6747D32D-4D7B-404C-8063-2526B4B0D3BC}"/>
    <cellStyle name="Millares 2 2 4 5 4" xfId="30508" xr:uid="{1D8A0A5F-3E85-4B2E-90B4-844744C077FE}"/>
    <cellStyle name="Millares 2 2 4 5 5" xfId="19587" xr:uid="{B4F0CA4E-5E02-44F1-B08D-D5F8D71AFDFA}"/>
    <cellStyle name="Millares 2 2 4 6" xfId="13027" xr:uid="{C216687A-0B18-41FA-AEA1-383CB7197D22}"/>
    <cellStyle name="Millares 2 2 4 6 2" xfId="34881" xr:uid="{C2A63255-7E57-4871-A13D-AA6A47448345}"/>
    <cellStyle name="Millares 2 2 4 6 3" xfId="23960" xr:uid="{21CC92B9-8A5A-49B9-A3E4-8C0C0BD79F11}"/>
    <cellStyle name="Millares 2 2 4 7" xfId="9373" xr:uid="{72A27AB8-7A4E-48F8-BA9B-576CC7BDCDE5}"/>
    <cellStyle name="Millares 2 2 4 7 2" xfId="31241" xr:uid="{C300A34C-A8E5-40BD-9536-DD31013C9705}"/>
    <cellStyle name="Millares 2 2 4 7 3" xfId="20320" xr:uid="{98A98331-B0DB-4694-B40D-04FDA8F14D9B}"/>
    <cellStyle name="Millares 2 2 4 8" xfId="27602" xr:uid="{662AC3DE-EAFB-435D-9F8B-5606CA565318}"/>
    <cellStyle name="Millares 2 2 4 9" xfId="16681" xr:uid="{41D3C8DA-F4EB-4E33-A8CE-85BF0A7CFA69}"/>
    <cellStyle name="Millares 2 2 5" xfId="5967" xr:uid="{16F2B34B-720B-480B-AF48-96E6E2178CB1}"/>
    <cellStyle name="Millares 2 2 5 2" xfId="13274" xr:uid="{10D4449E-F220-4B6A-9DE5-056905AC5A3A}"/>
    <cellStyle name="Millares 2 2 5 2 2" xfId="35128" xr:uid="{AC4A7FB0-414F-4236-ADFA-B99CFFF53714}"/>
    <cellStyle name="Millares 2 2 5 2 3" xfId="24207" xr:uid="{FCB6D03E-8473-43F2-89DA-ADBC28BFA71C}"/>
    <cellStyle name="Millares 2 2 5 3" xfId="9620" xr:uid="{C90B4604-0F60-42DC-AA78-48E5FD65E2EC}"/>
    <cellStyle name="Millares 2 2 5 3 2" xfId="31488" xr:uid="{C63F5ED0-E17D-4A92-8F91-F68279BC7F80}"/>
    <cellStyle name="Millares 2 2 5 3 3" xfId="20567" xr:uid="{5C5E6600-B3CB-40CF-A157-0E893A97B09F}"/>
    <cellStyle name="Millares 2 2 5 4" xfId="27849" xr:uid="{D65AE17F-32D6-4314-906E-0B2B9F608353}"/>
    <cellStyle name="Millares 2 2 5 5" xfId="16928" xr:uid="{8011DF9B-9098-4F1A-A319-429CBD11413C}"/>
    <cellStyle name="Millares 2 2 6" xfId="6695" xr:uid="{0918DA10-E0FD-49E6-8A79-A7240EE6EBDA}"/>
    <cellStyle name="Millares 2 2 6 2" xfId="14002" xr:uid="{7F307BFF-70E1-461D-98F6-5184757B35ED}"/>
    <cellStyle name="Millares 2 2 6 2 2" xfId="35854" xr:uid="{55CA6BF7-3574-42C9-9974-FC4BDB608A9C}"/>
    <cellStyle name="Millares 2 2 6 2 3" xfId="24933" xr:uid="{8980B6D0-7687-44AB-899E-C6111F732EFC}"/>
    <cellStyle name="Millares 2 2 6 3" xfId="10348" xr:uid="{C3B3443A-CA35-4315-899B-14665DC4AA7F}"/>
    <cellStyle name="Millares 2 2 6 3 2" xfId="32214" xr:uid="{603EC8ED-6B35-433C-ABA1-8EFD521B0651}"/>
    <cellStyle name="Millares 2 2 6 3 3" xfId="21293" xr:uid="{8A3662B1-5A05-4790-84BF-03D253E3C363}"/>
    <cellStyle name="Millares 2 2 6 4" xfId="28575" xr:uid="{9A8F05AE-1D68-4D61-987D-B14F69BFB766}"/>
    <cellStyle name="Millares 2 2 6 5" xfId="17654" xr:uid="{30A3FBEE-7A75-4DAF-AC6B-E4C76E6FA725}"/>
    <cellStyle name="Millares 2 2 7" xfId="7425" xr:uid="{B9D077F6-0B57-4CC6-A5C4-EA6CAC4F250A}"/>
    <cellStyle name="Millares 2 2 7 2" xfId="14732" xr:uid="{01022C0E-4939-4C90-A2FE-08A65F08401D}"/>
    <cellStyle name="Millares 2 2 7 2 2" xfId="36580" xr:uid="{38D79FB1-8796-41A1-8DCB-223C79E874FB}"/>
    <cellStyle name="Millares 2 2 7 2 3" xfId="25659" xr:uid="{2D8F724B-3F9A-47B0-B124-D052D80718D1}"/>
    <cellStyle name="Millares 2 2 7 3" xfId="11078" xr:uid="{4BA143D9-0CC0-4501-B300-C62F1834D6B0}"/>
    <cellStyle name="Millares 2 2 7 3 2" xfId="32940" xr:uid="{CE96BF2D-7365-4F70-8D23-E60CF7DBEEDC}"/>
    <cellStyle name="Millares 2 2 7 3 3" xfId="22019" xr:uid="{5DBEA8EA-5CD2-40C9-8692-D89DC7CB2BE3}"/>
    <cellStyle name="Millares 2 2 7 4" xfId="29301" xr:uid="{FFE14251-EB7C-47D3-8B36-C4D627F81196}"/>
    <cellStyle name="Millares 2 2 7 5" xfId="18380" xr:uid="{69A34BF1-DBAF-4301-B2DF-A8F1505B8B02}"/>
    <cellStyle name="Millares 2 2 8" xfId="8155" xr:uid="{A61E09B2-E99C-4D97-A4D3-6B55052EC295}"/>
    <cellStyle name="Millares 2 2 8 2" xfId="15462" xr:uid="{4EE6F4B5-C643-4878-8FE4-8D4AFE5B26D6}"/>
    <cellStyle name="Millares 2 2 8 2 2" xfId="37306" xr:uid="{C0747BE4-CE4C-46B0-8BC6-019B770B54A7}"/>
    <cellStyle name="Millares 2 2 8 2 3" xfId="26385" xr:uid="{0FEEF72E-9B6F-416B-A2FF-FFCBFBB5491C}"/>
    <cellStyle name="Millares 2 2 8 3" xfId="11806" xr:uid="{537DFFBC-91DD-4577-834D-013B71A3531A}"/>
    <cellStyle name="Millares 2 2 8 3 2" xfId="33666" xr:uid="{28085302-B5ED-43C3-A430-5F7A024DBFD1}"/>
    <cellStyle name="Millares 2 2 8 3 3" xfId="22745" xr:uid="{CB34C034-56BD-4C6B-8277-D1844C59657E}"/>
    <cellStyle name="Millares 2 2 8 4" xfId="30027" xr:uid="{4A0A229D-D6AC-4F10-8B69-A5AD8DAB7F88}"/>
    <cellStyle name="Millares 2 2 8 5" xfId="19106" xr:uid="{7F405B7D-5976-486E-A183-2DF2EB296303}"/>
    <cellStyle name="Millares 2 2 9" xfId="12544" xr:uid="{04F5B28F-EDAC-4AAD-9F28-1D483CF70CD0}"/>
    <cellStyle name="Millares 2 2 9 2" xfId="34400" xr:uid="{90425B41-EC3D-4EB3-BC6C-12ECE028E7B7}"/>
    <cellStyle name="Millares 2 2 9 3" xfId="23479" xr:uid="{C1CC45FF-043E-4FAD-A795-2E9606EA8269}"/>
    <cellStyle name="Millares 2 20" xfId="3057" xr:uid="{4F797822-87DF-4805-973E-F833365EF5AE}"/>
    <cellStyle name="Millares 2 20 10" xfId="27123" xr:uid="{870B40DC-CCBF-4223-8889-FC71DD961CB5}"/>
    <cellStyle name="Millares 2 20 11" xfId="16202" xr:uid="{177E43DF-2504-4D25-A5AF-B95E04EA6A01}"/>
    <cellStyle name="Millares 2 20 2" xfId="5467" xr:uid="{FF9D38AF-E58F-4648-AF0F-220FB7FB212A}"/>
    <cellStyle name="Millares 2 20 2 2" xfId="6206" xr:uid="{B86EA457-CCDB-4809-96B7-7CD166153774}"/>
    <cellStyle name="Millares 2 20 2 2 2" xfId="13513" xr:uid="{3675E247-308F-4626-AA6E-9B877CC48430}"/>
    <cellStyle name="Millares 2 20 2 2 2 2" xfId="35367" xr:uid="{0875282A-B34E-4183-AC28-1CE2A9E87FA5}"/>
    <cellStyle name="Millares 2 20 2 2 2 3" xfId="24446" xr:uid="{B2CF3476-B76F-40A9-BDEE-AD2BFF4DE0A0}"/>
    <cellStyle name="Millares 2 20 2 2 3" xfId="9859" xr:uid="{CC8D17EB-4034-48A3-8552-C9F7911866A9}"/>
    <cellStyle name="Millares 2 20 2 2 3 2" xfId="31727" xr:uid="{5A82D028-B244-473F-AD6A-BA8CA5E158C5}"/>
    <cellStyle name="Millares 2 20 2 2 3 3" xfId="20806" xr:uid="{FA838A7D-5604-467C-84F0-F6A8668D5A33}"/>
    <cellStyle name="Millares 2 20 2 2 4" xfId="28088" xr:uid="{1B4C16C4-83E6-4754-9937-E67BAA3E3A3C}"/>
    <cellStyle name="Millares 2 20 2 2 5" xfId="17167" xr:uid="{C23053DB-A2D5-4A80-98D4-E8D6340A34AB}"/>
    <cellStyle name="Millares 2 20 2 3" xfId="6936" xr:uid="{5EFC473C-8B32-4648-8E46-9ED062119445}"/>
    <cellStyle name="Millares 2 20 2 3 2" xfId="14243" xr:uid="{01717519-CC66-43FF-83A7-DCD39BA26FF9}"/>
    <cellStyle name="Millares 2 20 2 3 2 2" xfId="36093" xr:uid="{AA7914D5-45F5-4805-81E2-1BF29DBA1072}"/>
    <cellStyle name="Millares 2 20 2 3 2 3" xfId="25172" xr:uid="{EAD16A46-813D-48B6-A6B3-3D118305585A}"/>
    <cellStyle name="Millares 2 20 2 3 3" xfId="10589" xr:uid="{D722ADD0-A7A4-4B73-9419-5CD2EB532C1A}"/>
    <cellStyle name="Millares 2 20 2 3 3 2" xfId="32453" xr:uid="{8E672F72-EDDD-4A8D-9796-D44688CDA9A0}"/>
    <cellStyle name="Millares 2 20 2 3 3 3" xfId="21532" xr:uid="{B0FE839C-A32D-45BF-8B1D-C390D879D261}"/>
    <cellStyle name="Millares 2 20 2 3 4" xfId="28814" xr:uid="{A5AF0FF7-97B8-4C30-9E51-68B696F35C9C}"/>
    <cellStyle name="Millares 2 20 2 3 5" xfId="17893" xr:uid="{2F420E03-086F-4C2E-9E1D-76CD27630F2A}"/>
    <cellStyle name="Millares 2 20 2 4" xfId="7666" xr:uid="{3EC0658C-40A0-4B5E-B495-51A2C3675349}"/>
    <cellStyle name="Millares 2 20 2 4 2" xfId="14973" xr:uid="{7A3F2B4E-99D1-42F1-B06F-F919CF3BA76C}"/>
    <cellStyle name="Millares 2 20 2 4 2 2" xfId="36819" xr:uid="{C6ABE051-3AEA-4780-9656-1C32EF3F1F2F}"/>
    <cellStyle name="Millares 2 20 2 4 2 3" xfId="25898" xr:uid="{305F9E9A-B7EC-4E92-92F1-7EC053501C99}"/>
    <cellStyle name="Millares 2 20 2 4 3" xfId="11319" xr:uid="{EA099E39-A1C8-40FD-8E2A-A2207F15E217}"/>
    <cellStyle name="Millares 2 20 2 4 3 2" xfId="33179" xr:uid="{68EA4612-6F26-43CB-AC6F-FD659C18425C}"/>
    <cellStyle name="Millares 2 20 2 4 3 3" xfId="22258" xr:uid="{75194944-8C08-4743-8D84-36158D305422}"/>
    <cellStyle name="Millares 2 20 2 4 4" xfId="29540" xr:uid="{8CC8CDE9-0EA7-4467-AF58-03C59C56BFD6}"/>
    <cellStyle name="Millares 2 20 2 4 5" xfId="18619" xr:uid="{5FD0642E-0C44-42C1-AAC9-5FA511C4AA37}"/>
    <cellStyle name="Millares 2 20 2 5" xfId="8396" xr:uid="{A6344DE4-295E-4A15-A096-4DCCF0410FE9}"/>
    <cellStyle name="Millares 2 20 2 5 2" xfId="15703" xr:uid="{75B0904E-816D-46DA-82B0-CCEFF0CCF7AA}"/>
    <cellStyle name="Millares 2 20 2 5 2 2" xfId="37545" xr:uid="{B0AAD580-8D03-4D0F-9434-57E32599DF30}"/>
    <cellStyle name="Millares 2 20 2 5 2 3" xfId="26624" xr:uid="{1267942B-20F1-4E18-89B4-69A7E4F59778}"/>
    <cellStyle name="Millares 2 20 2 5 3" xfId="12045" xr:uid="{FD3B22DE-01FA-4915-BE60-D3476665228C}"/>
    <cellStyle name="Millares 2 20 2 5 3 2" xfId="33905" xr:uid="{631DAFFD-A92E-4966-84C1-B45D5451EE09}"/>
    <cellStyle name="Millares 2 20 2 5 3 3" xfId="22984" xr:uid="{B13E00CC-463C-436B-A1A7-B301FCB57818}"/>
    <cellStyle name="Millares 2 20 2 5 4" xfId="30266" xr:uid="{32A0217C-5876-46E4-A34F-ED0F73DDAD1D}"/>
    <cellStyle name="Millares 2 20 2 5 5" xfId="19345" xr:uid="{1D12F6C5-CEF6-4A28-8DC3-6292829AD583}"/>
    <cellStyle name="Millares 2 20 2 6" xfId="12785" xr:uid="{33B3565F-9631-4134-BB5E-620466B95F24}"/>
    <cellStyle name="Millares 2 20 2 6 2" xfId="34639" xr:uid="{987B258D-41C9-4FF8-9440-DE8E3363F051}"/>
    <cellStyle name="Millares 2 20 2 6 3" xfId="23718" xr:uid="{D21190E0-C2FC-4CDD-94EB-D8F7779BD7A7}"/>
    <cellStyle name="Millares 2 20 2 7" xfId="9131" xr:uid="{A932BEF1-C1BF-40AA-8CB3-D0463307D9C1}"/>
    <cellStyle name="Millares 2 20 2 7 2" xfId="30999" xr:uid="{C560C941-C2FA-4022-AF36-62369A218E30}"/>
    <cellStyle name="Millares 2 20 2 7 3" xfId="20078" xr:uid="{5B25D651-1B3C-4501-99E0-59344C611EC0}"/>
    <cellStyle name="Millares 2 20 2 8" xfId="27360" xr:uid="{09B0B409-6094-4A67-B944-A64DBA2363BA}"/>
    <cellStyle name="Millares 2 20 2 9" xfId="16439" xr:uid="{EF7D5A8F-9575-4323-8255-5C30225D7A0C}"/>
    <cellStyle name="Millares 2 20 3" xfId="5717" xr:uid="{BAB63764-0E98-42F1-8F48-0D7C27660708}"/>
    <cellStyle name="Millares 2 20 3 2" xfId="6450" xr:uid="{B88BE295-8911-4E9C-96CF-E4D540424361}"/>
    <cellStyle name="Millares 2 20 3 2 2" xfId="13757" xr:uid="{B2C2BB21-DEF0-4EB2-BA13-E99F6F7E87C1}"/>
    <cellStyle name="Millares 2 20 3 2 2 2" xfId="35611" xr:uid="{9D87226C-4727-451C-9848-C1601B9912BB}"/>
    <cellStyle name="Millares 2 20 3 2 2 3" xfId="24690" xr:uid="{85356338-4999-4244-870D-3F8A13C6AF7E}"/>
    <cellStyle name="Millares 2 20 3 2 3" xfId="10103" xr:uid="{C500AD21-BE8F-48CA-A0C4-95E1BA6DB60E}"/>
    <cellStyle name="Millares 2 20 3 2 3 2" xfId="31971" xr:uid="{75DC1AB5-A298-4C8D-8459-D7171560116C}"/>
    <cellStyle name="Millares 2 20 3 2 3 3" xfId="21050" xr:uid="{8B89D866-A643-4ABE-A683-C1FA6B8881F6}"/>
    <cellStyle name="Millares 2 20 3 2 4" xfId="28332" xr:uid="{97277513-0FCB-4FFA-BB27-6BC458769549}"/>
    <cellStyle name="Millares 2 20 3 2 5" xfId="17411" xr:uid="{0BF6C56A-739E-4D3F-BBCA-7A9F1E41FA21}"/>
    <cellStyle name="Millares 2 20 3 3" xfId="7180" xr:uid="{63079E7F-2474-465F-96F7-5200142B7F6F}"/>
    <cellStyle name="Millares 2 20 3 3 2" xfId="14487" xr:uid="{30D2D117-D55B-4566-9406-24912E9F73F1}"/>
    <cellStyle name="Millares 2 20 3 3 2 2" xfId="36337" xr:uid="{2BAD1003-C6B5-4E02-82CA-BB7C2AE37A4C}"/>
    <cellStyle name="Millares 2 20 3 3 2 3" xfId="25416" xr:uid="{74A327B8-EC4B-4048-B130-B613E7E1F617}"/>
    <cellStyle name="Millares 2 20 3 3 3" xfId="10833" xr:uid="{E7401A8E-CFF3-4780-AD69-A9632326B062}"/>
    <cellStyle name="Millares 2 20 3 3 3 2" xfId="32697" xr:uid="{32D215D5-7E2C-481B-99B3-B256AE7B149E}"/>
    <cellStyle name="Millares 2 20 3 3 3 3" xfId="21776" xr:uid="{E0C77872-049B-4129-85F0-D6489EC79455}"/>
    <cellStyle name="Millares 2 20 3 3 4" xfId="29058" xr:uid="{F67473CA-912E-49D1-9E5E-38370ED6EE1B}"/>
    <cellStyle name="Millares 2 20 3 3 5" xfId="18137" xr:uid="{36D854BB-DCD3-4E86-820D-476BCD8A956A}"/>
    <cellStyle name="Millares 2 20 3 4" xfId="7910" xr:uid="{4A861E89-5F98-4654-B550-0B1BCB326823}"/>
    <cellStyle name="Millares 2 20 3 4 2" xfId="15217" xr:uid="{D8DDD9FE-AB6F-40C8-B6BC-CC246DB8777F}"/>
    <cellStyle name="Millares 2 20 3 4 2 2" xfId="37063" xr:uid="{3732C4B3-BACE-4E8D-85CA-30A57F3409B8}"/>
    <cellStyle name="Millares 2 20 3 4 2 3" xfId="26142" xr:uid="{A743EB58-6C76-4A0F-B16E-3BBAA571EE0F}"/>
    <cellStyle name="Millares 2 20 3 4 3" xfId="11563" xr:uid="{A2B3B85C-2558-422A-81F5-7AD11B327791}"/>
    <cellStyle name="Millares 2 20 3 4 3 2" xfId="33423" xr:uid="{2BA26EDA-8BED-450B-923D-946ECCEED134}"/>
    <cellStyle name="Millares 2 20 3 4 3 3" xfId="22502" xr:uid="{4CC0D6F2-5C91-4B59-8433-44FBDE5B095B}"/>
    <cellStyle name="Millares 2 20 3 4 4" xfId="29784" xr:uid="{F39AF2BD-9C32-4A2C-95A7-C5EDAC82CA47}"/>
    <cellStyle name="Millares 2 20 3 4 5" xfId="18863" xr:uid="{103D4626-5F1D-4CA1-BDEF-F5A60782B1B8}"/>
    <cellStyle name="Millares 2 20 3 5" xfId="8640" xr:uid="{7D20CE56-B311-4217-AD70-7C497B854851}"/>
    <cellStyle name="Millares 2 20 3 5 2" xfId="15947" xr:uid="{B8CE8311-33B7-4921-8E21-B6549C22596B}"/>
    <cellStyle name="Millares 2 20 3 5 2 2" xfId="37789" xr:uid="{6A244115-7626-4587-97B0-6A4402D09803}"/>
    <cellStyle name="Millares 2 20 3 5 2 3" xfId="26868" xr:uid="{2494427D-4787-480F-B4A7-DE4C7849B87F}"/>
    <cellStyle name="Millares 2 20 3 5 3" xfId="12289" xr:uid="{44BE2DD4-11E6-49A5-8785-1F4F0853CA2E}"/>
    <cellStyle name="Millares 2 20 3 5 3 2" xfId="34149" xr:uid="{6E2D688D-1FC3-4686-A44C-D03BDFB17AE8}"/>
    <cellStyle name="Millares 2 20 3 5 3 3" xfId="23228" xr:uid="{832423C9-82FE-4129-B0A6-E478DDB9FCC0}"/>
    <cellStyle name="Millares 2 20 3 5 4" xfId="30510" xr:uid="{1DD1FFBD-1D53-464E-B1B1-39930BD9CAA9}"/>
    <cellStyle name="Millares 2 20 3 5 5" xfId="19589" xr:uid="{D7858D5A-2026-47FE-950D-AFE66ED34C59}"/>
    <cellStyle name="Millares 2 20 3 6" xfId="13029" xr:uid="{4212F081-B22F-4423-8ED2-272E8C8532DA}"/>
    <cellStyle name="Millares 2 20 3 6 2" xfId="34883" xr:uid="{0B983939-14EB-4FED-8EC9-5914ED42852E}"/>
    <cellStyle name="Millares 2 20 3 6 3" xfId="23962" xr:uid="{82321230-B016-45E1-8BA3-95CBA71AB7FD}"/>
    <cellStyle name="Millares 2 20 3 7" xfId="9375" xr:uid="{7017943F-3B6C-43C3-BF65-F5C73754ADF4}"/>
    <cellStyle name="Millares 2 20 3 7 2" xfId="31243" xr:uid="{360B8360-5AD7-4189-9CE2-B9FF9E52A030}"/>
    <cellStyle name="Millares 2 20 3 7 3" xfId="20322" xr:uid="{E11FF293-BE0C-475D-A10F-52DCEC06F74B}"/>
    <cellStyle name="Millares 2 20 3 8" xfId="27604" xr:uid="{012D5CF5-3657-487D-8BDD-9900C1553DC3}"/>
    <cellStyle name="Millares 2 20 3 9" xfId="16683" xr:uid="{263381F7-CD28-4123-AE50-EBCFC018995D}"/>
    <cellStyle name="Millares 2 20 4" xfId="5969" xr:uid="{3C437885-695A-4909-AC57-E24DDC7F66B1}"/>
    <cellStyle name="Millares 2 20 4 2" xfId="13276" xr:uid="{D23E8E7F-1F32-4D1E-B6E9-C54472279DF6}"/>
    <cellStyle name="Millares 2 20 4 2 2" xfId="35130" xr:uid="{29F998E3-8803-491D-AF8A-007CCD1E6204}"/>
    <cellStyle name="Millares 2 20 4 2 3" xfId="24209" xr:uid="{547E3605-54FA-4C57-A3C0-7AD82C649B2E}"/>
    <cellStyle name="Millares 2 20 4 3" xfId="9622" xr:uid="{5E25482E-908F-406D-8332-301C31A6A20C}"/>
    <cellStyle name="Millares 2 20 4 3 2" xfId="31490" xr:uid="{AEA61B62-9BB9-4241-9BC8-7608007AF112}"/>
    <cellStyle name="Millares 2 20 4 3 3" xfId="20569" xr:uid="{84980D97-10CC-4BC1-BA53-5618DF4E3E21}"/>
    <cellStyle name="Millares 2 20 4 4" xfId="27851" xr:uid="{7FE68A15-E154-4492-B323-861FF1E5AD5B}"/>
    <cellStyle name="Millares 2 20 4 5" xfId="16930" xr:uid="{5AF9F9F0-29BF-42EE-8FD1-80E923B8DCA4}"/>
    <cellStyle name="Millares 2 20 5" xfId="6697" xr:uid="{1DBE5C34-C003-4A33-83E4-76DA5DD96A7F}"/>
    <cellStyle name="Millares 2 20 5 2" xfId="14004" xr:uid="{9F565138-D569-4295-AE74-AD1D8B3F8E2C}"/>
    <cellStyle name="Millares 2 20 5 2 2" xfId="35856" xr:uid="{F4D28836-9795-4E1D-ACB8-CD77FA5FE076}"/>
    <cellStyle name="Millares 2 20 5 2 3" xfId="24935" xr:uid="{F506E5F3-DA3A-45FF-A940-F089CFEB5A1F}"/>
    <cellStyle name="Millares 2 20 5 3" xfId="10350" xr:uid="{340C2BD2-AC17-46E3-8CC9-66A7DD39BD9B}"/>
    <cellStyle name="Millares 2 20 5 3 2" xfId="32216" xr:uid="{83E1CF26-AC1F-4AA1-8EB2-ECBD15F1C390}"/>
    <cellStyle name="Millares 2 20 5 3 3" xfId="21295" xr:uid="{524BAFD2-3734-41DF-B8CC-33AA31E78D63}"/>
    <cellStyle name="Millares 2 20 5 4" xfId="28577" xr:uid="{872D7DFB-66EA-4989-8912-7E3DE78F4787}"/>
    <cellStyle name="Millares 2 20 5 5" xfId="17656" xr:uid="{87D23D55-71A5-4706-8519-64BD6D028A29}"/>
    <cellStyle name="Millares 2 20 6" xfId="7427" xr:uid="{7A1E9D45-3E82-44B6-8A2E-CDB0177119D1}"/>
    <cellStyle name="Millares 2 20 6 2" xfId="14734" xr:uid="{2D269CCC-3649-4F0D-B219-3631969F043B}"/>
    <cellStyle name="Millares 2 20 6 2 2" xfId="36582" xr:uid="{F4610EBF-F969-4CDE-B3E9-47F5D707EB0B}"/>
    <cellStyle name="Millares 2 20 6 2 3" xfId="25661" xr:uid="{F6194791-4701-445D-A794-972320B72E82}"/>
    <cellStyle name="Millares 2 20 6 3" xfId="11080" xr:uid="{58C34FA8-FB64-48A7-AB0C-7903FDE3602A}"/>
    <cellStyle name="Millares 2 20 6 3 2" xfId="32942" xr:uid="{A0314D20-D370-4352-9BC5-6E8E2F51862F}"/>
    <cellStyle name="Millares 2 20 6 3 3" xfId="22021" xr:uid="{226C49D1-61C6-4E8A-A2FC-BA067E7F0213}"/>
    <cellStyle name="Millares 2 20 6 4" xfId="29303" xr:uid="{20C80D3F-F0B7-431E-9614-354E2E1895B7}"/>
    <cellStyle name="Millares 2 20 6 5" xfId="18382" xr:uid="{B4249635-20D7-42CB-B2DA-821C9129FA49}"/>
    <cellStyle name="Millares 2 20 7" xfId="8157" xr:uid="{A158411A-0604-4802-A84D-6E4B2E4EA355}"/>
    <cellStyle name="Millares 2 20 7 2" xfId="15464" xr:uid="{7D78EFBE-48EE-4EE0-A64E-62BB26481628}"/>
    <cellStyle name="Millares 2 20 7 2 2" xfId="37308" xr:uid="{94108A97-12F8-4C6F-B79E-E5E88BCDFA6D}"/>
    <cellStyle name="Millares 2 20 7 2 3" xfId="26387" xr:uid="{EA3A60AA-3EA4-4CD6-943F-9EA7950645C5}"/>
    <cellStyle name="Millares 2 20 7 3" xfId="11808" xr:uid="{EA71A362-53AB-4849-813A-02EDC3EFF8E4}"/>
    <cellStyle name="Millares 2 20 7 3 2" xfId="33668" xr:uid="{715B472C-687C-440A-AD8B-7F16F9BDB3FD}"/>
    <cellStyle name="Millares 2 20 7 3 3" xfId="22747" xr:uid="{7948BF8B-1865-43E0-8F2D-D6B7FD952A2C}"/>
    <cellStyle name="Millares 2 20 7 4" xfId="30029" xr:uid="{8A0A611D-CF4F-47C1-8F94-85AD780A1C29}"/>
    <cellStyle name="Millares 2 20 7 5" xfId="19108" xr:uid="{2F23CDC2-D1D1-4F80-BA01-7EF075DBED13}"/>
    <cellStyle name="Millares 2 20 8" xfId="12546" xr:uid="{0B8809CF-F014-491E-9F26-656EA7D7EE79}"/>
    <cellStyle name="Millares 2 20 8 2" xfId="34402" xr:uid="{3E11EEA7-44E6-4791-9FEF-09CFB35FA780}"/>
    <cellStyle name="Millares 2 20 8 3" xfId="23481" xr:uid="{C90AFA56-F78D-4AF1-BA00-0F5B1F01DFFD}"/>
    <cellStyle name="Millares 2 20 9" xfId="8894" xr:uid="{AB16B639-FAE5-498D-B073-75F4057E9872}"/>
    <cellStyle name="Millares 2 20 9 2" xfId="30762" xr:uid="{D14E6E4F-3349-4FE6-9441-C84AB8752519}"/>
    <cellStyle name="Millares 2 20 9 3" xfId="19841" xr:uid="{F0DCD0A1-7609-4765-91ED-5BFEE868CC6D}"/>
    <cellStyle name="Millares 2 21" xfId="3058" xr:uid="{83AE5F07-9CC6-4FDE-AA5D-E5892D75D7CA}"/>
    <cellStyle name="Millares 2 21 10" xfId="27124" xr:uid="{B2A14C6A-4F8C-415A-8F12-ED7F92E5B491}"/>
    <cellStyle name="Millares 2 21 11" xfId="16203" xr:uid="{F639BF52-DA7A-4B1E-877B-F0186305136D}"/>
    <cellStyle name="Millares 2 21 2" xfId="5468" xr:uid="{993757CB-D960-4927-B23F-E86B51424EA7}"/>
    <cellStyle name="Millares 2 21 2 2" xfId="6207" xr:uid="{B18126C6-1C89-469C-83B1-EC1812CEE56D}"/>
    <cellStyle name="Millares 2 21 2 2 2" xfId="13514" xr:uid="{FF61E8AC-D233-4E44-953D-B8B9409B8B64}"/>
    <cellStyle name="Millares 2 21 2 2 2 2" xfId="35368" xr:uid="{AD047F2F-2020-48FF-9060-73255CD4C00A}"/>
    <cellStyle name="Millares 2 21 2 2 2 3" xfId="24447" xr:uid="{4FEBE8DD-50DD-4BB8-9CA9-449AAC66DB9D}"/>
    <cellStyle name="Millares 2 21 2 2 3" xfId="9860" xr:uid="{AD078FC0-3FFD-4B2A-8D76-203B1B6F098F}"/>
    <cellStyle name="Millares 2 21 2 2 3 2" xfId="31728" xr:uid="{BB775C09-CA15-4C63-B399-91AE3394485E}"/>
    <cellStyle name="Millares 2 21 2 2 3 3" xfId="20807" xr:uid="{5E0B5BEE-7A91-4031-9EEC-889A83BFFAB9}"/>
    <cellStyle name="Millares 2 21 2 2 4" xfId="28089" xr:uid="{1AC0B065-944E-414D-BF17-F4C888140702}"/>
    <cellStyle name="Millares 2 21 2 2 5" xfId="17168" xr:uid="{84F6CD56-1608-46EF-9711-A9E2EE387139}"/>
    <cellStyle name="Millares 2 21 2 3" xfId="6937" xr:uid="{B4BCEA58-8D1D-4725-9C68-4F09B2859BE9}"/>
    <cellStyle name="Millares 2 21 2 3 2" xfId="14244" xr:uid="{68CFED10-7895-4167-BBE2-1FB5C6ED5B4A}"/>
    <cellStyle name="Millares 2 21 2 3 2 2" xfId="36094" xr:uid="{AD17C657-8645-4419-8BCB-AF1411D00DD3}"/>
    <cellStyle name="Millares 2 21 2 3 2 3" xfId="25173" xr:uid="{F8C88973-3670-4EF0-8F00-4BF318290B0E}"/>
    <cellStyle name="Millares 2 21 2 3 3" xfId="10590" xr:uid="{B8BC36D2-395D-41D7-9E59-9AE4E170B606}"/>
    <cellStyle name="Millares 2 21 2 3 3 2" xfId="32454" xr:uid="{00F747E9-010A-49FD-9FE6-53B72B6F84F0}"/>
    <cellStyle name="Millares 2 21 2 3 3 3" xfId="21533" xr:uid="{F2616BC0-8F35-4632-A164-69CFFAC46607}"/>
    <cellStyle name="Millares 2 21 2 3 4" xfId="28815" xr:uid="{2B92F8A9-AC9C-4080-A797-BB71909D577A}"/>
    <cellStyle name="Millares 2 21 2 3 5" xfId="17894" xr:uid="{072B68B6-9472-4C5E-80E4-D016D120E588}"/>
    <cellStyle name="Millares 2 21 2 4" xfId="7667" xr:uid="{18E85936-97FC-41DE-9C5E-799F4A5BE061}"/>
    <cellStyle name="Millares 2 21 2 4 2" xfId="14974" xr:uid="{8834FC88-A66C-4875-B425-146AFE0EEF37}"/>
    <cellStyle name="Millares 2 21 2 4 2 2" xfId="36820" xr:uid="{E320B750-D787-4126-9D52-9144D8D11DCE}"/>
    <cellStyle name="Millares 2 21 2 4 2 3" xfId="25899" xr:uid="{A5BF5AF5-CD74-4EE0-9C09-7B56D6688A6F}"/>
    <cellStyle name="Millares 2 21 2 4 3" xfId="11320" xr:uid="{31B85A89-53BE-4E2A-845A-D1E96C2517C4}"/>
    <cellStyle name="Millares 2 21 2 4 3 2" xfId="33180" xr:uid="{3B530E3B-9147-4A45-8084-B041CE169721}"/>
    <cellStyle name="Millares 2 21 2 4 3 3" xfId="22259" xr:uid="{8E67FDB0-AD2B-4D18-BCDC-14746C8E3F79}"/>
    <cellStyle name="Millares 2 21 2 4 4" xfId="29541" xr:uid="{469B7346-EFD7-45F3-A401-3DE47C6BDDBD}"/>
    <cellStyle name="Millares 2 21 2 4 5" xfId="18620" xr:uid="{2D3BFDED-2C79-4093-B3CA-E436CEC3F95A}"/>
    <cellStyle name="Millares 2 21 2 5" xfId="8397" xr:uid="{61128E8B-BF35-4F8D-8794-2AB03D8654EE}"/>
    <cellStyle name="Millares 2 21 2 5 2" xfId="15704" xr:uid="{93ACA17B-1537-4A6A-8CB0-D7B118E02322}"/>
    <cellStyle name="Millares 2 21 2 5 2 2" xfId="37546" xr:uid="{1FF36A3C-A14C-49D7-9D1A-87E94BBADBE7}"/>
    <cellStyle name="Millares 2 21 2 5 2 3" xfId="26625" xr:uid="{9EFD6096-D34C-4866-B086-CCBF7085F8D7}"/>
    <cellStyle name="Millares 2 21 2 5 3" xfId="12046" xr:uid="{C3978654-7414-439D-AD14-AA607DED481A}"/>
    <cellStyle name="Millares 2 21 2 5 3 2" xfId="33906" xr:uid="{D33127EB-71B1-4102-AE12-4A2A7708931D}"/>
    <cellStyle name="Millares 2 21 2 5 3 3" xfId="22985" xr:uid="{2561BF12-FF34-42F6-BF6F-AD4EC540D2F4}"/>
    <cellStyle name="Millares 2 21 2 5 4" xfId="30267" xr:uid="{E843BE30-0AD5-4618-A33C-812736B6281E}"/>
    <cellStyle name="Millares 2 21 2 5 5" xfId="19346" xr:uid="{A3F4A2E5-2430-4D05-BD47-E2D4C0F4448B}"/>
    <cellStyle name="Millares 2 21 2 6" xfId="12786" xr:uid="{DC157FAD-222F-4E66-91ED-A99A9B069C68}"/>
    <cellStyle name="Millares 2 21 2 6 2" xfId="34640" xr:uid="{4A36D417-C5D2-454F-9A8D-BC9BBE1979C7}"/>
    <cellStyle name="Millares 2 21 2 6 3" xfId="23719" xr:uid="{F871CA8A-1B9D-4034-8DDC-4F00BBB51F5E}"/>
    <cellStyle name="Millares 2 21 2 7" xfId="9132" xr:uid="{C65B12FA-7647-4DB8-83A8-C4EF9CA6E8FA}"/>
    <cellStyle name="Millares 2 21 2 7 2" xfId="31000" xr:uid="{5355FFD7-ACDD-467D-9E9A-E60F01024B8D}"/>
    <cellStyle name="Millares 2 21 2 7 3" xfId="20079" xr:uid="{27DA6A8B-DBAC-4FAA-8200-3213569E61D9}"/>
    <cellStyle name="Millares 2 21 2 8" xfId="27361" xr:uid="{9E5764E4-96D7-4DDE-AE2D-FA9151DEE254}"/>
    <cellStyle name="Millares 2 21 2 9" xfId="16440" xr:uid="{66128189-A9D3-4269-8F6B-D3B9A48BED04}"/>
    <cellStyle name="Millares 2 21 3" xfId="5718" xr:uid="{9E3D9CF6-4284-4E62-88D3-CB0B88B19B16}"/>
    <cellStyle name="Millares 2 21 3 2" xfId="6451" xr:uid="{B043A099-719D-453B-B6A5-0E00CAA5225A}"/>
    <cellStyle name="Millares 2 21 3 2 2" xfId="13758" xr:uid="{E5F5D935-181F-4A43-9A5E-127964D6F52B}"/>
    <cellStyle name="Millares 2 21 3 2 2 2" xfId="35612" xr:uid="{FEBD55D9-E362-46CF-892E-35A3FB6516B5}"/>
    <cellStyle name="Millares 2 21 3 2 2 3" xfId="24691" xr:uid="{DB3CB71D-7D76-436C-AC51-39955CE07C0E}"/>
    <cellStyle name="Millares 2 21 3 2 3" xfId="10104" xr:uid="{1854D4F1-C2CB-4EC0-99B5-72532DE3387C}"/>
    <cellStyle name="Millares 2 21 3 2 3 2" xfId="31972" xr:uid="{D6F10077-D548-4206-9EBE-816492E085BC}"/>
    <cellStyle name="Millares 2 21 3 2 3 3" xfId="21051" xr:uid="{843DE3E4-8DFC-4BF5-87F0-D8475BE7CF80}"/>
    <cellStyle name="Millares 2 21 3 2 4" xfId="28333" xr:uid="{B5C264BD-940E-4208-8D80-4276D18F5EE6}"/>
    <cellStyle name="Millares 2 21 3 2 5" xfId="17412" xr:uid="{44BCF5B7-0A66-4106-9DC3-F9935E91D25F}"/>
    <cellStyle name="Millares 2 21 3 3" xfId="7181" xr:uid="{2A0D69D1-E976-4381-A62D-DA55D73D394A}"/>
    <cellStyle name="Millares 2 21 3 3 2" xfId="14488" xr:uid="{781923FA-3D85-4C77-AEE7-CE7EC65A84AD}"/>
    <cellStyle name="Millares 2 21 3 3 2 2" xfId="36338" xr:uid="{361D9540-D87B-4357-9985-E739C42D2E1C}"/>
    <cellStyle name="Millares 2 21 3 3 2 3" xfId="25417" xr:uid="{B7739071-DE4F-4F29-B8CA-6575BB101634}"/>
    <cellStyle name="Millares 2 21 3 3 3" xfId="10834" xr:uid="{34A5864F-FBDE-46DA-8DC0-842B928F2699}"/>
    <cellStyle name="Millares 2 21 3 3 3 2" xfId="32698" xr:uid="{6F2640B1-47AE-4B10-86C5-D8A6DE769C97}"/>
    <cellStyle name="Millares 2 21 3 3 3 3" xfId="21777" xr:uid="{4CB30209-1F8A-40B8-B12C-AB4AD5200F4E}"/>
    <cellStyle name="Millares 2 21 3 3 4" xfId="29059" xr:uid="{8573EF34-EBD2-4D9A-B621-D55AD8C3FAB5}"/>
    <cellStyle name="Millares 2 21 3 3 5" xfId="18138" xr:uid="{79E19CA5-BA62-4E88-B50D-822C1F3543F3}"/>
    <cellStyle name="Millares 2 21 3 4" xfId="7911" xr:uid="{AB1A279E-209D-4339-847F-1084886EB34E}"/>
    <cellStyle name="Millares 2 21 3 4 2" xfId="15218" xr:uid="{63AC2F51-3FAE-4937-832E-2F70AD3E7695}"/>
    <cellStyle name="Millares 2 21 3 4 2 2" xfId="37064" xr:uid="{171DC6D5-BE68-47FB-8F49-238F03A6BF6E}"/>
    <cellStyle name="Millares 2 21 3 4 2 3" xfId="26143" xr:uid="{02E607EC-32AC-4934-9762-F4088928C5F4}"/>
    <cellStyle name="Millares 2 21 3 4 3" xfId="11564" xr:uid="{23F6F76D-FFF2-4353-8F20-5C0EB68A1E1B}"/>
    <cellStyle name="Millares 2 21 3 4 3 2" xfId="33424" xr:uid="{66E743AC-F9D4-44F5-A42F-C57F707ADBA3}"/>
    <cellStyle name="Millares 2 21 3 4 3 3" xfId="22503" xr:uid="{B7BACD1C-7A6C-4281-AB9D-389B062F349F}"/>
    <cellStyle name="Millares 2 21 3 4 4" xfId="29785" xr:uid="{6F8EF4D1-440C-43F1-A9F4-0E799D3ECF5E}"/>
    <cellStyle name="Millares 2 21 3 4 5" xfId="18864" xr:uid="{2BCE305C-68B2-4658-A406-6B9055FC2E2E}"/>
    <cellStyle name="Millares 2 21 3 5" xfId="8641" xr:uid="{D8211E70-5CE7-47C0-93E8-586C6EC785DC}"/>
    <cellStyle name="Millares 2 21 3 5 2" xfId="15948" xr:uid="{E5673F12-2B82-47A3-82C2-61AD390D82EA}"/>
    <cellStyle name="Millares 2 21 3 5 2 2" xfId="37790" xr:uid="{6BFE55A1-FE57-4363-9661-59E6334B00F9}"/>
    <cellStyle name="Millares 2 21 3 5 2 3" xfId="26869" xr:uid="{7EBBDED7-9422-4229-81C8-0F7DF794B49E}"/>
    <cellStyle name="Millares 2 21 3 5 3" xfId="12290" xr:uid="{DF05EED3-7AAD-43D7-9AC4-DF02159E307F}"/>
    <cellStyle name="Millares 2 21 3 5 3 2" xfId="34150" xr:uid="{814FF396-DE1F-45E4-8025-DE185F857BD2}"/>
    <cellStyle name="Millares 2 21 3 5 3 3" xfId="23229" xr:uid="{05A42E2B-5F5F-4A0C-B96F-7E41D176881B}"/>
    <cellStyle name="Millares 2 21 3 5 4" xfId="30511" xr:uid="{E1FEA1B6-6F37-4E44-A4B4-1236C6237732}"/>
    <cellStyle name="Millares 2 21 3 5 5" xfId="19590" xr:uid="{D1E89EE3-AB0A-41AC-9535-D5A43BF395D1}"/>
    <cellStyle name="Millares 2 21 3 6" xfId="13030" xr:uid="{10251F9E-6045-4012-91EB-EFD8804D6D21}"/>
    <cellStyle name="Millares 2 21 3 6 2" xfId="34884" xr:uid="{DCE20674-F56B-4B5C-BC68-DA2437AE25EB}"/>
    <cellStyle name="Millares 2 21 3 6 3" xfId="23963" xr:uid="{B3DB251D-D649-4BB3-9332-5EB74A45DCEA}"/>
    <cellStyle name="Millares 2 21 3 7" xfId="9376" xr:uid="{8A624383-A379-4763-BD2B-F5BBD67F057C}"/>
    <cellStyle name="Millares 2 21 3 7 2" xfId="31244" xr:uid="{40397247-1C11-48BC-B794-474788175834}"/>
    <cellStyle name="Millares 2 21 3 7 3" xfId="20323" xr:uid="{7FF34694-2A19-44E8-B830-9D52FB619231}"/>
    <cellStyle name="Millares 2 21 3 8" xfId="27605" xr:uid="{29520600-5C5A-4296-9FBA-3779FADC35ED}"/>
    <cellStyle name="Millares 2 21 3 9" xfId="16684" xr:uid="{06415610-15F0-4F4F-8AFA-CD0ACA7BFC25}"/>
    <cellStyle name="Millares 2 21 4" xfId="5970" xr:uid="{94D8C976-9EBD-4B9C-98C6-CDDD5A853BC5}"/>
    <cellStyle name="Millares 2 21 4 2" xfId="13277" xr:uid="{6D3B4E09-F1FF-402D-998A-A1F63E071F9B}"/>
    <cellStyle name="Millares 2 21 4 2 2" xfId="35131" xr:uid="{D7D60B7A-71B3-423C-BE7F-9EAEDD5D36BC}"/>
    <cellStyle name="Millares 2 21 4 2 3" xfId="24210" xr:uid="{54B12585-16E8-488C-AE46-53DF957DA4B4}"/>
    <cellStyle name="Millares 2 21 4 3" xfId="9623" xr:uid="{2C819F90-73E4-4874-9ABD-5882DB777DA9}"/>
    <cellStyle name="Millares 2 21 4 3 2" xfId="31491" xr:uid="{DF03213F-64E3-4867-B02D-4E5ABFA59B5F}"/>
    <cellStyle name="Millares 2 21 4 3 3" xfId="20570" xr:uid="{E72B0899-C67F-49B8-AEFC-68C93475F2A9}"/>
    <cellStyle name="Millares 2 21 4 4" xfId="27852" xr:uid="{2B543DA7-BB51-4253-B5E8-CE3E7EF2BBE4}"/>
    <cellStyle name="Millares 2 21 4 5" xfId="16931" xr:uid="{CB9A58FD-66FD-45CD-95A2-E380EBD76964}"/>
    <cellStyle name="Millares 2 21 5" xfId="6698" xr:uid="{52F4908F-0F22-454B-8264-73F2AED0CD33}"/>
    <cellStyle name="Millares 2 21 5 2" xfId="14005" xr:uid="{7B42C9C4-F59A-4CCE-8282-7D776CDE6C20}"/>
    <cellStyle name="Millares 2 21 5 2 2" xfId="35857" xr:uid="{8867C3C6-B2A5-4D4C-B0CF-971E4D00F4E3}"/>
    <cellStyle name="Millares 2 21 5 2 3" xfId="24936" xr:uid="{2FF4CB21-DC60-488C-ADCF-A12C06C55CC1}"/>
    <cellStyle name="Millares 2 21 5 3" xfId="10351" xr:uid="{7AB8E12F-B888-4CBA-B62D-F3CD3002806D}"/>
    <cellStyle name="Millares 2 21 5 3 2" xfId="32217" xr:uid="{9813E6CA-4663-44F8-BFD8-F820418CBF71}"/>
    <cellStyle name="Millares 2 21 5 3 3" xfId="21296" xr:uid="{4048AFCC-3670-409C-BE62-EB36D6C709F5}"/>
    <cellStyle name="Millares 2 21 5 4" xfId="28578" xr:uid="{928A57CC-B30B-4F84-B130-B8E479E93E91}"/>
    <cellStyle name="Millares 2 21 5 5" xfId="17657" xr:uid="{EAAD3778-910E-4AAA-9811-E7A947537CA3}"/>
    <cellStyle name="Millares 2 21 6" xfId="7428" xr:uid="{F2B91FD5-1430-4AFB-9589-E584DFBF9276}"/>
    <cellStyle name="Millares 2 21 6 2" xfId="14735" xr:uid="{E2951AE9-23FE-4511-A217-CC82E13C0CA0}"/>
    <cellStyle name="Millares 2 21 6 2 2" xfId="36583" xr:uid="{F580986D-A1AC-410E-B19A-0885BFD2335F}"/>
    <cellStyle name="Millares 2 21 6 2 3" xfId="25662" xr:uid="{225CE74B-EC27-4B80-8E9D-4B726AFF7945}"/>
    <cellStyle name="Millares 2 21 6 3" xfId="11081" xr:uid="{8801BE99-D6CC-4B32-875B-B78919EB2ABF}"/>
    <cellStyle name="Millares 2 21 6 3 2" xfId="32943" xr:uid="{70D716CF-A335-455A-B991-6EDA85B5D323}"/>
    <cellStyle name="Millares 2 21 6 3 3" xfId="22022" xr:uid="{E79CF2F7-D6A9-4C08-A8B2-1C845DFA468F}"/>
    <cellStyle name="Millares 2 21 6 4" xfId="29304" xr:uid="{86A1F214-BDA3-4E49-AB35-916746E6EEE1}"/>
    <cellStyle name="Millares 2 21 6 5" xfId="18383" xr:uid="{263CAB96-777F-4C13-BA55-0F600661A1F1}"/>
    <cellStyle name="Millares 2 21 7" xfId="8158" xr:uid="{9C02633D-6A79-418F-B821-D59DB84B383E}"/>
    <cellStyle name="Millares 2 21 7 2" xfId="15465" xr:uid="{59D4C7D3-FB69-41E0-BF2B-5A4B5DE7F5A0}"/>
    <cellStyle name="Millares 2 21 7 2 2" xfId="37309" xr:uid="{1E73632D-9857-4911-9EFE-3E8CE58DE212}"/>
    <cellStyle name="Millares 2 21 7 2 3" xfId="26388" xr:uid="{465FBDB1-F2DE-46D7-9944-E140D7D2432B}"/>
    <cellStyle name="Millares 2 21 7 3" xfId="11809" xr:uid="{AA797A28-3915-4001-ACC2-996777310C08}"/>
    <cellStyle name="Millares 2 21 7 3 2" xfId="33669" xr:uid="{08641E24-DC73-4723-8640-7E86D26DE46A}"/>
    <cellStyle name="Millares 2 21 7 3 3" xfId="22748" xr:uid="{1C1C9337-730C-4405-8B81-882680F0C3FF}"/>
    <cellStyle name="Millares 2 21 7 4" xfId="30030" xr:uid="{7EAD870C-BE9B-4FD6-BF4B-E782171E46E6}"/>
    <cellStyle name="Millares 2 21 7 5" xfId="19109" xr:uid="{15738D9C-1D55-4111-9444-79EC37E785A9}"/>
    <cellStyle name="Millares 2 21 8" xfId="12547" xr:uid="{D12BEA0B-533F-448D-9B66-BE92572D0B27}"/>
    <cellStyle name="Millares 2 21 8 2" xfId="34403" xr:uid="{2A687538-050A-4C1A-9084-30CFA0D7EDC4}"/>
    <cellStyle name="Millares 2 21 8 3" xfId="23482" xr:uid="{0325F98A-01BC-47E7-8274-848B76565170}"/>
    <cellStyle name="Millares 2 21 9" xfId="8895" xr:uid="{52443BE4-B3E9-4D39-99FA-A3A18D89DC41}"/>
    <cellStyle name="Millares 2 21 9 2" xfId="30763" xr:uid="{AD400FCF-A17D-41A7-9705-84FCCBC765A7}"/>
    <cellStyle name="Millares 2 21 9 3" xfId="19842" xr:uid="{E7D1BB5B-4B3E-4661-8084-8A60ECC5328A}"/>
    <cellStyle name="Millares 2 22" xfId="3059" xr:uid="{5297B074-663A-4926-B444-C9977B914D07}"/>
    <cellStyle name="Millares 2 22 10" xfId="27125" xr:uid="{F951ECD6-3EFD-43A7-BB86-1AB19893DB1A}"/>
    <cellStyle name="Millares 2 22 11" xfId="16204" xr:uid="{E995A08B-C293-4B57-BAB5-0BADE724941C}"/>
    <cellStyle name="Millares 2 22 2" xfId="5469" xr:uid="{93113422-1700-4339-84B2-B985540E60C5}"/>
    <cellStyle name="Millares 2 22 2 2" xfId="6208" xr:uid="{2A270957-323F-497F-BB03-3ADD6589DCF2}"/>
    <cellStyle name="Millares 2 22 2 2 2" xfId="13515" xr:uid="{A8A15192-176F-411E-BB2C-DDC290BEDA43}"/>
    <cellStyle name="Millares 2 22 2 2 2 2" xfId="35369" xr:uid="{9D444918-665E-457D-A917-837CBD73A971}"/>
    <cellStyle name="Millares 2 22 2 2 2 3" xfId="24448" xr:uid="{27F18B97-7827-43DA-99AA-76D0D3AD52C0}"/>
    <cellStyle name="Millares 2 22 2 2 3" xfId="9861" xr:uid="{90FE2AA4-8C18-4011-AACA-8377C96A7044}"/>
    <cellStyle name="Millares 2 22 2 2 3 2" xfId="31729" xr:uid="{1CE43829-E592-4B93-9F25-8658A2800ED0}"/>
    <cellStyle name="Millares 2 22 2 2 3 3" xfId="20808" xr:uid="{5D1A4A2D-74E9-439D-B30D-E4A12752709B}"/>
    <cellStyle name="Millares 2 22 2 2 4" xfId="28090" xr:uid="{F5E33BF5-B096-4CF0-89A4-06DC5F1D41DA}"/>
    <cellStyle name="Millares 2 22 2 2 5" xfId="17169" xr:uid="{981EF3A8-3F23-4EAA-9CD5-F09096D1EC80}"/>
    <cellStyle name="Millares 2 22 2 3" xfId="6938" xr:uid="{4B2F70A2-2185-41DB-8625-1742B5FF1D95}"/>
    <cellStyle name="Millares 2 22 2 3 2" xfId="14245" xr:uid="{174C0861-F018-439A-AFC0-CFC93252B31F}"/>
    <cellStyle name="Millares 2 22 2 3 2 2" xfId="36095" xr:uid="{4EF1E0E5-639A-465D-9D65-006A5233FF03}"/>
    <cellStyle name="Millares 2 22 2 3 2 3" xfId="25174" xr:uid="{0F47BD0D-2D95-4B21-A008-D3DC3526FAB4}"/>
    <cellStyle name="Millares 2 22 2 3 3" xfId="10591" xr:uid="{56BEB052-11BE-4763-847A-5864AA6EE964}"/>
    <cellStyle name="Millares 2 22 2 3 3 2" xfId="32455" xr:uid="{A368BFBC-06C8-40FC-8324-03E12174DE85}"/>
    <cellStyle name="Millares 2 22 2 3 3 3" xfId="21534" xr:uid="{A85BC00C-E0E2-40C1-AEF2-1AE4E4D12EF7}"/>
    <cellStyle name="Millares 2 22 2 3 4" xfId="28816" xr:uid="{A28AABFB-7CBE-46FD-9AF0-B50AAC9BE091}"/>
    <cellStyle name="Millares 2 22 2 3 5" xfId="17895" xr:uid="{EE323537-43F7-43C8-86FB-BF6D9C4FDF6C}"/>
    <cellStyle name="Millares 2 22 2 4" xfId="7668" xr:uid="{1F61A2C8-BAEB-4D34-BFAA-440018DF1692}"/>
    <cellStyle name="Millares 2 22 2 4 2" xfId="14975" xr:uid="{03814E51-6229-4140-BD7D-57E7CAD6A1AE}"/>
    <cellStyle name="Millares 2 22 2 4 2 2" xfId="36821" xr:uid="{4B30019A-6C45-4DE3-B81F-4C249533738D}"/>
    <cellStyle name="Millares 2 22 2 4 2 3" xfId="25900" xr:uid="{205C306E-5DEF-42A3-9316-BCD512AE207A}"/>
    <cellStyle name="Millares 2 22 2 4 3" xfId="11321" xr:uid="{8A121567-A78C-491B-910C-8EE49A8EA0BC}"/>
    <cellStyle name="Millares 2 22 2 4 3 2" xfId="33181" xr:uid="{B5C6BFFD-B9C8-4FD6-9C33-2CB606259B86}"/>
    <cellStyle name="Millares 2 22 2 4 3 3" xfId="22260" xr:uid="{FA0321FE-E06F-4CCF-B8E8-1B5E18CA1E33}"/>
    <cellStyle name="Millares 2 22 2 4 4" xfId="29542" xr:uid="{045684C3-5FCB-465E-9103-D4ACF4D0A125}"/>
    <cellStyle name="Millares 2 22 2 4 5" xfId="18621" xr:uid="{738D8B49-E8C7-4D0A-9FFC-FF96D21D3FFB}"/>
    <cellStyle name="Millares 2 22 2 5" xfId="8398" xr:uid="{FB64CFBF-5250-446F-9248-9FD740BDBE26}"/>
    <cellStyle name="Millares 2 22 2 5 2" xfId="15705" xr:uid="{03B2C7B9-299F-45F3-9E48-C69A7CD7F3BE}"/>
    <cellStyle name="Millares 2 22 2 5 2 2" xfId="37547" xr:uid="{106B79DD-B003-44DE-B767-E267F0509363}"/>
    <cellStyle name="Millares 2 22 2 5 2 3" xfId="26626" xr:uid="{DFD728D5-F170-4F96-B410-CC18FDE1C845}"/>
    <cellStyle name="Millares 2 22 2 5 3" xfId="12047" xr:uid="{27595BF8-1263-4DC7-B4EE-26B169D7DD8F}"/>
    <cellStyle name="Millares 2 22 2 5 3 2" xfId="33907" xr:uid="{998B43BF-1A09-4B06-99AA-B7FDF258B429}"/>
    <cellStyle name="Millares 2 22 2 5 3 3" xfId="22986" xr:uid="{A3D17499-77BC-4210-8B0C-7657AE0DED1D}"/>
    <cellStyle name="Millares 2 22 2 5 4" xfId="30268" xr:uid="{38B99AF4-07DB-4F92-ACAE-69DF5A0ABAC8}"/>
    <cellStyle name="Millares 2 22 2 5 5" xfId="19347" xr:uid="{5D4486E2-3C38-4ADF-9CB1-49FF9640325A}"/>
    <cellStyle name="Millares 2 22 2 6" xfId="12787" xr:uid="{C2DBE83E-CB28-482F-A326-2D46DF3D87C7}"/>
    <cellStyle name="Millares 2 22 2 6 2" xfId="34641" xr:uid="{5C38D5E4-1616-46FE-8950-960886778C43}"/>
    <cellStyle name="Millares 2 22 2 6 3" xfId="23720" xr:uid="{3CBC5906-0C4A-4FC3-8786-77ADB961550F}"/>
    <cellStyle name="Millares 2 22 2 7" xfId="9133" xr:uid="{38FDFCFC-B60F-45BF-A674-4157BEA3970A}"/>
    <cellStyle name="Millares 2 22 2 7 2" xfId="31001" xr:uid="{9B533A53-E5F9-4CBA-8050-5A3DEB53A4F5}"/>
    <cellStyle name="Millares 2 22 2 7 3" xfId="20080" xr:uid="{C7A213C8-8FB8-4A1E-BCF9-1915395A24A3}"/>
    <cellStyle name="Millares 2 22 2 8" xfId="27362" xr:uid="{31B4E3A6-51EC-4593-A729-9E7F2F9E78B3}"/>
    <cellStyle name="Millares 2 22 2 9" xfId="16441" xr:uid="{DE954EC7-4221-4787-822F-B6B037F52B9E}"/>
    <cellStyle name="Millares 2 22 3" xfId="5719" xr:uid="{EC8FBB65-52DB-4842-B8B9-4DD5D0EC03D3}"/>
    <cellStyle name="Millares 2 22 3 2" xfId="6452" xr:uid="{2D8111A9-14D7-4447-9E45-FE11565685F8}"/>
    <cellStyle name="Millares 2 22 3 2 2" xfId="13759" xr:uid="{F07A6743-451D-4864-B54B-FC0E8C53B17E}"/>
    <cellStyle name="Millares 2 22 3 2 2 2" xfId="35613" xr:uid="{C8205A94-BD52-4716-AD28-BD135CE07573}"/>
    <cellStyle name="Millares 2 22 3 2 2 3" xfId="24692" xr:uid="{53EC7EC1-1F22-4BFE-A02C-15B0FC2F5B22}"/>
    <cellStyle name="Millares 2 22 3 2 3" xfId="10105" xr:uid="{8AE77F33-5C58-404B-95F1-D92F9BA787B4}"/>
    <cellStyle name="Millares 2 22 3 2 3 2" xfId="31973" xr:uid="{280E331A-D74B-4AF5-A8CC-4D2A450F9863}"/>
    <cellStyle name="Millares 2 22 3 2 3 3" xfId="21052" xr:uid="{815A7323-567E-465F-B0FF-E0E2DE3D5882}"/>
    <cellStyle name="Millares 2 22 3 2 4" xfId="28334" xr:uid="{6E9396DF-E70B-4966-93DF-C303988F8D29}"/>
    <cellStyle name="Millares 2 22 3 2 5" xfId="17413" xr:uid="{A2455E9A-FE3C-4128-84DF-8F0FEA6AED87}"/>
    <cellStyle name="Millares 2 22 3 3" xfId="7182" xr:uid="{3B6CBE1A-355C-41F8-9371-FB3B94BA5D7A}"/>
    <cellStyle name="Millares 2 22 3 3 2" xfId="14489" xr:uid="{E69D10BC-7FAD-4E16-91F6-DEE211F1D52D}"/>
    <cellStyle name="Millares 2 22 3 3 2 2" xfId="36339" xr:uid="{EBFB620B-3168-4833-A95D-DFD2AB11163A}"/>
    <cellStyle name="Millares 2 22 3 3 2 3" xfId="25418" xr:uid="{77A88006-0967-44C1-B116-532FF8EF106C}"/>
    <cellStyle name="Millares 2 22 3 3 3" xfId="10835" xr:uid="{85A880CE-99FF-43F3-9495-E28358C81625}"/>
    <cellStyle name="Millares 2 22 3 3 3 2" xfId="32699" xr:uid="{CA1FB79A-4900-4D93-97FA-6F0A484A2DA9}"/>
    <cellStyle name="Millares 2 22 3 3 3 3" xfId="21778" xr:uid="{E84928F4-D756-4DC0-B373-48A64EB4D999}"/>
    <cellStyle name="Millares 2 22 3 3 4" xfId="29060" xr:uid="{1B7BA9A3-7794-450C-BAA3-D2FC6B742267}"/>
    <cellStyle name="Millares 2 22 3 3 5" xfId="18139" xr:uid="{61265B0C-5416-42EC-B59D-8615BD9DDCB1}"/>
    <cellStyle name="Millares 2 22 3 4" xfId="7912" xr:uid="{B7C40BB5-9770-47DE-A97D-3324B2A0D6BB}"/>
    <cellStyle name="Millares 2 22 3 4 2" xfId="15219" xr:uid="{31074E1E-61DA-407C-882A-D7E4B3AFF553}"/>
    <cellStyle name="Millares 2 22 3 4 2 2" xfId="37065" xr:uid="{B6D9FD98-E0C5-4087-A1E9-4C3344EFA8DB}"/>
    <cellStyle name="Millares 2 22 3 4 2 3" xfId="26144" xr:uid="{ED073D9A-3C24-4CF2-B313-7AFA64056379}"/>
    <cellStyle name="Millares 2 22 3 4 3" xfId="11565" xr:uid="{D520CF3D-AFBE-4245-8891-AF8E4B7DA8FF}"/>
    <cellStyle name="Millares 2 22 3 4 3 2" xfId="33425" xr:uid="{47520405-6797-42CD-9352-AB486BE41F42}"/>
    <cellStyle name="Millares 2 22 3 4 3 3" xfId="22504" xr:uid="{2C48DAAD-A1D1-4F61-AB03-B7842D533E7D}"/>
    <cellStyle name="Millares 2 22 3 4 4" xfId="29786" xr:uid="{0CA7784E-3CB1-44FF-B6F4-9FEBAAA30EEB}"/>
    <cellStyle name="Millares 2 22 3 4 5" xfId="18865" xr:uid="{CC551282-BA56-4CB8-B284-723A859635B0}"/>
    <cellStyle name="Millares 2 22 3 5" xfId="8642" xr:uid="{16CFED75-7028-41C6-99C8-134F9ED213B7}"/>
    <cellStyle name="Millares 2 22 3 5 2" xfId="15949" xr:uid="{47FF427B-99DB-4D11-8CE0-E959CF429CB1}"/>
    <cellStyle name="Millares 2 22 3 5 2 2" xfId="37791" xr:uid="{C9FAE5FE-3A6F-4E10-8B1E-46B6897E7C2A}"/>
    <cellStyle name="Millares 2 22 3 5 2 3" xfId="26870" xr:uid="{BAB48BCD-5112-4418-A989-C4536487A3B2}"/>
    <cellStyle name="Millares 2 22 3 5 3" xfId="12291" xr:uid="{99573272-A560-4762-A999-30E22F13D65F}"/>
    <cellStyle name="Millares 2 22 3 5 3 2" xfId="34151" xr:uid="{96999B52-40EB-4C65-8AD2-D22B6FCF83F2}"/>
    <cellStyle name="Millares 2 22 3 5 3 3" xfId="23230" xr:uid="{9FB7C4D3-D483-4FA5-8700-A44601B2A4D2}"/>
    <cellStyle name="Millares 2 22 3 5 4" xfId="30512" xr:uid="{E6E24D79-3069-493E-BC15-1C2C7E3BC7CF}"/>
    <cellStyle name="Millares 2 22 3 5 5" xfId="19591" xr:uid="{15FC76C1-7E1F-4677-89CA-0F7880D05A52}"/>
    <cellStyle name="Millares 2 22 3 6" xfId="13031" xr:uid="{D10D9382-112A-4532-9E94-7F4A650459D8}"/>
    <cellStyle name="Millares 2 22 3 6 2" xfId="34885" xr:uid="{2BE130A2-F3AA-4BF9-A135-CFFDCFFE8C84}"/>
    <cellStyle name="Millares 2 22 3 6 3" xfId="23964" xr:uid="{C2D74D08-46CA-4143-8939-7A5211BBF34B}"/>
    <cellStyle name="Millares 2 22 3 7" xfId="9377" xr:uid="{DCABB019-7338-4CD9-9DCC-0A684AB2B4BB}"/>
    <cellStyle name="Millares 2 22 3 7 2" xfId="31245" xr:uid="{4149B5F2-9555-4711-AFAD-E64AC3D62043}"/>
    <cellStyle name="Millares 2 22 3 7 3" xfId="20324" xr:uid="{C7C9B345-120B-434B-86F2-EC1EBE8532D8}"/>
    <cellStyle name="Millares 2 22 3 8" xfId="27606" xr:uid="{E984C656-A464-46A6-BE73-E5546C476B27}"/>
    <cellStyle name="Millares 2 22 3 9" xfId="16685" xr:uid="{87F6D16E-5E2C-4C12-9C4D-B7E7E2D6893F}"/>
    <cellStyle name="Millares 2 22 4" xfId="5971" xr:uid="{6B5D7EFC-0098-46CD-A0CB-37D7DE11764E}"/>
    <cellStyle name="Millares 2 22 4 2" xfId="13278" xr:uid="{7953CCA1-8400-4915-8900-F446C38B89BD}"/>
    <cellStyle name="Millares 2 22 4 2 2" xfId="35132" xr:uid="{FD65795F-B089-42EC-ABE0-88CBE041844E}"/>
    <cellStyle name="Millares 2 22 4 2 3" xfId="24211" xr:uid="{1B3CC9F5-BA9E-4C49-9384-5B30A31B982A}"/>
    <cellStyle name="Millares 2 22 4 3" xfId="9624" xr:uid="{87E1D83E-895B-4663-A3FC-4DDAF780D7B0}"/>
    <cellStyle name="Millares 2 22 4 3 2" xfId="31492" xr:uid="{5882E6A1-E144-484C-A13A-7E6DC931CB84}"/>
    <cellStyle name="Millares 2 22 4 3 3" xfId="20571" xr:uid="{CE50D1BC-5083-4A37-9F92-2674F6CBD599}"/>
    <cellStyle name="Millares 2 22 4 4" xfId="27853" xr:uid="{9387F01E-8244-4286-A5DE-57593E3A90E1}"/>
    <cellStyle name="Millares 2 22 4 5" xfId="16932" xr:uid="{A2A7ACF3-4A6E-4DC5-9055-DF8A8000C181}"/>
    <cellStyle name="Millares 2 22 5" xfId="6699" xr:uid="{C567F998-DCCB-496C-BA00-40C11FA78D32}"/>
    <cellStyle name="Millares 2 22 5 2" xfId="14006" xr:uid="{1E4A6A36-47BC-47DE-AF61-A95AEB3B3A5B}"/>
    <cellStyle name="Millares 2 22 5 2 2" xfId="35858" xr:uid="{BAA1A2A5-64E8-4202-AFE5-EC8297041854}"/>
    <cellStyle name="Millares 2 22 5 2 3" xfId="24937" xr:uid="{E6C55124-1B1B-452F-A06B-C781B256E835}"/>
    <cellStyle name="Millares 2 22 5 3" xfId="10352" xr:uid="{BE71BE69-D6F2-40AB-9AD2-18395D1FFBB7}"/>
    <cellStyle name="Millares 2 22 5 3 2" xfId="32218" xr:uid="{DFD12720-219B-4E02-9CB2-57B7C99F3285}"/>
    <cellStyle name="Millares 2 22 5 3 3" xfId="21297" xr:uid="{1670C29A-5790-410B-AB3D-2474F98E64EC}"/>
    <cellStyle name="Millares 2 22 5 4" xfId="28579" xr:uid="{67784413-1325-41CE-A938-B433D00620AF}"/>
    <cellStyle name="Millares 2 22 5 5" xfId="17658" xr:uid="{D0B6FB65-1757-4A41-A33F-BBE59FDA476E}"/>
    <cellStyle name="Millares 2 22 6" xfId="7429" xr:uid="{3104E578-3431-4FD0-86D6-F9DCFC2AEDE2}"/>
    <cellStyle name="Millares 2 22 6 2" xfId="14736" xr:uid="{363C0FC8-76A9-4CE7-8B10-0B3FB69ACC9D}"/>
    <cellStyle name="Millares 2 22 6 2 2" xfId="36584" xr:uid="{F91ED8DB-E39A-4BF8-98E3-4AFA86DB0F60}"/>
    <cellStyle name="Millares 2 22 6 2 3" xfId="25663" xr:uid="{C5C8BA76-1AC9-4755-96C0-C69920A843DB}"/>
    <cellStyle name="Millares 2 22 6 3" xfId="11082" xr:uid="{176A60BD-B25B-4BE2-914D-BBD5F16F8CBC}"/>
    <cellStyle name="Millares 2 22 6 3 2" xfId="32944" xr:uid="{2A04EFB9-BFD8-492B-AC9A-78977972AD2B}"/>
    <cellStyle name="Millares 2 22 6 3 3" xfId="22023" xr:uid="{3720A25A-D4CA-4CEC-BEA5-CEAE6FB5E381}"/>
    <cellStyle name="Millares 2 22 6 4" xfId="29305" xr:uid="{CE37ECCD-FDAF-4A22-AB32-F38CC4310C12}"/>
    <cellStyle name="Millares 2 22 6 5" xfId="18384" xr:uid="{2CF160B2-B6F1-4FC3-A8D1-8ED3195C0AB8}"/>
    <cellStyle name="Millares 2 22 7" xfId="8159" xr:uid="{FF644350-AB0F-4D0E-9191-FC7A54AC9646}"/>
    <cellStyle name="Millares 2 22 7 2" xfId="15466" xr:uid="{BFF74EFB-90D5-485A-AFC0-3F42A3D51453}"/>
    <cellStyle name="Millares 2 22 7 2 2" xfId="37310" xr:uid="{3A50CB79-F708-4DE5-B87C-6B328A9DE8AF}"/>
    <cellStyle name="Millares 2 22 7 2 3" xfId="26389" xr:uid="{5A8BE5C5-1501-4F30-8C7F-E63F099D3F8C}"/>
    <cellStyle name="Millares 2 22 7 3" xfId="11810" xr:uid="{D8FA6B4E-FDD1-47F1-8CD1-F5BC9EC7A12A}"/>
    <cellStyle name="Millares 2 22 7 3 2" xfId="33670" xr:uid="{F2DAF616-23CC-4900-A9BC-9FE17B76208D}"/>
    <cellStyle name="Millares 2 22 7 3 3" xfId="22749" xr:uid="{F31CC483-B495-47D6-B532-E00FD09178BD}"/>
    <cellStyle name="Millares 2 22 7 4" xfId="30031" xr:uid="{97AB1997-7278-4FBB-8220-58FC437DCB34}"/>
    <cellStyle name="Millares 2 22 7 5" xfId="19110" xr:uid="{78E9B80A-C93F-4BD0-8534-2E82EE56C22F}"/>
    <cellStyle name="Millares 2 22 8" xfId="12548" xr:uid="{7CC094E8-B5B1-4679-ACBC-F128731FF5B1}"/>
    <cellStyle name="Millares 2 22 8 2" xfId="34404" xr:uid="{EC6BF478-AA18-4C2E-895C-9BACE39F63AF}"/>
    <cellStyle name="Millares 2 22 8 3" xfId="23483" xr:uid="{3DC32BBD-010A-40C2-A27C-CB884A035407}"/>
    <cellStyle name="Millares 2 22 9" xfId="8896" xr:uid="{53E34CE7-B325-41F2-A6BD-555C0CDB9CA4}"/>
    <cellStyle name="Millares 2 22 9 2" xfId="30764" xr:uid="{0B49F0B6-D3F9-4BE9-BCC6-00522A3ECB74}"/>
    <cellStyle name="Millares 2 22 9 3" xfId="19843" xr:uid="{9ED9280C-9703-4CE5-B9F8-4D1BF2811FD4}"/>
    <cellStyle name="Millares 2 23" xfId="3060" xr:uid="{BADA17E4-8B31-4567-A1B9-7E3BF4F2E640}"/>
    <cellStyle name="Millares 2 23 10" xfId="27126" xr:uid="{1272E211-041B-4A6C-8D90-4AA9553FC69E}"/>
    <cellStyle name="Millares 2 23 11" xfId="16205" xr:uid="{418CFBD2-D9D6-4768-9F72-119CA4003D3F}"/>
    <cellStyle name="Millares 2 23 2" xfId="5470" xr:uid="{6450F03E-C203-47B8-AC0A-CD1BE275113D}"/>
    <cellStyle name="Millares 2 23 2 2" xfId="6209" xr:uid="{988AF0D9-202B-4B2A-B8D6-4937FD2431AD}"/>
    <cellStyle name="Millares 2 23 2 2 2" xfId="13516" xr:uid="{FD0221B2-F034-4113-9C6E-3E2F25BD2635}"/>
    <cellStyle name="Millares 2 23 2 2 2 2" xfId="35370" xr:uid="{B3CA0348-CB86-4714-BC05-B382C6C63909}"/>
    <cellStyle name="Millares 2 23 2 2 2 3" xfId="24449" xr:uid="{68E0BD4F-C5FB-4391-A8A3-1145DD9FE83C}"/>
    <cellStyle name="Millares 2 23 2 2 3" xfId="9862" xr:uid="{E09D4BF7-0D19-4E19-BEF9-86CFB1B4E660}"/>
    <cellStyle name="Millares 2 23 2 2 3 2" xfId="31730" xr:uid="{4A82A48B-1B34-4CA1-B742-A0ADE78AE905}"/>
    <cellStyle name="Millares 2 23 2 2 3 3" xfId="20809" xr:uid="{8173E79D-425B-477A-B9C4-305FB74F6804}"/>
    <cellStyle name="Millares 2 23 2 2 4" xfId="28091" xr:uid="{3292C0B5-29D2-4BD6-908A-C791828719AE}"/>
    <cellStyle name="Millares 2 23 2 2 5" xfId="17170" xr:uid="{8FA6690F-E088-4467-907E-19FF568F0F17}"/>
    <cellStyle name="Millares 2 23 2 3" xfId="6939" xr:uid="{3A05F1D7-D6E5-46AB-B94C-CCF85A735D01}"/>
    <cellStyle name="Millares 2 23 2 3 2" xfId="14246" xr:uid="{BB497702-F9D3-463D-BE5C-D72A1C3A476C}"/>
    <cellStyle name="Millares 2 23 2 3 2 2" xfId="36096" xr:uid="{DA674B24-0E11-4D85-95D3-F46368CD3D0B}"/>
    <cellStyle name="Millares 2 23 2 3 2 3" xfId="25175" xr:uid="{18B79726-B54C-453F-B4D4-0D4BC9C6F647}"/>
    <cellStyle name="Millares 2 23 2 3 3" xfId="10592" xr:uid="{EE00D102-95AC-4334-ACC7-BAE64E7BAB96}"/>
    <cellStyle name="Millares 2 23 2 3 3 2" xfId="32456" xr:uid="{C4221669-EC58-4CC8-9AE2-43F7A597906E}"/>
    <cellStyle name="Millares 2 23 2 3 3 3" xfId="21535" xr:uid="{141FD504-38F9-4ECD-AC31-E5F4DE0D2E06}"/>
    <cellStyle name="Millares 2 23 2 3 4" xfId="28817" xr:uid="{B434EA1C-DED6-4566-B09A-EF508821028D}"/>
    <cellStyle name="Millares 2 23 2 3 5" xfId="17896" xr:uid="{66DE4F28-0BFB-4754-A9E2-B65099E524E0}"/>
    <cellStyle name="Millares 2 23 2 4" xfId="7669" xr:uid="{BFEE1183-6E7D-4E0A-B141-571A7E48AE41}"/>
    <cellStyle name="Millares 2 23 2 4 2" xfId="14976" xr:uid="{7456462E-A34B-459B-B446-71A67952D496}"/>
    <cellStyle name="Millares 2 23 2 4 2 2" xfId="36822" xr:uid="{36A0979B-2C67-415B-AAA6-455F6B0E24B1}"/>
    <cellStyle name="Millares 2 23 2 4 2 3" xfId="25901" xr:uid="{9360DD12-385D-455E-B131-DAFADBCFADA2}"/>
    <cellStyle name="Millares 2 23 2 4 3" xfId="11322" xr:uid="{033FA679-207A-44BF-8144-5EE4332C0057}"/>
    <cellStyle name="Millares 2 23 2 4 3 2" xfId="33182" xr:uid="{21825AC0-0B52-43B3-9322-F697E38EC4C1}"/>
    <cellStyle name="Millares 2 23 2 4 3 3" xfId="22261" xr:uid="{FBE74186-B1A0-4305-97BD-B22ECC6B1CFE}"/>
    <cellStyle name="Millares 2 23 2 4 4" xfId="29543" xr:uid="{1FC03B52-8560-42A8-9A75-DDF7BC46EB60}"/>
    <cellStyle name="Millares 2 23 2 4 5" xfId="18622" xr:uid="{056956EB-3881-4EF5-A1C4-7A412D20CE3E}"/>
    <cellStyle name="Millares 2 23 2 5" xfId="8399" xr:uid="{6CFD4E9E-C2D8-4E12-8052-970A4F999F7B}"/>
    <cellStyle name="Millares 2 23 2 5 2" xfId="15706" xr:uid="{2278A802-6F04-45EB-A156-F6C0B8A0D4E9}"/>
    <cellStyle name="Millares 2 23 2 5 2 2" xfId="37548" xr:uid="{AE3CC8A3-6B50-4F80-AB97-582B07536A1D}"/>
    <cellStyle name="Millares 2 23 2 5 2 3" xfId="26627" xr:uid="{607F2095-F1D7-4465-B7E9-1D78DF7CF2AB}"/>
    <cellStyle name="Millares 2 23 2 5 3" xfId="12048" xr:uid="{A2E20DE2-8A44-4918-8A4C-AEA4F6C3674E}"/>
    <cellStyle name="Millares 2 23 2 5 3 2" xfId="33908" xr:uid="{318E8410-7CA9-4C15-8C86-5E0E304E15D6}"/>
    <cellStyle name="Millares 2 23 2 5 3 3" xfId="22987" xr:uid="{70F4CA92-1031-4290-9B96-0911226BF692}"/>
    <cellStyle name="Millares 2 23 2 5 4" xfId="30269" xr:uid="{22C97E4C-3FB7-41DA-A45E-41E01EF955F7}"/>
    <cellStyle name="Millares 2 23 2 5 5" xfId="19348" xr:uid="{1C435DF8-DA55-4532-9A51-E77F877BDBDD}"/>
    <cellStyle name="Millares 2 23 2 6" xfId="12788" xr:uid="{9C27D1F5-B1C1-4365-883C-8F089B5818CF}"/>
    <cellStyle name="Millares 2 23 2 6 2" xfId="34642" xr:uid="{CD7A77A9-FC85-4FAE-8304-A236565CBE56}"/>
    <cellStyle name="Millares 2 23 2 6 3" xfId="23721" xr:uid="{79AEBB56-2517-4832-AECB-FCA15D71BBF5}"/>
    <cellStyle name="Millares 2 23 2 7" xfId="9134" xr:uid="{39F199C1-E7D2-4940-AC62-CE91723D7F65}"/>
    <cellStyle name="Millares 2 23 2 7 2" xfId="31002" xr:uid="{7113E9F5-5A11-492C-8FD9-C9BE7A537D7D}"/>
    <cellStyle name="Millares 2 23 2 7 3" xfId="20081" xr:uid="{B96F7223-C879-402C-BE00-5C564E0CD81F}"/>
    <cellStyle name="Millares 2 23 2 8" xfId="27363" xr:uid="{7056B715-5AAD-4845-AD04-F6E80A54D852}"/>
    <cellStyle name="Millares 2 23 2 9" xfId="16442" xr:uid="{B1D1F929-8796-400B-919E-FC073AA46A44}"/>
    <cellStyle name="Millares 2 23 3" xfId="5720" xr:uid="{2FA40EDC-B933-43D5-B658-8973DC3CCC5F}"/>
    <cellStyle name="Millares 2 23 3 2" xfId="6453" xr:uid="{B2A2517F-5749-467B-9BA3-611238D960BF}"/>
    <cellStyle name="Millares 2 23 3 2 2" xfId="13760" xr:uid="{358DEA50-3C08-4818-999E-179077704A60}"/>
    <cellStyle name="Millares 2 23 3 2 2 2" xfId="35614" xr:uid="{6C9984D8-BCA6-45AA-83B2-2D3E8988BD0F}"/>
    <cellStyle name="Millares 2 23 3 2 2 3" xfId="24693" xr:uid="{ADE066EF-71FE-4933-8184-06AA365722D5}"/>
    <cellStyle name="Millares 2 23 3 2 3" xfId="10106" xr:uid="{CC28EE60-7EC5-44F8-B839-53D643C5D5A5}"/>
    <cellStyle name="Millares 2 23 3 2 3 2" xfId="31974" xr:uid="{BC747F14-0171-496F-848D-8F86FA9EFC4E}"/>
    <cellStyle name="Millares 2 23 3 2 3 3" xfId="21053" xr:uid="{8CFE8260-C689-4E26-A736-E0AAB8E02504}"/>
    <cellStyle name="Millares 2 23 3 2 4" xfId="28335" xr:uid="{8907EB8E-CB0C-4D60-AEF0-01798682BAE1}"/>
    <cellStyle name="Millares 2 23 3 2 5" xfId="17414" xr:uid="{1DA7238B-1C85-44CD-A5FE-45517F1E2877}"/>
    <cellStyle name="Millares 2 23 3 3" xfId="7183" xr:uid="{C85664AD-D812-41D1-9818-43A9491CC364}"/>
    <cellStyle name="Millares 2 23 3 3 2" xfId="14490" xr:uid="{ACC600E0-39F2-4ADE-8293-62D7AC22C8BB}"/>
    <cellStyle name="Millares 2 23 3 3 2 2" xfId="36340" xr:uid="{163809B2-26F5-48F2-A8FE-603EFC964B2F}"/>
    <cellStyle name="Millares 2 23 3 3 2 3" xfId="25419" xr:uid="{DC9260DD-311C-4AC5-B089-7330F97ACA33}"/>
    <cellStyle name="Millares 2 23 3 3 3" xfId="10836" xr:uid="{E2112153-648E-4309-B097-B9475888F139}"/>
    <cellStyle name="Millares 2 23 3 3 3 2" xfId="32700" xr:uid="{14F08B3B-9C0E-4D16-BA2D-DDA199AF4F52}"/>
    <cellStyle name="Millares 2 23 3 3 3 3" xfId="21779" xr:uid="{A226B9E7-0052-43E6-B1A4-60278C1DF4F5}"/>
    <cellStyle name="Millares 2 23 3 3 4" xfId="29061" xr:uid="{2CB7C185-7785-408F-B861-5D5CBB47E9F8}"/>
    <cellStyle name="Millares 2 23 3 3 5" xfId="18140" xr:uid="{D0AD630A-A745-4DE8-AE5A-7B0A39D9576D}"/>
    <cellStyle name="Millares 2 23 3 4" xfId="7913" xr:uid="{1C9327BD-3623-4E2D-93F7-DF434D1A2220}"/>
    <cellStyle name="Millares 2 23 3 4 2" xfId="15220" xr:uid="{DCAD0C56-D88B-4E34-A5C9-EB6812EA9C81}"/>
    <cellStyle name="Millares 2 23 3 4 2 2" xfId="37066" xr:uid="{E08FE65C-A786-4D5E-B912-CC42129F629E}"/>
    <cellStyle name="Millares 2 23 3 4 2 3" xfId="26145" xr:uid="{18C2EB5D-33D8-4A61-A0A0-EC6B5CE0112C}"/>
    <cellStyle name="Millares 2 23 3 4 3" xfId="11566" xr:uid="{200E3857-5B98-44B5-880C-FE11F8D325A0}"/>
    <cellStyle name="Millares 2 23 3 4 3 2" xfId="33426" xr:uid="{640C5ABD-9BB5-44CD-AF2C-E4B162FFEF13}"/>
    <cellStyle name="Millares 2 23 3 4 3 3" xfId="22505" xr:uid="{5A0A9BAC-C7CF-48F6-8BA9-94043D043470}"/>
    <cellStyle name="Millares 2 23 3 4 4" xfId="29787" xr:uid="{66EAA283-B62E-4145-A051-CA94BDB0DB48}"/>
    <cellStyle name="Millares 2 23 3 4 5" xfId="18866" xr:uid="{83066E45-C8CC-4352-8C27-E65FC101B252}"/>
    <cellStyle name="Millares 2 23 3 5" xfId="8643" xr:uid="{177119EE-13D4-4CE1-9957-508D7CF436A3}"/>
    <cellStyle name="Millares 2 23 3 5 2" xfId="15950" xr:uid="{E1B7D9D3-91E9-40F2-8960-3CCA8672254A}"/>
    <cellStyle name="Millares 2 23 3 5 2 2" xfId="37792" xr:uid="{926198E2-E715-4019-A255-C39A3588FE76}"/>
    <cellStyle name="Millares 2 23 3 5 2 3" xfId="26871" xr:uid="{950F0B65-5CCF-4A6D-B807-A8BD4058B35C}"/>
    <cellStyle name="Millares 2 23 3 5 3" xfId="12292" xr:uid="{34ED533B-8240-470D-A5F8-AA6DCC5E3F39}"/>
    <cellStyle name="Millares 2 23 3 5 3 2" xfId="34152" xr:uid="{10475852-59EF-430D-8EEB-49CE7EA851E4}"/>
    <cellStyle name="Millares 2 23 3 5 3 3" xfId="23231" xr:uid="{D3692AEE-9831-4C95-B220-F6435C7B0CE4}"/>
    <cellStyle name="Millares 2 23 3 5 4" xfId="30513" xr:uid="{45CB59C9-5B89-415F-AB8E-07C498FC5983}"/>
    <cellStyle name="Millares 2 23 3 5 5" xfId="19592" xr:uid="{246B181E-E7AD-431B-A00C-F89580ED214A}"/>
    <cellStyle name="Millares 2 23 3 6" xfId="13032" xr:uid="{D7A37624-559D-427D-A037-428C29481914}"/>
    <cellStyle name="Millares 2 23 3 6 2" xfId="34886" xr:uid="{BD10E635-B88A-4A9F-BE3A-755DCA3BCA5D}"/>
    <cellStyle name="Millares 2 23 3 6 3" xfId="23965" xr:uid="{53BC05CD-8D01-43B3-91B1-68D1FE3BEF19}"/>
    <cellStyle name="Millares 2 23 3 7" xfId="9378" xr:uid="{B6A39002-F5A6-4474-9676-9B9D9EB82EEA}"/>
    <cellStyle name="Millares 2 23 3 7 2" xfId="31246" xr:uid="{8E91BFAF-8CD7-4BF6-898A-CCDEF1C21745}"/>
    <cellStyle name="Millares 2 23 3 7 3" xfId="20325" xr:uid="{45674A3F-F0ED-4CC1-BED8-0E36CEFFC5BB}"/>
    <cellStyle name="Millares 2 23 3 8" xfId="27607" xr:uid="{1CDFB5F5-718B-4A8B-B976-1F6C28942CAC}"/>
    <cellStyle name="Millares 2 23 3 9" xfId="16686" xr:uid="{9126D3A1-0C2D-4C71-9396-9B01F17F0300}"/>
    <cellStyle name="Millares 2 23 4" xfId="5972" xr:uid="{BC7C517E-D9A2-4EA7-A5C9-AEC461E45BC7}"/>
    <cellStyle name="Millares 2 23 4 2" xfId="13279" xr:uid="{99699C05-7627-41C2-9A98-C67E3DD702A8}"/>
    <cellStyle name="Millares 2 23 4 2 2" xfId="35133" xr:uid="{F1075581-2829-495F-84E5-38B3811EDF67}"/>
    <cellStyle name="Millares 2 23 4 2 3" xfId="24212" xr:uid="{FC3091DD-0929-40D3-A9F6-C0EC6F089388}"/>
    <cellStyle name="Millares 2 23 4 3" xfId="9625" xr:uid="{72253EF8-A678-4CAC-9149-EAFB5D047970}"/>
    <cellStyle name="Millares 2 23 4 3 2" xfId="31493" xr:uid="{0E92D3AA-C3C6-4405-9697-4F864AB1807C}"/>
    <cellStyle name="Millares 2 23 4 3 3" xfId="20572" xr:uid="{55E9FFB8-BD41-48A4-A3C2-3F5F5BC6BBB9}"/>
    <cellStyle name="Millares 2 23 4 4" xfId="27854" xr:uid="{919A0992-E534-4003-924E-088784A96FFA}"/>
    <cellStyle name="Millares 2 23 4 5" xfId="16933" xr:uid="{BF839792-5E0A-4D79-B961-DC08C4AA5533}"/>
    <cellStyle name="Millares 2 23 5" xfId="6700" xr:uid="{F4DB18D1-8B14-464A-B28F-49B2B5FA466A}"/>
    <cellStyle name="Millares 2 23 5 2" xfId="14007" xr:uid="{A5B5743A-791E-441A-ACA0-DA8E6A7A190D}"/>
    <cellStyle name="Millares 2 23 5 2 2" xfId="35859" xr:uid="{F18F9B29-F341-4513-9CA4-6459DC052640}"/>
    <cellStyle name="Millares 2 23 5 2 3" xfId="24938" xr:uid="{B8567C0B-1154-4623-B087-AEC7E13D6A66}"/>
    <cellStyle name="Millares 2 23 5 3" xfId="10353" xr:uid="{287C7325-1F0D-4A6C-B992-118C9204D44B}"/>
    <cellStyle name="Millares 2 23 5 3 2" xfId="32219" xr:uid="{996D0FEC-F251-4226-856F-3D5FDADF61E8}"/>
    <cellStyle name="Millares 2 23 5 3 3" xfId="21298" xr:uid="{B672DD0F-ED77-4C6B-A3B5-2E4300A0F211}"/>
    <cellStyle name="Millares 2 23 5 4" xfId="28580" xr:uid="{6882CD94-6A05-4BA4-9783-F2B001CFCD16}"/>
    <cellStyle name="Millares 2 23 5 5" xfId="17659" xr:uid="{B4B0C501-51EA-4007-A80B-89171CDBE2D7}"/>
    <cellStyle name="Millares 2 23 6" xfId="7430" xr:uid="{3785B2CF-B5B9-4196-8FEB-31792F7ED09C}"/>
    <cellStyle name="Millares 2 23 6 2" xfId="14737" xr:uid="{6947B6B2-C3D8-41EB-A9DA-42B9502E498C}"/>
    <cellStyle name="Millares 2 23 6 2 2" xfId="36585" xr:uid="{CD394F4C-BFCD-48AB-BB88-87BE66E7531F}"/>
    <cellStyle name="Millares 2 23 6 2 3" xfId="25664" xr:uid="{7E4ACDE2-358F-449E-A463-7B0A2D2EA1B3}"/>
    <cellStyle name="Millares 2 23 6 3" xfId="11083" xr:uid="{63FFF2C5-85FC-4E64-B825-46A7780FE023}"/>
    <cellStyle name="Millares 2 23 6 3 2" xfId="32945" xr:uid="{A4EDA08F-64CB-4148-B774-89FF5FAE955D}"/>
    <cellStyle name="Millares 2 23 6 3 3" xfId="22024" xr:uid="{A43675FB-B1BB-4615-AF5D-2ECBC76870ED}"/>
    <cellStyle name="Millares 2 23 6 4" xfId="29306" xr:uid="{F3A0BD45-296C-4C33-BC48-D96D3F23A0DC}"/>
    <cellStyle name="Millares 2 23 6 5" xfId="18385" xr:uid="{8B7691E3-3401-4B78-9ABD-6F6E4BD73D04}"/>
    <cellStyle name="Millares 2 23 7" xfId="8160" xr:uid="{E18C61BA-103B-4129-AD53-A8BA0CC7F32C}"/>
    <cellStyle name="Millares 2 23 7 2" xfId="15467" xr:uid="{9035579D-4A02-4B6F-A5EB-2FA2D7121C95}"/>
    <cellStyle name="Millares 2 23 7 2 2" xfId="37311" xr:uid="{DEFBDEF7-1B09-47C8-8A3C-0CC8998B5DEE}"/>
    <cellStyle name="Millares 2 23 7 2 3" xfId="26390" xr:uid="{F6C1837F-D34D-4332-9A9C-B661F53EBB4A}"/>
    <cellStyle name="Millares 2 23 7 3" xfId="11811" xr:uid="{2965ED20-0119-4714-89E8-023022FA6272}"/>
    <cellStyle name="Millares 2 23 7 3 2" xfId="33671" xr:uid="{9D4A065B-1751-4EB8-A517-C8DDC8D17E79}"/>
    <cellStyle name="Millares 2 23 7 3 3" xfId="22750" xr:uid="{E740D9EE-0B0F-4415-A6A8-D4071EB7C139}"/>
    <cellStyle name="Millares 2 23 7 4" xfId="30032" xr:uid="{7685E60F-D40C-477E-93D2-36929528C466}"/>
    <cellStyle name="Millares 2 23 7 5" xfId="19111" xr:uid="{C03C4FEF-0B50-4C06-A7C9-0FF6F54BEA9E}"/>
    <cellStyle name="Millares 2 23 8" xfId="12549" xr:uid="{DC48FE88-BC78-4E2E-A745-A78DAD1ED8FC}"/>
    <cellStyle name="Millares 2 23 8 2" xfId="34405" xr:uid="{ABC5EB45-7C48-4677-8321-37D6FE428AE3}"/>
    <cellStyle name="Millares 2 23 8 3" xfId="23484" xr:uid="{F37843BA-DC52-4B0E-A6AB-36E63AB73518}"/>
    <cellStyle name="Millares 2 23 9" xfId="8897" xr:uid="{D6DF28C8-8D58-4C4A-9856-06E00293F3C9}"/>
    <cellStyle name="Millares 2 23 9 2" xfId="30765" xr:uid="{94F0D3A2-419D-469B-AC42-2E0BE165CC27}"/>
    <cellStyle name="Millares 2 23 9 3" xfId="19844" xr:uid="{FC679EC8-4C79-4A2D-AF4D-841104F408B9}"/>
    <cellStyle name="Millares 2 24" xfId="3061" xr:uid="{CC7E34EF-4238-4A6D-8BCF-27FEBF7819D4}"/>
    <cellStyle name="Millares 2 24 10" xfId="27127" xr:uid="{07D7279F-28E7-430D-A143-D8E10A93A9B0}"/>
    <cellStyle name="Millares 2 24 11" xfId="16206" xr:uid="{F819A3DC-CCB4-4E84-AB60-5460D0047169}"/>
    <cellStyle name="Millares 2 24 2" xfId="5471" xr:uid="{503708E0-F4BC-4141-A7F8-CF6DE97EDA71}"/>
    <cellStyle name="Millares 2 24 2 2" xfId="6210" xr:uid="{29DBD7EF-DF45-44C1-B3F5-0567754CDC03}"/>
    <cellStyle name="Millares 2 24 2 2 2" xfId="13517" xr:uid="{236AF703-8A40-4C65-9677-FE4911E08CD5}"/>
    <cellStyle name="Millares 2 24 2 2 2 2" xfId="35371" xr:uid="{97ED6F23-703D-4BC1-9B63-6A6011FFC1EB}"/>
    <cellStyle name="Millares 2 24 2 2 2 3" xfId="24450" xr:uid="{A17BEE50-1D0D-4874-BA23-D50ADA61D408}"/>
    <cellStyle name="Millares 2 24 2 2 3" xfId="9863" xr:uid="{8892ADD0-767A-43F8-A99C-EB288C4C15AB}"/>
    <cellStyle name="Millares 2 24 2 2 3 2" xfId="31731" xr:uid="{37022686-B44F-4FCD-B144-CC9337E3FA70}"/>
    <cellStyle name="Millares 2 24 2 2 3 3" xfId="20810" xr:uid="{26B6E4A8-2EF2-44F6-B95B-389E54DA1F17}"/>
    <cellStyle name="Millares 2 24 2 2 4" xfId="28092" xr:uid="{27C8417E-7915-42E8-86BB-2B3ECA1D4FCC}"/>
    <cellStyle name="Millares 2 24 2 2 5" xfId="17171" xr:uid="{FBD7278B-A446-49EC-9711-BA57535CDAE7}"/>
    <cellStyle name="Millares 2 24 2 3" xfId="6940" xr:uid="{BD536E69-D86A-478B-9C16-D227C0CA272F}"/>
    <cellStyle name="Millares 2 24 2 3 2" xfId="14247" xr:uid="{221239DC-703C-48D8-8469-B9D5D7C25EE3}"/>
    <cellStyle name="Millares 2 24 2 3 2 2" xfId="36097" xr:uid="{B55E5A60-3839-4E25-A163-B6A9DD35C26D}"/>
    <cellStyle name="Millares 2 24 2 3 2 3" xfId="25176" xr:uid="{C78CFC71-FC9F-40EA-8BD8-DFED00188B81}"/>
    <cellStyle name="Millares 2 24 2 3 3" xfId="10593" xr:uid="{2AD0C5B7-709D-482B-9693-91C19C03E297}"/>
    <cellStyle name="Millares 2 24 2 3 3 2" xfId="32457" xr:uid="{AC30FCCD-10CA-44B4-94A6-E98C392295B3}"/>
    <cellStyle name="Millares 2 24 2 3 3 3" xfId="21536" xr:uid="{85A27986-8C21-4D2A-A5A3-A6B756338819}"/>
    <cellStyle name="Millares 2 24 2 3 4" xfId="28818" xr:uid="{8D1CCE6E-FC86-48BD-98E5-3B0E6DF88A93}"/>
    <cellStyle name="Millares 2 24 2 3 5" xfId="17897" xr:uid="{211CD18C-C92D-45EE-8AF1-8B94A45E1CB3}"/>
    <cellStyle name="Millares 2 24 2 4" xfId="7670" xr:uid="{4A9C5B07-4955-4635-B929-89AED61FEB65}"/>
    <cellStyle name="Millares 2 24 2 4 2" xfId="14977" xr:uid="{B3F6D7B1-E2F8-4F82-9BBC-5E28B740CF23}"/>
    <cellStyle name="Millares 2 24 2 4 2 2" xfId="36823" xr:uid="{C4066F70-6816-4368-85D5-3A64432275F5}"/>
    <cellStyle name="Millares 2 24 2 4 2 3" xfId="25902" xr:uid="{EE0A9015-D61B-4C47-AB4D-EB7BCF493708}"/>
    <cellStyle name="Millares 2 24 2 4 3" xfId="11323" xr:uid="{B66A1BE3-ECF9-4B8C-924B-27D2FAEFB634}"/>
    <cellStyle name="Millares 2 24 2 4 3 2" xfId="33183" xr:uid="{2DB1E9F6-BB3E-4782-B151-69E9F093E095}"/>
    <cellStyle name="Millares 2 24 2 4 3 3" xfId="22262" xr:uid="{1C2791D0-2BBD-424D-922C-DB06DA52E82B}"/>
    <cellStyle name="Millares 2 24 2 4 4" xfId="29544" xr:uid="{556E2E10-799A-4677-B525-24D5DD786625}"/>
    <cellStyle name="Millares 2 24 2 4 5" xfId="18623" xr:uid="{886E5A5E-B713-4AE5-8BEE-BB596B2AC479}"/>
    <cellStyle name="Millares 2 24 2 5" xfId="8400" xr:uid="{5402D777-6373-487D-BEBC-ABE40CF103DB}"/>
    <cellStyle name="Millares 2 24 2 5 2" xfId="15707" xr:uid="{1BD82713-DBC3-4CB1-BD5B-0B62D97E94BA}"/>
    <cellStyle name="Millares 2 24 2 5 2 2" xfId="37549" xr:uid="{A2BEDEFB-4CA5-41EC-B1E6-8C470452CC03}"/>
    <cellStyle name="Millares 2 24 2 5 2 3" xfId="26628" xr:uid="{8DBBEFA7-3648-44C7-A413-F99AB13C5288}"/>
    <cellStyle name="Millares 2 24 2 5 3" xfId="12049" xr:uid="{734EFE9E-F756-43C3-9B56-1654BC9FDDB5}"/>
    <cellStyle name="Millares 2 24 2 5 3 2" xfId="33909" xr:uid="{C9E7170C-EA3B-4728-B177-9704F5C28C12}"/>
    <cellStyle name="Millares 2 24 2 5 3 3" xfId="22988" xr:uid="{3EA571A0-79FF-496F-91EF-376A2C9BCBB2}"/>
    <cellStyle name="Millares 2 24 2 5 4" xfId="30270" xr:uid="{E7BBCAE7-9F00-405C-A993-5D01AEE4F3F8}"/>
    <cellStyle name="Millares 2 24 2 5 5" xfId="19349" xr:uid="{96845787-FDF1-43A4-8F15-A42D53AB447A}"/>
    <cellStyle name="Millares 2 24 2 6" xfId="12789" xr:uid="{46517CE0-D86F-4EA8-B036-B4255F053356}"/>
    <cellStyle name="Millares 2 24 2 6 2" xfId="34643" xr:uid="{00C53338-1AB1-44F2-81A0-7BCAF7D083EB}"/>
    <cellStyle name="Millares 2 24 2 6 3" xfId="23722" xr:uid="{AC8F9AA9-AFC1-4CE0-9D27-48E49672F19E}"/>
    <cellStyle name="Millares 2 24 2 7" xfId="9135" xr:uid="{B7EC7898-EFD6-44F9-80A4-4A6B21EEE826}"/>
    <cellStyle name="Millares 2 24 2 7 2" xfId="31003" xr:uid="{55B24645-A9FA-4BEC-AFFB-FBB09AE08F49}"/>
    <cellStyle name="Millares 2 24 2 7 3" xfId="20082" xr:uid="{66A5DD2B-736B-4612-B0ED-866E0102CB8D}"/>
    <cellStyle name="Millares 2 24 2 8" xfId="27364" xr:uid="{32AF75FA-C1E4-4890-A8D2-560E3576148C}"/>
    <cellStyle name="Millares 2 24 2 9" xfId="16443" xr:uid="{33866175-E9C9-422E-8F61-C96C799BFA5D}"/>
    <cellStyle name="Millares 2 24 3" xfId="5721" xr:uid="{97FF9872-B0D2-45AB-BD50-0A22906A9A7C}"/>
    <cellStyle name="Millares 2 24 3 2" xfId="6454" xr:uid="{CA98E730-3930-481A-B1B1-12897391ECB3}"/>
    <cellStyle name="Millares 2 24 3 2 2" xfId="13761" xr:uid="{E4507D42-BC66-49DA-A432-F7EDC968BE7A}"/>
    <cellStyle name="Millares 2 24 3 2 2 2" xfId="35615" xr:uid="{6CCC5574-46B8-427B-9EC8-A42F15092BAC}"/>
    <cellStyle name="Millares 2 24 3 2 2 3" xfId="24694" xr:uid="{0A3ED9BF-4107-4A32-B53A-67CF46926B29}"/>
    <cellStyle name="Millares 2 24 3 2 3" xfId="10107" xr:uid="{3F64305A-4527-4092-A9D4-C28A84433EB5}"/>
    <cellStyle name="Millares 2 24 3 2 3 2" xfId="31975" xr:uid="{C7DA53CA-F9D8-48AD-8B60-EFF4C565CDAB}"/>
    <cellStyle name="Millares 2 24 3 2 3 3" xfId="21054" xr:uid="{7AD8528E-029F-4552-AE6F-89CD8776BDDD}"/>
    <cellStyle name="Millares 2 24 3 2 4" xfId="28336" xr:uid="{24F51441-BE97-4D85-A643-932F34F65F29}"/>
    <cellStyle name="Millares 2 24 3 2 5" xfId="17415" xr:uid="{57D89C3C-7742-4FAA-8D83-10877618D71A}"/>
    <cellStyle name="Millares 2 24 3 3" xfId="7184" xr:uid="{6C2C176C-1DCD-4566-870E-5F31F861E235}"/>
    <cellStyle name="Millares 2 24 3 3 2" xfId="14491" xr:uid="{90C9D908-62F7-4A71-B4E4-AC9F24596F8F}"/>
    <cellStyle name="Millares 2 24 3 3 2 2" xfId="36341" xr:uid="{5C1A5E07-1A40-4383-939C-4BF0297232A8}"/>
    <cellStyle name="Millares 2 24 3 3 2 3" xfId="25420" xr:uid="{8CEAB79D-9E64-4012-B5A4-CD5985F1962F}"/>
    <cellStyle name="Millares 2 24 3 3 3" xfId="10837" xr:uid="{68FCDCFE-813E-44FF-B5FF-6C50888973B8}"/>
    <cellStyle name="Millares 2 24 3 3 3 2" xfId="32701" xr:uid="{CFFE4B6B-268B-4A9F-BF62-CD4B9BBB1998}"/>
    <cellStyle name="Millares 2 24 3 3 3 3" xfId="21780" xr:uid="{269D33D7-DB9E-4856-AF6A-4D83812E7DFA}"/>
    <cellStyle name="Millares 2 24 3 3 4" xfId="29062" xr:uid="{C04B0E73-B071-4750-8392-D3617B6F459F}"/>
    <cellStyle name="Millares 2 24 3 3 5" xfId="18141" xr:uid="{FD3812B2-9AE9-4232-B58E-2264DD58C7C1}"/>
    <cellStyle name="Millares 2 24 3 4" xfId="7914" xr:uid="{16422CAD-2D77-45B4-B558-A12434545D3A}"/>
    <cellStyle name="Millares 2 24 3 4 2" xfId="15221" xr:uid="{2498059A-C954-47E2-8137-1F214ED9FD0E}"/>
    <cellStyle name="Millares 2 24 3 4 2 2" xfId="37067" xr:uid="{6B70C7D8-17A9-4FAC-AA81-10F36ABCCA9E}"/>
    <cellStyle name="Millares 2 24 3 4 2 3" xfId="26146" xr:uid="{37BC5B62-14BD-4610-91AF-23C162E361EE}"/>
    <cellStyle name="Millares 2 24 3 4 3" xfId="11567" xr:uid="{8590E8EE-C071-42F7-B4D6-6E5101C48DEB}"/>
    <cellStyle name="Millares 2 24 3 4 3 2" xfId="33427" xr:uid="{520EAB0C-B11E-4DBD-8203-C6B6611C8267}"/>
    <cellStyle name="Millares 2 24 3 4 3 3" xfId="22506" xr:uid="{AFB1FB2C-6BEB-4F1E-8DEA-BA031B952913}"/>
    <cellStyle name="Millares 2 24 3 4 4" xfId="29788" xr:uid="{9440F648-D620-4078-B5F6-BAC945F11361}"/>
    <cellStyle name="Millares 2 24 3 4 5" xfId="18867" xr:uid="{A237B042-AD0A-4A73-8333-F9A35F9DDB27}"/>
    <cellStyle name="Millares 2 24 3 5" xfId="8644" xr:uid="{77813815-7892-418E-B2FC-07745891F1CE}"/>
    <cellStyle name="Millares 2 24 3 5 2" xfId="15951" xr:uid="{31612567-E2CE-4269-B305-574AFC118B54}"/>
    <cellStyle name="Millares 2 24 3 5 2 2" xfId="37793" xr:uid="{1A23F947-BD6E-4EA7-A5B3-E7D59DF03E88}"/>
    <cellStyle name="Millares 2 24 3 5 2 3" xfId="26872" xr:uid="{F498D22D-9137-4EC6-9438-990932E3BFAA}"/>
    <cellStyle name="Millares 2 24 3 5 3" xfId="12293" xr:uid="{7CD24760-4D08-4035-B8F7-619CC47BFF22}"/>
    <cellStyle name="Millares 2 24 3 5 3 2" xfId="34153" xr:uid="{2193C03C-5D78-408D-B985-B310A864AE6A}"/>
    <cellStyle name="Millares 2 24 3 5 3 3" xfId="23232" xr:uid="{17DBB085-9DC5-447B-9804-93142E97D80D}"/>
    <cellStyle name="Millares 2 24 3 5 4" xfId="30514" xr:uid="{5F7DEA8C-477D-4D6A-B161-BFBDDC915FE9}"/>
    <cellStyle name="Millares 2 24 3 5 5" xfId="19593" xr:uid="{ECEC2111-0E2A-4AB7-A6BC-8594B6C2E4C2}"/>
    <cellStyle name="Millares 2 24 3 6" xfId="13033" xr:uid="{BC617117-92D9-4AC3-B395-6759D91389F0}"/>
    <cellStyle name="Millares 2 24 3 6 2" xfId="34887" xr:uid="{6CB066E0-FEAE-4F40-BCBA-19DA5C2D4EFC}"/>
    <cellStyle name="Millares 2 24 3 6 3" xfId="23966" xr:uid="{4087B3E7-4B61-4B9A-9DF1-8033944F4712}"/>
    <cellStyle name="Millares 2 24 3 7" xfId="9379" xr:uid="{39196202-7B86-49A8-AA93-B4C7A1C3073E}"/>
    <cellStyle name="Millares 2 24 3 7 2" xfId="31247" xr:uid="{0091B1E1-754C-4D96-914C-377529C9D73E}"/>
    <cellStyle name="Millares 2 24 3 7 3" xfId="20326" xr:uid="{D6A4B47F-9D01-489F-A856-D02BD6FCF20B}"/>
    <cellStyle name="Millares 2 24 3 8" xfId="27608" xr:uid="{20999B96-AB22-4FC5-96CB-43B3B9A6E276}"/>
    <cellStyle name="Millares 2 24 3 9" xfId="16687" xr:uid="{D942712B-A585-43DF-A1B2-E3F99F52A6C4}"/>
    <cellStyle name="Millares 2 24 4" xfId="5973" xr:uid="{B806834D-703B-4241-BC5D-5C8A2C6C1B06}"/>
    <cellStyle name="Millares 2 24 4 2" xfId="13280" xr:uid="{D899A08B-9D91-4A75-AE73-1EA2D8DA8534}"/>
    <cellStyle name="Millares 2 24 4 2 2" xfId="35134" xr:uid="{4B48C595-0AC2-4FFE-9698-8B4AAF985BA9}"/>
    <cellStyle name="Millares 2 24 4 2 3" xfId="24213" xr:uid="{9F64DE6F-0770-49D2-8FBE-177BDE84234C}"/>
    <cellStyle name="Millares 2 24 4 3" xfId="9626" xr:uid="{8A33E86A-6D0F-4A4F-BDE6-E0D186B5359F}"/>
    <cellStyle name="Millares 2 24 4 3 2" xfId="31494" xr:uid="{C8236591-C5F1-45A1-81B9-1F20E23B1FDD}"/>
    <cellStyle name="Millares 2 24 4 3 3" xfId="20573" xr:uid="{6C5DC4F3-39A9-4966-8B29-A5EE435FF134}"/>
    <cellStyle name="Millares 2 24 4 4" xfId="27855" xr:uid="{7B368492-05D8-4B43-B0CB-BAED7A62F01A}"/>
    <cellStyle name="Millares 2 24 4 5" xfId="16934" xr:uid="{1E5B72B1-E6E0-44D9-8268-05069E3CCB27}"/>
    <cellStyle name="Millares 2 24 5" xfId="6701" xr:uid="{45FD9F3A-06E7-41E8-8F2B-585C50F177EB}"/>
    <cellStyle name="Millares 2 24 5 2" xfId="14008" xr:uid="{F9723775-3D07-4DF8-9FA5-51EED30B0779}"/>
    <cellStyle name="Millares 2 24 5 2 2" xfId="35860" xr:uid="{4912AA66-3BEC-4F33-97D5-9DEF9AF78CFA}"/>
    <cellStyle name="Millares 2 24 5 2 3" xfId="24939" xr:uid="{373F7193-CB2E-4CF8-AC73-F8B668F30D2A}"/>
    <cellStyle name="Millares 2 24 5 3" xfId="10354" xr:uid="{C8C2FA23-D8F2-4D2F-A83F-C0A05AE7B547}"/>
    <cellStyle name="Millares 2 24 5 3 2" xfId="32220" xr:uid="{73DFA2C7-0E6E-4997-BC8B-032E77140A56}"/>
    <cellStyle name="Millares 2 24 5 3 3" xfId="21299" xr:uid="{21F32639-B317-4E3E-972D-546C8F59329A}"/>
    <cellStyle name="Millares 2 24 5 4" xfId="28581" xr:uid="{56FE6D7C-9328-4F26-82EE-FAD14A7AD197}"/>
    <cellStyle name="Millares 2 24 5 5" xfId="17660" xr:uid="{5E401893-1F71-4B80-BBA2-438CC6D5C1A3}"/>
    <cellStyle name="Millares 2 24 6" xfId="7431" xr:uid="{6846D25D-91C1-4D00-86D6-E683862B2DE2}"/>
    <cellStyle name="Millares 2 24 6 2" xfId="14738" xr:uid="{F99C7284-B1F6-4B98-BE47-EA283A1EB35C}"/>
    <cellStyle name="Millares 2 24 6 2 2" xfId="36586" xr:uid="{D7A4A3BC-0590-435E-907A-09DA91E62600}"/>
    <cellStyle name="Millares 2 24 6 2 3" xfId="25665" xr:uid="{BDAD98F8-0562-49AE-901B-753B74AE5470}"/>
    <cellStyle name="Millares 2 24 6 3" xfId="11084" xr:uid="{1D8B1024-80FC-493D-B06C-264C455B658E}"/>
    <cellStyle name="Millares 2 24 6 3 2" xfId="32946" xr:uid="{F7D57EC8-EBA8-4726-9B51-747DD598DADA}"/>
    <cellStyle name="Millares 2 24 6 3 3" xfId="22025" xr:uid="{C0B335BF-9337-468A-A9FA-EAC48CABA694}"/>
    <cellStyle name="Millares 2 24 6 4" xfId="29307" xr:uid="{75D2E893-1A08-4E73-B2AF-51D29A1AABA1}"/>
    <cellStyle name="Millares 2 24 6 5" xfId="18386" xr:uid="{3DA6A195-1D8D-4DCF-90FA-3A1DC518E802}"/>
    <cellStyle name="Millares 2 24 7" xfId="8161" xr:uid="{B65CCA81-1BF2-4A36-BFBE-2EE3997F04FA}"/>
    <cellStyle name="Millares 2 24 7 2" xfId="15468" xr:uid="{CB544531-7BE4-45B9-A930-ED2ED3E88DB7}"/>
    <cellStyle name="Millares 2 24 7 2 2" xfId="37312" xr:uid="{599B5ED3-59E0-4C8A-8419-EED7444706FE}"/>
    <cellStyle name="Millares 2 24 7 2 3" xfId="26391" xr:uid="{FC79285B-5C7D-4AF8-95CB-AF3BC068B411}"/>
    <cellStyle name="Millares 2 24 7 3" xfId="11812" xr:uid="{184BE350-8FAC-4E3A-A72A-741241E38F3F}"/>
    <cellStyle name="Millares 2 24 7 3 2" xfId="33672" xr:uid="{8E815901-7B67-4A1D-9D18-9C691588B933}"/>
    <cellStyle name="Millares 2 24 7 3 3" xfId="22751" xr:uid="{B7EE671C-C24D-4E38-8F1A-F0110A5A47CD}"/>
    <cellStyle name="Millares 2 24 7 4" xfId="30033" xr:uid="{8AC6EA1B-E5B7-4585-B3D1-0B181CD11654}"/>
    <cellStyle name="Millares 2 24 7 5" xfId="19112" xr:uid="{8443AA6E-CD5C-48F4-BFF4-1C9A4938B53F}"/>
    <cellStyle name="Millares 2 24 8" xfId="12550" xr:uid="{CED42DB0-A906-44E9-8D96-FE1E272628D7}"/>
    <cellStyle name="Millares 2 24 8 2" xfId="34406" xr:uid="{C2B03600-4F88-4B4E-A854-D2AE4B7B4A45}"/>
    <cellStyle name="Millares 2 24 8 3" xfId="23485" xr:uid="{F889EC55-6C6E-4C98-A1C0-28E127E0E5FC}"/>
    <cellStyle name="Millares 2 24 9" xfId="8898" xr:uid="{8F1DEEFB-B4EA-4927-8B0B-A3F3855E5073}"/>
    <cellStyle name="Millares 2 24 9 2" xfId="30766" xr:uid="{E6A1D62B-DE03-4139-8546-07D8DF799EC2}"/>
    <cellStyle name="Millares 2 24 9 3" xfId="19845" xr:uid="{5905911E-707A-4B50-A887-C706734D5407}"/>
    <cellStyle name="Millares 2 25" xfId="3062" xr:uid="{4A0B4AB0-77E8-42F1-8319-091D0056C835}"/>
    <cellStyle name="Millares 2 25 10" xfId="27128" xr:uid="{E25B1F88-835D-4106-84AE-99724F7E0FD3}"/>
    <cellStyle name="Millares 2 25 11" xfId="16207" xr:uid="{C69A2D1B-BBBD-4B9D-A73B-F73DBAE805AE}"/>
    <cellStyle name="Millares 2 25 2" xfId="5472" xr:uid="{AD9E4A86-A406-48B6-9565-08B647367503}"/>
    <cellStyle name="Millares 2 25 2 2" xfId="6211" xr:uid="{0B6C0EF7-8484-4EAD-92FB-C147E774C8D0}"/>
    <cellStyle name="Millares 2 25 2 2 2" xfId="13518" xr:uid="{45985CCF-377D-487C-8B56-7540DCCA0F08}"/>
    <cellStyle name="Millares 2 25 2 2 2 2" xfId="35372" xr:uid="{24312BDE-BCE2-4B68-8D2B-FB54D18A1DE3}"/>
    <cellStyle name="Millares 2 25 2 2 2 3" xfId="24451" xr:uid="{F6CF6705-052E-491D-B0F9-6B28149431DE}"/>
    <cellStyle name="Millares 2 25 2 2 3" xfId="9864" xr:uid="{E11B0168-0BA9-49E5-9BA9-F5597C01B9A6}"/>
    <cellStyle name="Millares 2 25 2 2 3 2" xfId="31732" xr:uid="{39DCE6E8-C055-49E8-AA8D-6148F7997FD2}"/>
    <cellStyle name="Millares 2 25 2 2 3 3" xfId="20811" xr:uid="{382E3828-6F41-41C1-AF6E-083AE74FCC1B}"/>
    <cellStyle name="Millares 2 25 2 2 4" xfId="28093" xr:uid="{78B9E1E3-B309-4ED9-B0B6-2911250F7096}"/>
    <cellStyle name="Millares 2 25 2 2 5" xfId="17172" xr:uid="{CEFE75B9-815F-4101-96B6-E8036C91990F}"/>
    <cellStyle name="Millares 2 25 2 3" xfId="6941" xr:uid="{4EE5E5A5-E8EC-400F-A5B2-762021BD5CDB}"/>
    <cellStyle name="Millares 2 25 2 3 2" xfId="14248" xr:uid="{6DBD6230-7838-4267-AF97-5A204FDE2D0D}"/>
    <cellStyle name="Millares 2 25 2 3 2 2" xfId="36098" xr:uid="{A5FFD96C-A5AC-46A0-8888-51C5FDFB15CD}"/>
    <cellStyle name="Millares 2 25 2 3 2 3" xfId="25177" xr:uid="{8AF2A3CE-77C4-4CA4-BA1C-70BAA14AC96F}"/>
    <cellStyle name="Millares 2 25 2 3 3" xfId="10594" xr:uid="{AF1BEB44-B17D-4814-B3C9-66E6D9613447}"/>
    <cellStyle name="Millares 2 25 2 3 3 2" xfId="32458" xr:uid="{B7D7EFFD-B4AD-477E-8431-2274A0529ABC}"/>
    <cellStyle name="Millares 2 25 2 3 3 3" xfId="21537" xr:uid="{8356B914-CC40-42AB-A3B9-B72A4CC6F61F}"/>
    <cellStyle name="Millares 2 25 2 3 4" xfId="28819" xr:uid="{5A5E767D-5F4F-44F6-B680-EA901C707E1F}"/>
    <cellStyle name="Millares 2 25 2 3 5" xfId="17898" xr:uid="{147E0697-3764-4B45-AA19-E9321DEEC0BB}"/>
    <cellStyle name="Millares 2 25 2 4" xfId="7671" xr:uid="{88335480-51A2-4132-949F-1FBADA55B079}"/>
    <cellStyle name="Millares 2 25 2 4 2" xfId="14978" xr:uid="{D9D9E7C8-E5E0-4AD9-8F85-A47D3755C2CA}"/>
    <cellStyle name="Millares 2 25 2 4 2 2" xfId="36824" xr:uid="{DE08E34D-0C5C-4633-ACE0-5BD19436FEF3}"/>
    <cellStyle name="Millares 2 25 2 4 2 3" xfId="25903" xr:uid="{239B3FD4-5AE3-459C-989C-D04E64CC4E68}"/>
    <cellStyle name="Millares 2 25 2 4 3" xfId="11324" xr:uid="{62401BEE-3128-4E9C-BF1D-6536D0DEF08F}"/>
    <cellStyle name="Millares 2 25 2 4 3 2" xfId="33184" xr:uid="{27E8AD5F-2BDA-4395-B7C6-604B9A7C5A35}"/>
    <cellStyle name="Millares 2 25 2 4 3 3" xfId="22263" xr:uid="{3A8241D7-FF0A-44E5-86BF-450D4719AF17}"/>
    <cellStyle name="Millares 2 25 2 4 4" xfId="29545" xr:uid="{4057B797-2AE8-4D0B-80C5-F0E4633CE818}"/>
    <cellStyle name="Millares 2 25 2 4 5" xfId="18624" xr:uid="{158123BA-759C-4CB5-8F72-E22DF37C3377}"/>
    <cellStyle name="Millares 2 25 2 5" xfId="8401" xr:uid="{78C7A236-DECA-494B-8E3F-8E9A4F8599C3}"/>
    <cellStyle name="Millares 2 25 2 5 2" xfId="15708" xr:uid="{9C83425A-303C-4D90-B6C1-D2B892A8E440}"/>
    <cellStyle name="Millares 2 25 2 5 2 2" xfId="37550" xr:uid="{E9AE93C6-89E3-47C5-AB88-3123E35A1AD3}"/>
    <cellStyle name="Millares 2 25 2 5 2 3" xfId="26629" xr:uid="{73B7CE91-724A-49FC-94AE-F8118688BA14}"/>
    <cellStyle name="Millares 2 25 2 5 3" xfId="12050" xr:uid="{CBAE79C3-9565-4373-9B63-5BC41B1BCD6E}"/>
    <cellStyle name="Millares 2 25 2 5 3 2" xfId="33910" xr:uid="{1EAF71AD-7C4F-4385-B35C-30055AF5B010}"/>
    <cellStyle name="Millares 2 25 2 5 3 3" xfId="22989" xr:uid="{EFF2CC53-6AB8-480D-81BC-A4CD2DAF3703}"/>
    <cellStyle name="Millares 2 25 2 5 4" xfId="30271" xr:uid="{026A0A02-3771-4D28-A014-2B80A2A9084A}"/>
    <cellStyle name="Millares 2 25 2 5 5" xfId="19350" xr:uid="{E7ECB67A-4A73-471E-B948-2C6AE80FD7BC}"/>
    <cellStyle name="Millares 2 25 2 6" xfId="12790" xr:uid="{EF4BFE8A-791D-490F-AA70-19A5526EFAF1}"/>
    <cellStyle name="Millares 2 25 2 6 2" xfId="34644" xr:uid="{A068E0F9-F2EE-4991-B477-5F961F1DFCEE}"/>
    <cellStyle name="Millares 2 25 2 6 3" xfId="23723" xr:uid="{439A2F6D-F987-48E4-B565-5FB18B865952}"/>
    <cellStyle name="Millares 2 25 2 7" xfId="9136" xr:uid="{CBC53264-8347-4579-99EE-97D7B916A49F}"/>
    <cellStyle name="Millares 2 25 2 7 2" xfId="31004" xr:uid="{DC8E08C2-969C-4B9E-AA97-B64B0064ECDD}"/>
    <cellStyle name="Millares 2 25 2 7 3" xfId="20083" xr:uid="{F8BF5975-949B-4831-93C2-02B1795CD68A}"/>
    <cellStyle name="Millares 2 25 2 8" xfId="27365" xr:uid="{B937CA0C-80DC-4D35-A2CC-1A06C98DB616}"/>
    <cellStyle name="Millares 2 25 2 9" xfId="16444" xr:uid="{716F32CD-19DD-4605-935A-84B7C4E0213D}"/>
    <cellStyle name="Millares 2 25 3" xfId="5722" xr:uid="{87A13448-FE5F-4651-BCB0-505B358C6868}"/>
    <cellStyle name="Millares 2 25 3 2" xfId="6455" xr:uid="{258B8D87-7AB9-4B67-931D-0D71CCD38BBB}"/>
    <cellStyle name="Millares 2 25 3 2 2" xfId="13762" xr:uid="{C0152639-CF88-41A5-BD46-87157F9418F5}"/>
    <cellStyle name="Millares 2 25 3 2 2 2" xfId="35616" xr:uid="{847BF04C-DBFC-4F81-B419-A0B68C60EA98}"/>
    <cellStyle name="Millares 2 25 3 2 2 3" xfId="24695" xr:uid="{4A3066B5-A6EE-4373-A0DA-B0D9C978DD76}"/>
    <cellStyle name="Millares 2 25 3 2 3" xfId="10108" xr:uid="{55DE82D8-CEE2-48E7-936A-B69969E14192}"/>
    <cellStyle name="Millares 2 25 3 2 3 2" xfId="31976" xr:uid="{A28FE430-77F0-4576-B364-C08DE92D024C}"/>
    <cellStyle name="Millares 2 25 3 2 3 3" xfId="21055" xr:uid="{1CDDEA6A-AF64-401D-85BB-96D064562D7F}"/>
    <cellStyle name="Millares 2 25 3 2 4" xfId="28337" xr:uid="{4BC0C375-B917-4066-980A-11D6953D0FF7}"/>
    <cellStyle name="Millares 2 25 3 2 5" xfId="17416" xr:uid="{2808993C-7A4B-4045-90AC-E91F87E14D8B}"/>
    <cellStyle name="Millares 2 25 3 3" xfId="7185" xr:uid="{5C622F4B-B3D0-4A55-8E45-544A4FE02CFC}"/>
    <cellStyle name="Millares 2 25 3 3 2" xfId="14492" xr:uid="{208B01BE-E56B-4652-BE21-A12F066E37F6}"/>
    <cellStyle name="Millares 2 25 3 3 2 2" xfId="36342" xr:uid="{A454873B-258C-4191-8C8D-B88F56E16E7F}"/>
    <cellStyle name="Millares 2 25 3 3 2 3" xfId="25421" xr:uid="{B08D1827-BC33-443D-B1B5-A175F4F1CBAE}"/>
    <cellStyle name="Millares 2 25 3 3 3" xfId="10838" xr:uid="{F930FB92-354C-4949-994C-F7FB1E1FF821}"/>
    <cellStyle name="Millares 2 25 3 3 3 2" xfId="32702" xr:uid="{4E733E52-7246-43D7-91A6-22055CBACBE4}"/>
    <cellStyle name="Millares 2 25 3 3 3 3" xfId="21781" xr:uid="{1FED64EB-2DAD-41D0-BD4E-AFD79A0D60E6}"/>
    <cellStyle name="Millares 2 25 3 3 4" xfId="29063" xr:uid="{0495D2FC-27A6-4065-B60E-8402FB120780}"/>
    <cellStyle name="Millares 2 25 3 3 5" xfId="18142" xr:uid="{1B26E548-8DB5-4480-AB64-26896C5493A0}"/>
    <cellStyle name="Millares 2 25 3 4" xfId="7915" xr:uid="{D0E9174E-00CC-431E-AD27-3EE226526143}"/>
    <cellStyle name="Millares 2 25 3 4 2" xfId="15222" xr:uid="{D4E51770-D458-40B8-9957-33FC0773C571}"/>
    <cellStyle name="Millares 2 25 3 4 2 2" xfId="37068" xr:uid="{4DA9D0EF-25B0-444A-9FCA-263FB03BC485}"/>
    <cellStyle name="Millares 2 25 3 4 2 3" xfId="26147" xr:uid="{13E481B3-713F-4891-B2FC-D4852B686ECB}"/>
    <cellStyle name="Millares 2 25 3 4 3" xfId="11568" xr:uid="{9AD8613A-2917-4B6B-9EB0-FDA172928F87}"/>
    <cellStyle name="Millares 2 25 3 4 3 2" xfId="33428" xr:uid="{366ACD0A-2935-4AEE-B2B5-3EFF226F1680}"/>
    <cellStyle name="Millares 2 25 3 4 3 3" xfId="22507" xr:uid="{4FCFE838-A41A-47AD-8806-E1B4860763A0}"/>
    <cellStyle name="Millares 2 25 3 4 4" xfId="29789" xr:uid="{5B57770D-8537-4DFB-B830-CCF31E8C0998}"/>
    <cellStyle name="Millares 2 25 3 4 5" xfId="18868" xr:uid="{C96F2435-90F0-403D-89F6-C492C0153EC8}"/>
    <cellStyle name="Millares 2 25 3 5" xfId="8645" xr:uid="{6409ED27-A3C4-428A-BEA2-A30676CC30A4}"/>
    <cellStyle name="Millares 2 25 3 5 2" xfId="15952" xr:uid="{1952A4FA-607B-4205-9EBC-FBD4FF944F63}"/>
    <cellStyle name="Millares 2 25 3 5 2 2" xfId="37794" xr:uid="{470CC6EF-0239-4027-8279-C0E4C9F156E5}"/>
    <cellStyle name="Millares 2 25 3 5 2 3" xfId="26873" xr:uid="{01F41C38-8BAE-4387-B4C5-0034CEC39DE2}"/>
    <cellStyle name="Millares 2 25 3 5 3" xfId="12294" xr:uid="{CB32D306-3E52-49B7-85A8-FCF083BE151B}"/>
    <cellStyle name="Millares 2 25 3 5 3 2" xfId="34154" xr:uid="{882700B9-C95D-48D0-BFD2-2696C9EFEF4C}"/>
    <cellStyle name="Millares 2 25 3 5 3 3" xfId="23233" xr:uid="{D005A153-5D53-43F3-9E5B-1747735A79F9}"/>
    <cellStyle name="Millares 2 25 3 5 4" xfId="30515" xr:uid="{E019DC08-06AB-4664-8C03-305883735DE5}"/>
    <cellStyle name="Millares 2 25 3 5 5" xfId="19594" xr:uid="{05A1D36A-14DB-4F7D-9AF7-364D3133BAAA}"/>
    <cellStyle name="Millares 2 25 3 6" xfId="13034" xr:uid="{6024DFE2-4072-4C90-88DF-DE4B1A42603D}"/>
    <cellStyle name="Millares 2 25 3 6 2" xfId="34888" xr:uid="{8E686915-1722-4B6F-A13B-23FB2FAC3C66}"/>
    <cellStyle name="Millares 2 25 3 6 3" xfId="23967" xr:uid="{FF001992-6684-4BC0-AC29-035E205308EB}"/>
    <cellStyle name="Millares 2 25 3 7" xfId="9380" xr:uid="{3D37CFEB-9141-4305-AE39-100B3461E2A8}"/>
    <cellStyle name="Millares 2 25 3 7 2" xfId="31248" xr:uid="{711BA2E9-EDF1-4F5D-8440-85FE9D8B0861}"/>
    <cellStyle name="Millares 2 25 3 7 3" xfId="20327" xr:uid="{C1FACFAA-8CA5-4948-A3F4-EAC6A37425A5}"/>
    <cellStyle name="Millares 2 25 3 8" xfId="27609" xr:uid="{BA918EBF-A7D5-45B0-9A08-F6470D3960FA}"/>
    <cellStyle name="Millares 2 25 3 9" xfId="16688" xr:uid="{D9153DBA-55DD-41B5-A051-12AE3583728B}"/>
    <cellStyle name="Millares 2 25 4" xfId="5974" xr:uid="{887BAFF2-26F9-4691-BF52-066DBFBE5A3D}"/>
    <cellStyle name="Millares 2 25 4 2" xfId="13281" xr:uid="{9DA16D28-F1B2-43A9-B8B3-D7C2C3045B66}"/>
    <cellStyle name="Millares 2 25 4 2 2" xfId="35135" xr:uid="{3A6E02CC-BBF5-4ED0-9A1B-42A1A2807E9E}"/>
    <cellStyle name="Millares 2 25 4 2 3" xfId="24214" xr:uid="{BB0B7354-88B7-4EAE-BF31-CC064F2BA4CE}"/>
    <cellStyle name="Millares 2 25 4 3" xfId="9627" xr:uid="{CDC8EB73-E172-4365-B1A9-FE7E51683B73}"/>
    <cellStyle name="Millares 2 25 4 3 2" xfId="31495" xr:uid="{4C1D4296-3C0D-45E7-9129-285B2C7A10EA}"/>
    <cellStyle name="Millares 2 25 4 3 3" xfId="20574" xr:uid="{61AA9FBB-B779-49BA-A1DF-AAD3214BFB92}"/>
    <cellStyle name="Millares 2 25 4 4" xfId="27856" xr:uid="{BF32C82D-31DD-403B-B346-8CE90B9ED1A4}"/>
    <cellStyle name="Millares 2 25 4 5" xfId="16935" xr:uid="{8B43B9C2-1079-4F09-AA37-BC0FDD62F813}"/>
    <cellStyle name="Millares 2 25 5" xfId="6702" xr:uid="{B556CC40-409A-4935-8C4D-4B56A79FB60D}"/>
    <cellStyle name="Millares 2 25 5 2" xfId="14009" xr:uid="{71816E19-DA27-46BF-AD5F-232410D4E3C7}"/>
    <cellStyle name="Millares 2 25 5 2 2" xfId="35861" xr:uid="{D6DB3FD6-8415-4762-A747-1C2FBE71C039}"/>
    <cellStyle name="Millares 2 25 5 2 3" xfId="24940" xr:uid="{4DF55B10-EAAE-452F-9EC1-F3B5C1B4C500}"/>
    <cellStyle name="Millares 2 25 5 3" xfId="10355" xr:uid="{55EA61EF-64D2-4DD9-A4CB-317257A49B5E}"/>
    <cellStyle name="Millares 2 25 5 3 2" xfId="32221" xr:uid="{60264399-A21D-467F-87C5-7293B0CE9062}"/>
    <cellStyle name="Millares 2 25 5 3 3" xfId="21300" xr:uid="{28F5E7CB-8054-4AB1-A117-664E551DF4DB}"/>
    <cellStyle name="Millares 2 25 5 4" xfId="28582" xr:uid="{29CC939C-04A0-49EB-9768-D1F439FF6803}"/>
    <cellStyle name="Millares 2 25 5 5" xfId="17661" xr:uid="{4CE655F1-0AE2-4891-AFCD-F1BA25B2A460}"/>
    <cellStyle name="Millares 2 25 6" xfId="7432" xr:uid="{2B4274B7-E4C9-44DB-91BB-9CDC5E1C46F3}"/>
    <cellStyle name="Millares 2 25 6 2" xfId="14739" xr:uid="{53443295-F45F-4E71-88D4-1B18B63CFE26}"/>
    <cellStyle name="Millares 2 25 6 2 2" xfId="36587" xr:uid="{6E350053-3C51-4BFC-A716-7517A119900F}"/>
    <cellStyle name="Millares 2 25 6 2 3" xfId="25666" xr:uid="{02D62811-7A94-42F9-9AC9-9136AE136CAD}"/>
    <cellStyle name="Millares 2 25 6 3" xfId="11085" xr:uid="{72CFE8EE-FE75-4B53-BE0F-AA65E8EFF441}"/>
    <cellStyle name="Millares 2 25 6 3 2" xfId="32947" xr:uid="{367B440D-4A7C-4531-9213-6C2FF56172E9}"/>
    <cellStyle name="Millares 2 25 6 3 3" xfId="22026" xr:uid="{4170AC71-5E1B-4EE2-9A25-C387DA56AFB1}"/>
    <cellStyle name="Millares 2 25 6 4" xfId="29308" xr:uid="{F7FD4147-F7E8-491D-8AB6-D355E316BE38}"/>
    <cellStyle name="Millares 2 25 6 5" xfId="18387" xr:uid="{61172AE2-E1F2-422E-B373-05DC6C137827}"/>
    <cellStyle name="Millares 2 25 7" xfId="8162" xr:uid="{A0B2D81E-4941-4FD4-9F0D-CBE95A20415D}"/>
    <cellStyle name="Millares 2 25 7 2" xfId="15469" xr:uid="{AFF164DB-437A-4E6F-AA56-80C1DE846518}"/>
    <cellStyle name="Millares 2 25 7 2 2" xfId="37313" xr:uid="{C44A8A65-88C7-42CF-8010-136DE70FA30F}"/>
    <cellStyle name="Millares 2 25 7 2 3" xfId="26392" xr:uid="{A9352F3D-742F-45F0-8CE6-FF084F978EFC}"/>
    <cellStyle name="Millares 2 25 7 3" xfId="11813" xr:uid="{37AF6368-41F0-4105-A102-940129AD2BBC}"/>
    <cellStyle name="Millares 2 25 7 3 2" xfId="33673" xr:uid="{CA451350-6356-4BD4-8302-69972DA0EC18}"/>
    <cellStyle name="Millares 2 25 7 3 3" xfId="22752" xr:uid="{2E94A5EF-6631-4E8D-A296-66A39F223189}"/>
    <cellStyle name="Millares 2 25 7 4" xfId="30034" xr:uid="{E69B6EF6-5931-4CF9-B4D0-EDC6B2B4B1D2}"/>
    <cellStyle name="Millares 2 25 7 5" xfId="19113" xr:uid="{011425EF-FDEE-4F39-8735-2F9674795E16}"/>
    <cellStyle name="Millares 2 25 8" xfId="12551" xr:uid="{556173A5-F169-4FB6-8510-2F763215714F}"/>
    <cellStyle name="Millares 2 25 8 2" xfId="34407" xr:uid="{EF91545B-F217-4AC4-A668-36C07AB01754}"/>
    <cellStyle name="Millares 2 25 8 3" xfId="23486" xr:uid="{E278BEAF-5676-4DC2-A7D0-52B227B7742C}"/>
    <cellStyle name="Millares 2 25 9" xfId="8899" xr:uid="{2135C7EB-6C5B-48AF-AB94-C5C2063D5CD3}"/>
    <cellStyle name="Millares 2 25 9 2" xfId="30767" xr:uid="{3034A7D2-8865-4D7D-9DF4-E0A3F5721EB5}"/>
    <cellStyle name="Millares 2 25 9 3" xfId="19846" xr:uid="{C95463D3-3394-45E2-B23F-0D136770A6D6}"/>
    <cellStyle name="Millares 2 26" xfId="5448" xr:uid="{BFC4C313-B3C9-42FD-AE28-12246DDD1248}"/>
    <cellStyle name="Millares 2 26 2" xfId="6188" xr:uid="{910F55DE-F334-4F12-BDA4-BD3BFED82A4F}"/>
    <cellStyle name="Millares 2 26 2 2" xfId="13495" xr:uid="{EFE99FD7-7315-4E33-AA7D-94A35C8271DD}"/>
    <cellStyle name="Millares 2 26 2 2 2" xfId="35349" xr:uid="{A1C45740-C237-4343-950B-D922A2CD9F94}"/>
    <cellStyle name="Millares 2 26 2 2 3" xfId="24428" xr:uid="{8AD4A827-5667-4693-8A05-F9F632A85C58}"/>
    <cellStyle name="Millares 2 26 2 3" xfId="9841" xr:uid="{A6F64790-83E8-4C93-B243-637F15D10B15}"/>
    <cellStyle name="Millares 2 26 2 3 2" xfId="31709" xr:uid="{B8EC0A17-D1CD-41CB-9ED6-5A1CCBA42178}"/>
    <cellStyle name="Millares 2 26 2 3 3" xfId="20788" xr:uid="{E2E2ACE1-D8BD-4390-A6D1-9C6C832BAFFE}"/>
    <cellStyle name="Millares 2 26 2 4" xfId="28070" xr:uid="{66507F5C-3D27-48D8-82E7-0485CADF747C}"/>
    <cellStyle name="Millares 2 26 2 5" xfId="17149" xr:uid="{DB0B6B8B-8B82-4E1B-AFEC-3A4F22D3CB7C}"/>
    <cellStyle name="Millares 2 26 3" xfId="6918" xr:uid="{93623C15-F64F-49B3-A4EC-F89953B526CE}"/>
    <cellStyle name="Millares 2 26 3 2" xfId="14225" xr:uid="{0F8FDB44-4431-4243-ABB3-2DBA3745C385}"/>
    <cellStyle name="Millares 2 26 3 2 2" xfId="36075" xr:uid="{37C9CFEA-F65A-4FFB-A318-BEEFBF6AFE6C}"/>
    <cellStyle name="Millares 2 26 3 2 3" xfId="25154" xr:uid="{4351F6D1-5310-42CA-B171-66E94394AAB7}"/>
    <cellStyle name="Millares 2 26 3 3" xfId="10571" xr:uid="{4408561C-31B8-4A6B-B0AD-38AC8BE3D82E}"/>
    <cellStyle name="Millares 2 26 3 3 2" xfId="32435" xr:uid="{72EDA4EB-3A54-40DC-AC48-42500104C1D7}"/>
    <cellStyle name="Millares 2 26 3 3 3" xfId="21514" xr:uid="{146335EE-AF50-422C-8586-9AD5AFC63ACA}"/>
    <cellStyle name="Millares 2 26 3 4" xfId="28796" xr:uid="{5453B5CF-D6FA-4D46-A4CA-C3C90B3CC67D}"/>
    <cellStyle name="Millares 2 26 3 5" xfId="17875" xr:uid="{1ADBE6CB-0AA7-469D-973B-53D14DBB89CB}"/>
    <cellStyle name="Millares 2 26 4" xfId="7648" xr:uid="{A7C871A2-800D-4FC9-B6EF-3A9CF7A3526A}"/>
    <cellStyle name="Millares 2 26 4 2" xfId="14955" xr:uid="{596D677A-C2F3-47B0-ADA8-D67745B1B97F}"/>
    <cellStyle name="Millares 2 26 4 2 2" xfId="36801" xr:uid="{10C66123-05C7-45FF-9CB5-0C8DAEAB3B54}"/>
    <cellStyle name="Millares 2 26 4 2 3" xfId="25880" xr:uid="{69D52FF6-F53C-41BB-AF1A-A201CC394FED}"/>
    <cellStyle name="Millares 2 26 4 3" xfId="11301" xr:uid="{E1CFE7B5-034E-4EC9-9FCC-3034ACF56AD2}"/>
    <cellStyle name="Millares 2 26 4 3 2" xfId="33161" xr:uid="{16B0668E-3F3D-4D48-A925-C8792697CC50}"/>
    <cellStyle name="Millares 2 26 4 3 3" xfId="22240" xr:uid="{EFBA9FB7-06BF-4FE5-B1DB-FDC8298EDD92}"/>
    <cellStyle name="Millares 2 26 4 4" xfId="29522" xr:uid="{CF4AD0EA-E07A-4615-A94B-423D7115D284}"/>
    <cellStyle name="Millares 2 26 4 5" xfId="18601" xr:uid="{438170DC-F4ED-4253-883C-6F8FAF216D7B}"/>
    <cellStyle name="Millares 2 26 5" xfId="8378" xr:uid="{92E63EEA-F638-43B7-A28E-CF520CB2C21B}"/>
    <cellStyle name="Millares 2 26 5 2" xfId="15685" xr:uid="{A9C9EFE6-0EA5-4133-9BCC-6CF29F54D0D1}"/>
    <cellStyle name="Millares 2 26 5 2 2" xfId="37527" xr:uid="{11A1F0EC-F84D-452B-9F9E-452118FDCFC5}"/>
    <cellStyle name="Millares 2 26 5 2 3" xfId="26606" xr:uid="{179822DD-A5AB-497D-96E0-893AA94B3E78}"/>
    <cellStyle name="Millares 2 26 5 3" xfId="12027" xr:uid="{32FD167E-30DA-4024-944B-A231DB8D5265}"/>
    <cellStyle name="Millares 2 26 5 3 2" xfId="33887" xr:uid="{F1C73F21-C508-4A60-BA48-D9B80B8DF29B}"/>
    <cellStyle name="Millares 2 26 5 3 3" xfId="22966" xr:uid="{F3D48237-0918-4520-8BD4-F40B90DEFE43}"/>
    <cellStyle name="Millares 2 26 5 4" xfId="30248" xr:uid="{9149865D-03EC-4BB2-B3DB-992B35021F77}"/>
    <cellStyle name="Millares 2 26 5 5" xfId="19327" xr:uid="{7C736EAB-3010-46B8-A443-A3E2A6E1C2FA}"/>
    <cellStyle name="Millares 2 26 6" xfId="12767" xr:uid="{92CC9452-BD80-4E69-B16D-991256730DF4}"/>
    <cellStyle name="Millares 2 26 6 2" xfId="34621" xr:uid="{91F52B0F-E0F5-4334-9EE2-44E468EF8295}"/>
    <cellStyle name="Millares 2 26 6 3" xfId="23700" xr:uid="{24F3306F-D307-4460-A4C2-89DBF180D7E8}"/>
    <cellStyle name="Millares 2 26 7" xfId="9113" xr:uid="{88C8FFBB-B9CC-4823-9854-125B93FEED7A}"/>
    <cellStyle name="Millares 2 26 7 2" xfId="30981" xr:uid="{B02B79FE-5D3F-409B-8565-D4062F3A78F7}"/>
    <cellStyle name="Millares 2 26 7 3" xfId="20060" xr:uid="{4540BA28-6DC2-4193-87DB-755062FBBAF7}"/>
    <cellStyle name="Millares 2 26 8" xfId="27342" xr:uid="{09E5BB2A-6266-4633-8B51-3D982F716641}"/>
    <cellStyle name="Millares 2 26 9" xfId="16421" xr:uid="{A545312A-9988-4C26-843F-B09FA423AA49}"/>
    <cellStyle name="Millares 2 27" xfId="5698" xr:uid="{8CF458C3-ABD9-4BA8-B6C6-686DF0F9B371}"/>
    <cellStyle name="Millares 2 27 2" xfId="6431" xr:uid="{2851E253-24BF-4BA0-BD77-967ACC64E68D}"/>
    <cellStyle name="Millares 2 27 2 2" xfId="13738" xr:uid="{9EF4955A-56C8-4E28-84B9-10226ED0A15C}"/>
    <cellStyle name="Millares 2 27 2 2 2" xfId="35592" xr:uid="{B7EB8B98-6EBC-47BD-BD96-F90BF544D8BA}"/>
    <cellStyle name="Millares 2 27 2 2 3" xfId="24671" xr:uid="{00E01C2D-DCD4-4923-89FD-0E751C9AAF36}"/>
    <cellStyle name="Millares 2 27 2 3" xfId="10084" xr:uid="{9E6A4EB4-143E-4DED-8AD1-6C26B5BCB03B}"/>
    <cellStyle name="Millares 2 27 2 3 2" xfId="31952" xr:uid="{2C457262-9D68-4133-89E4-EE53F51861FF}"/>
    <cellStyle name="Millares 2 27 2 3 3" xfId="21031" xr:uid="{D894EE58-EBB3-4C8C-80F4-31E7FD3CE3D0}"/>
    <cellStyle name="Millares 2 27 2 4" xfId="28313" xr:uid="{7D89E671-CFA9-4A9D-AD0E-821CF4572781}"/>
    <cellStyle name="Millares 2 27 2 5" xfId="17392" xr:uid="{8888C136-123D-4C8A-A5DA-C26BFDA699A5}"/>
    <cellStyle name="Millares 2 27 3" xfId="7161" xr:uid="{36CD5028-2770-4CB6-8DA7-27AA885941B7}"/>
    <cellStyle name="Millares 2 27 3 2" xfId="14468" xr:uid="{5C0657E8-C3A1-4676-B1A5-F27918A1C33B}"/>
    <cellStyle name="Millares 2 27 3 2 2" xfId="36318" xr:uid="{C5FD7B14-8EB1-41BF-98A3-09B093C745B5}"/>
    <cellStyle name="Millares 2 27 3 2 3" xfId="25397" xr:uid="{65668FC4-122A-4068-8BEC-8C8C3F3490D6}"/>
    <cellStyle name="Millares 2 27 3 3" xfId="10814" xr:uid="{88A321AE-A5C4-4CAF-8B90-E599B6A8DE9E}"/>
    <cellStyle name="Millares 2 27 3 3 2" xfId="32678" xr:uid="{50D3F799-D5B6-42AA-8B3C-9AEABBC55E38}"/>
    <cellStyle name="Millares 2 27 3 3 3" xfId="21757" xr:uid="{D4C705B5-33A9-4D9E-AA8D-0054EB4148F2}"/>
    <cellStyle name="Millares 2 27 3 4" xfId="29039" xr:uid="{4F986C42-43C6-4BA5-8013-5B14C969EEAC}"/>
    <cellStyle name="Millares 2 27 3 5" xfId="18118" xr:uid="{E773614A-03C3-4D11-B311-D3EFD99D2051}"/>
    <cellStyle name="Millares 2 27 4" xfId="7891" xr:uid="{2989292F-4CE4-49AA-B932-D438ED48C5D3}"/>
    <cellStyle name="Millares 2 27 4 2" xfId="15198" xr:uid="{CFC83FE4-337E-496E-BEBC-8A019339A0B5}"/>
    <cellStyle name="Millares 2 27 4 2 2" xfId="37044" xr:uid="{E7B7C8E6-A61C-4BE4-A3CE-909A5F5C0A71}"/>
    <cellStyle name="Millares 2 27 4 2 3" xfId="26123" xr:uid="{1C0B5A60-0828-43C2-8BF6-E4451577768C}"/>
    <cellStyle name="Millares 2 27 4 3" xfId="11544" xr:uid="{8455EEB6-6214-4D24-B8EB-4A6688BA1561}"/>
    <cellStyle name="Millares 2 27 4 3 2" xfId="33404" xr:uid="{414BF69A-1731-4F2A-A011-1EFD06A3B4F2}"/>
    <cellStyle name="Millares 2 27 4 3 3" xfId="22483" xr:uid="{5CF0316C-B57E-43F5-A202-C25DC8BF7AE7}"/>
    <cellStyle name="Millares 2 27 4 4" xfId="29765" xr:uid="{C8A4F9B9-F886-4BA3-BFDE-841A3C5448D9}"/>
    <cellStyle name="Millares 2 27 4 5" xfId="18844" xr:uid="{067DE9AD-2BED-4796-96EA-5B17F293AC3F}"/>
    <cellStyle name="Millares 2 27 5" xfId="8621" xr:uid="{7111F059-B48E-4BA7-95D5-C7D46FC8DD0C}"/>
    <cellStyle name="Millares 2 27 5 2" xfId="15928" xr:uid="{EACDE2A7-82B6-4DDF-AEE9-349A7681BCDF}"/>
    <cellStyle name="Millares 2 27 5 2 2" xfId="37770" xr:uid="{4E5E633D-AE12-4DDB-BAF5-4037AA634E5D}"/>
    <cellStyle name="Millares 2 27 5 2 3" xfId="26849" xr:uid="{4ECDB355-A2A7-4246-A4EB-91A77393CC02}"/>
    <cellStyle name="Millares 2 27 5 3" xfId="12270" xr:uid="{DD80B267-C99B-4E1E-956D-B29F435CD47D}"/>
    <cellStyle name="Millares 2 27 5 3 2" xfId="34130" xr:uid="{578BF71C-33F7-4C15-98C1-2FFF4FA50BD7}"/>
    <cellStyle name="Millares 2 27 5 3 3" xfId="23209" xr:uid="{C89C0E09-7BC2-4AD3-BD08-15C7B83B63C0}"/>
    <cellStyle name="Millares 2 27 5 4" xfId="30491" xr:uid="{CFBB2A7C-0689-429F-A589-7234AE7FA892}"/>
    <cellStyle name="Millares 2 27 5 5" xfId="19570" xr:uid="{609F902C-C8BD-4FE6-B710-E083BD269587}"/>
    <cellStyle name="Millares 2 27 6" xfId="13010" xr:uid="{1A7A5D64-48A7-47B2-929E-B5A46C664EF3}"/>
    <cellStyle name="Millares 2 27 6 2" xfId="34864" xr:uid="{3F8DF34E-E90B-4502-A59B-10D573C900BE}"/>
    <cellStyle name="Millares 2 27 6 3" xfId="23943" xr:uid="{36E2905F-F294-44C3-88E5-A573181A8374}"/>
    <cellStyle name="Millares 2 27 7" xfId="9356" xr:uid="{4E7FFA3D-28A2-4D32-965E-F2CFFE6BEC69}"/>
    <cellStyle name="Millares 2 27 7 2" xfId="31224" xr:uid="{E8E9513F-3384-4F96-A7C0-814D69A3154C}"/>
    <cellStyle name="Millares 2 27 7 3" xfId="20303" xr:uid="{4CCC1AE3-7F33-4098-86BC-811570A798D5}"/>
    <cellStyle name="Millares 2 27 8" xfId="27585" xr:uid="{AEC5BC07-1894-4BC2-A782-7D7365E8D169}"/>
    <cellStyle name="Millares 2 27 9" xfId="16664" xr:uid="{740B7352-4229-4343-AA40-6C08A1E323B6}"/>
    <cellStyle name="Millares 2 28" xfId="2987" xr:uid="{DC3F7DFD-47CC-4891-82E3-BE8AB3801920}"/>
    <cellStyle name="Millares 2 28 2" xfId="5950" xr:uid="{52AF188C-0C78-4A5D-A6EC-7F829CD543BB}"/>
    <cellStyle name="Millares 2 28 2 2" xfId="13257" xr:uid="{564BDE3F-73CC-48F5-AEC4-2A09E541EC95}"/>
    <cellStyle name="Millares 2 28 2 2 2" xfId="35111" xr:uid="{B9301683-7680-4BA0-B17C-C892A724DC8A}"/>
    <cellStyle name="Millares 2 28 2 2 3" xfId="24190" xr:uid="{23440BC5-0C87-4482-99B0-FA71CA007CAD}"/>
    <cellStyle name="Millares 2 28 2 3" xfId="9603" xr:uid="{4D5B9C9C-F4AF-4075-B00D-BFD6B2172E1A}"/>
    <cellStyle name="Millares 2 28 2 3 2" xfId="31471" xr:uid="{4B331123-7E9F-40DB-B1B4-70D8B86179B8}"/>
    <cellStyle name="Millares 2 28 2 3 3" xfId="20550" xr:uid="{1BF6A17D-BEDD-47D0-B80A-1C71FC7555AF}"/>
    <cellStyle name="Millares 2 28 2 4" xfId="27832" xr:uid="{23767463-49B5-423C-BDA3-3A8ECFE39932}"/>
    <cellStyle name="Millares 2 28 2 5" xfId="16911" xr:uid="{D27304C3-3A87-4061-A587-12222C5CF296}"/>
    <cellStyle name="Millares 2 28 3" xfId="6676" xr:uid="{7439C631-59E6-480F-AE74-F3072C4E30E0}"/>
    <cellStyle name="Millares 2 28 3 2" xfId="13983" xr:uid="{4B4C4F43-7F2A-4F6B-BBF2-8950B82C5740}"/>
    <cellStyle name="Millares 2 28 3 2 2" xfId="35837" xr:uid="{50FAD680-B311-4262-9448-12D91C4397A2}"/>
    <cellStyle name="Millares 2 28 3 2 3" xfId="24916" xr:uid="{00123513-2391-4CD9-8517-22791BE5C884}"/>
    <cellStyle name="Millares 2 28 3 3" xfId="10329" xr:uid="{D84B463D-4B7E-4EE0-836E-1F8878247613}"/>
    <cellStyle name="Millares 2 28 3 3 2" xfId="32197" xr:uid="{15B2D2C6-1956-4C33-9565-1F7BF57435F3}"/>
    <cellStyle name="Millares 2 28 3 3 3" xfId="21276" xr:uid="{4910D486-66C9-459C-AD91-8F82C29E9AB2}"/>
    <cellStyle name="Millares 2 28 3 4" xfId="28558" xr:uid="{2FC43DAA-D7B4-4DD7-ACD8-3DA42D7E94C5}"/>
    <cellStyle name="Millares 2 28 3 5" xfId="17637" xr:uid="{80ECFFDB-DE7F-44B6-A338-8AA109AF7E50}"/>
    <cellStyle name="Millares 2 28 4" xfId="7406" xr:uid="{15F971E0-9B91-484C-8C1D-14A8F27B605F}"/>
    <cellStyle name="Millares 2 28 4 2" xfId="14713" xr:uid="{7183E5DB-14D3-4AF5-B88C-4F67E32D086B}"/>
    <cellStyle name="Millares 2 28 4 2 2" xfId="36563" xr:uid="{1BB0E5E4-25E9-4A38-938A-1B46CCF47CF9}"/>
    <cellStyle name="Millares 2 28 4 2 3" xfId="25642" xr:uid="{1B4C5429-29A1-4600-B11D-A3B59EA81905}"/>
    <cellStyle name="Millares 2 28 4 3" xfId="11059" xr:uid="{08385E10-46A3-4D66-B438-05ED085EF5CB}"/>
    <cellStyle name="Millares 2 28 4 3 2" xfId="32923" xr:uid="{58D39C5B-178D-4985-9AA0-EC336697FE6E}"/>
    <cellStyle name="Millares 2 28 4 3 3" xfId="22002" xr:uid="{6C481659-C8EE-450A-9A36-C78B57151024}"/>
    <cellStyle name="Millares 2 28 4 4" xfId="29284" xr:uid="{9C2EE107-1E6E-455D-A67E-033E00AECDB5}"/>
    <cellStyle name="Millares 2 28 4 5" xfId="18363" xr:uid="{5C7AC780-645B-4D71-9BE8-33DD3C55EFAF}"/>
    <cellStyle name="Millares 2 28 5" xfId="8136" xr:uid="{8EE8DC95-64C1-4D72-BF5D-6B9E08FF6EDA}"/>
    <cellStyle name="Millares 2 28 5 2" xfId="15443" xr:uid="{1FB107BD-0516-4C1A-A09F-98094CE1956D}"/>
    <cellStyle name="Millares 2 28 5 2 2" xfId="37289" xr:uid="{82757F6A-6936-4617-8386-D9E6AAB18C57}"/>
    <cellStyle name="Millares 2 28 5 2 3" xfId="26368" xr:uid="{8F5A5F8B-E763-45F4-A969-6776BFD51179}"/>
    <cellStyle name="Millares 2 28 5 3" xfId="11789" xr:uid="{5EE6EECD-DCDF-497F-9DF8-2FBD7510EA55}"/>
    <cellStyle name="Millares 2 28 5 3 2" xfId="33649" xr:uid="{1AA8AFE9-CF37-47E2-923C-1A5B77B558D7}"/>
    <cellStyle name="Millares 2 28 5 3 3" xfId="22728" xr:uid="{E1C40CF3-4C6A-4D72-874E-C6933E2B2C7E}"/>
    <cellStyle name="Millares 2 28 5 4" xfId="30010" xr:uid="{F837EB64-FAC3-4637-840D-8892143C0F93}"/>
    <cellStyle name="Millares 2 28 5 5" xfId="19089" xr:uid="{C29B1241-962A-4E66-86B1-1D142EFB2295}"/>
    <cellStyle name="Millares 2 28 6" xfId="12525" xr:uid="{7791DBA5-7F03-4890-A3F3-E7C75A76D1B6}"/>
    <cellStyle name="Millares 2 28 6 2" xfId="34383" xr:uid="{58C94827-09A1-469D-914C-84445144018E}"/>
    <cellStyle name="Millares 2 28 6 3" xfId="23462" xr:uid="{5E0F15F2-CF1E-405C-8155-19154B2ADAC3}"/>
    <cellStyle name="Millares 2 28 7" xfId="8875" xr:uid="{5482B996-701F-417F-A07C-ED51E655E949}"/>
    <cellStyle name="Millares 2 28 7 2" xfId="30743" xr:uid="{9F69720D-8371-4CEB-A893-63B7C253C3B7}"/>
    <cellStyle name="Millares 2 28 7 3" xfId="19822" xr:uid="{9860BFFD-A82B-4F3E-BED0-0888793781DE}"/>
    <cellStyle name="Millares 2 28 8" xfId="27104" xr:uid="{0D199913-8799-4E0C-9F16-6EFD1C68D6F3}"/>
    <cellStyle name="Millares 2 28 9" xfId="16183" xr:uid="{658529E8-7F0C-4266-B727-6143C45C1D3E}"/>
    <cellStyle name="Millares 2 29" xfId="5948" xr:uid="{EC2F3141-0052-45B9-8413-9D6D72D6899B}"/>
    <cellStyle name="Millares 2 29 2" xfId="13255" xr:uid="{0055D739-B02C-4B16-86BC-1A88E5EAA45F}"/>
    <cellStyle name="Millares 2 29 2 2" xfId="35109" xr:uid="{53ED5BCA-6735-4099-8615-C93E45D7E857}"/>
    <cellStyle name="Millares 2 29 2 3" xfId="24188" xr:uid="{02751A7C-9F09-4BDF-B096-BC4A2F65E179}"/>
    <cellStyle name="Millares 2 29 3" xfId="9601" xr:uid="{FAC0B0DF-F4BC-4F13-8244-ECC420F69664}"/>
    <cellStyle name="Millares 2 29 3 2" xfId="31469" xr:uid="{24DA42D0-9725-4C35-AD83-B6F40D12B2E6}"/>
    <cellStyle name="Millares 2 29 3 3" xfId="20548" xr:uid="{910D7E54-9A17-460A-A32A-3943AE2817C1}"/>
    <cellStyle name="Millares 2 29 4" xfId="27830" xr:uid="{2C3FBCF5-22A0-44B8-AFF2-45ECFD63C5C5}"/>
    <cellStyle name="Millares 2 29 5" xfId="16909" xr:uid="{DFC96DA5-61E8-4943-9CEC-2C2254F64456}"/>
    <cellStyle name="Millares 2 3" xfId="2819" xr:uid="{00000000-0005-0000-0000-000029090000}"/>
    <cellStyle name="Millares 2 3 10" xfId="8900" xr:uid="{5B0849A5-535E-48C2-AC91-3E749714FDA9}"/>
    <cellStyle name="Millares 2 3 10 2" xfId="30768" xr:uid="{BD4FC208-7AD9-4F63-8061-700F182AAC41}"/>
    <cellStyle name="Millares 2 3 10 3" xfId="19847" xr:uid="{A3980358-BA7B-4C6C-B441-387CE8960369}"/>
    <cellStyle name="Millares 2 3 11" xfId="27129" xr:uid="{C9F38FF2-1C5E-4850-B77D-F2C053882D90}"/>
    <cellStyle name="Millares 2 3 12" xfId="16208" xr:uid="{DBEDB650-789F-44F2-B224-F154F6EDBE91}"/>
    <cellStyle name="Millares 2 3 13" xfId="38042" xr:uid="{5315F962-3092-4171-8CA0-EAF0F5BC16ED}"/>
    <cellStyle name="Millares 2 3 14" xfId="3063" xr:uid="{E6958056-9B5E-457C-B1A6-59DA789FE485}"/>
    <cellStyle name="Millares 2 3 15" xfId="38283" xr:uid="{D6EB0358-EA00-45C3-9E30-04B4C57BFEF2}"/>
    <cellStyle name="Millares 2 3 2" xfId="3064" xr:uid="{DB3775F6-FEF4-41B8-B0ED-AB99867EC1CF}"/>
    <cellStyle name="Millares 2 3 2 10" xfId="27130" xr:uid="{40733F23-3F36-48DE-BC40-F65F0E81EE65}"/>
    <cellStyle name="Millares 2 3 2 11" xfId="16209" xr:uid="{4A184988-219F-44A8-BBF7-10E41F149D15}"/>
    <cellStyle name="Millares 2 3 2 12" xfId="38052" xr:uid="{58ED0141-9E0B-4A66-A952-8DCF7BD20E54}"/>
    <cellStyle name="Millares 2 3 2 2" xfId="5474" xr:uid="{8C7AC51F-17F0-4993-A0E9-BF7BE849F01D}"/>
    <cellStyle name="Millares 2 3 2 2 2" xfId="6213" xr:uid="{F71A714F-185C-4E68-98E0-2B99C0046E11}"/>
    <cellStyle name="Millares 2 3 2 2 2 2" xfId="13520" xr:uid="{79FE5138-0820-4691-B527-3072E1E22F9E}"/>
    <cellStyle name="Millares 2 3 2 2 2 2 2" xfId="35374" xr:uid="{930F1821-EF31-413E-B79E-4F0284A37ABA}"/>
    <cellStyle name="Millares 2 3 2 2 2 2 3" xfId="24453" xr:uid="{17272383-D4CF-438C-8AF6-4B3D461DB52C}"/>
    <cellStyle name="Millares 2 3 2 2 2 3" xfId="9866" xr:uid="{5A4206FA-70D8-4214-983E-26C65760CD8B}"/>
    <cellStyle name="Millares 2 3 2 2 2 3 2" xfId="31734" xr:uid="{5C85F283-A347-4F5D-874D-8EF9ADD1BD91}"/>
    <cellStyle name="Millares 2 3 2 2 2 3 3" xfId="20813" xr:uid="{733A9405-0D89-4A16-8163-2070802DB59D}"/>
    <cellStyle name="Millares 2 3 2 2 2 4" xfId="28095" xr:uid="{2565B21F-52F0-4B03-AC06-DC1875F42FA7}"/>
    <cellStyle name="Millares 2 3 2 2 2 5" xfId="17174" xr:uid="{22B0AB70-C4AE-4405-925E-1B5BD8999814}"/>
    <cellStyle name="Millares 2 3 2 2 3" xfId="6943" xr:uid="{F4DF5D8E-0026-4CBE-97A4-9DB48866AE72}"/>
    <cellStyle name="Millares 2 3 2 2 3 2" xfId="14250" xr:uid="{E3BEE324-1FDE-49CD-BB23-8A666D615345}"/>
    <cellStyle name="Millares 2 3 2 2 3 2 2" xfId="36100" xr:uid="{1006FF2F-7EC2-49AD-BC29-58D2F26FEED2}"/>
    <cellStyle name="Millares 2 3 2 2 3 2 3" xfId="25179" xr:uid="{99B5C683-E068-4EF0-A9A2-236CF4BDECD0}"/>
    <cellStyle name="Millares 2 3 2 2 3 3" xfId="10596" xr:uid="{37CAD4BC-4C90-4EB0-BF09-41D0A2A361F4}"/>
    <cellStyle name="Millares 2 3 2 2 3 3 2" xfId="32460" xr:uid="{395E95AA-9538-4D27-B925-DE586F210081}"/>
    <cellStyle name="Millares 2 3 2 2 3 3 3" xfId="21539" xr:uid="{65E936FF-875F-459B-9BD8-0987325E4926}"/>
    <cellStyle name="Millares 2 3 2 2 3 4" xfId="28821" xr:uid="{5A37FA3C-EDFA-481E-8119-E5F6B7ABB2CD}"/>
    <cellStyle name="Millares 2 3 2 2 3 5" xfId="17900" xr:uid="{D77D1061-B51B-4015-8374-164555C587A5}"/>
    <cellStyle name="Millares 2 3 2 2 4" xfId="7673" xr:uid="{262DFB7B-3C04-4277-A884-DB44C04FFD55}"/>
    <cellStyle name="Millares 2 3 2 2 4 2" xfId="14980" xr:uid="{69D94E81-5842-414F-ACD0-A4BF2C1E9721}"/>
    <cellStyle name="Millares 2 3 2 2 4 2 2" xfId="36826" xr:uid="{1904F34D-1DAE-48BB-9208-247D4C4B0F77}"/>
    <cellStyle name="Millares 2 3 2 2 4 2 3" xfId="25905" xr:uid="{96F5F269-AFAB-4E4C-B205-4F07E95B34BF}"/>
    <cellStyle name="Millares 2 3 2 2 4 3" xfId="11326" xr:uid="{D20CFF27-F8D2-4C9A-9B62-D53648BF485B}"/>
    <cellStyle name="Millares 2 3 2 2 4 3 2" xfId="33186" xr:uid="{F20CEADB-759B-4825-861C-CF5583950E0E}"/>
    <cellStyle name="Millares 2 3 2 2 4 3 3" xfId="22265" xr:uid="{126D4CF5-A480-429A-9362-1C6019D43223}"/>
    <cellStyle name="Millares 2 3 2 2 4 4" xfId="29547" xr:uid="{DBEB7D3C-43FB-4F9F-AB4C-6882D1E5F94E}"/>
    <cellStyle name="Millares 2 3 2 2 4 5" xfId="18626" xr:uid="{9005894C-34FB-4BAA-9FA6-FC7896645075}"/>
    <cellStyle name="Millares 2 3 2 2 5" xfId="8403" xr:uid="{046733C5-AE3C-4F00-97D4-5B78B1CE69B7}"/>
    <cellStyle name="Millares 2 3 2 2 5 2" xfId="15710" xr:uid="{03A1D601-93EE-4756-A3BA-259F2FA5EF1F}"/>
    <cellStyle name="Millares 2 3 2 2 5 2 2" xfId="37552" xr:uid="{4EAAFD12-4964-4DCB-8797-D7E946C4E3E3}"/>
    <cellStyle name="Millares 2 3 2 2 5 2 3" xfId="26631" xr:uid="{CAB34873-F979-46DB-A2E1-48BF2D48712D}"/>
    <cellStyle name="Millares 2 3 2 2 5 3" xfId="12052" xr:uid="{DA59C709-1497-45DF-956A-5B5232245842}"/>
    <cellStyle name="Millares 2 3 2 2 5 3 2" xfId="33912" xr:uid="{6C893483-CE4C-4383-AEB6-04646C052E74}"/>
    <cellStyle name="Millares 2 3 2 2 5 3 3" xfId="22991" xr:uid="{80D33E84-57F2-430E-A15E-C18A468632B6}"/>
    <cellStyle name="Millares 2 3 2 2 5 4" xfId="30273" xr:uid="{801085D1-B26F-42A1-A65B-1C059EA0AA56}"/>
    <cellStyle name="Millares 2 3 2 2 5 5" xfId="19352" xr:uid="{9B788EE4-DE47-48D8-929B-3136E7A8F71F}"/>
    <cellStyle name="Millares 2 3 2 2 6" xfId="12792" xr:uid="{60469E88-E6EB-46E9-949B-ECF39CBD85FA}"/>
    <cellStyle name="Millares 2 3 2 2 6 2" xfId="34646" xr:uid="{9BD1DCDA-67AC-42C4-B211-F3AC9B21DB0F}"/>
    <cellStyle name="Millares 2 3 2 2 6 3" xfId="23725" xr:uid="{D4C650AD-24B7-44F2-B770-150F25337816}"/>
    <cellStyle name="Millares 2 3 2 2 7" xfId="9138" xr:uid="{FD459C50-FF16-4D63-B20D-F27D977AD383}"/>
    <cellStyle name="Millares 2 3 2 2 7 2" xfId="31006" xr:uid="{5FD8270A-B672-4EC9-BE10-85C672564C0F}"/>
    <cellStyle name="Millares 2 3 2 2 7 3" xfId="20085" xr:uid="{3A9FAEEE-679E-4AEA-A7D0-7D6783943A96}"/>
    <cellStyle name="Millares 2 3 2 2 8" xfId="27367" xr:uid="{5FA9D2F3-E50E-4C9C-A4A3-94595B12213C}"/>
    <cellStyle name="Millares 2 3 2 2 9" xfId="16446" xr:uid="{CAB44D5D-E8DD-4C49-936E-A4A1C52A1F6D}"/>
    <cellStyle name="Millares 2 3 2 3" xfId="5724" xr:uid="{6550B6B1-40F5-4E4A-A4A4-EBD98AA3953E}"/>
    <cellStyle name="Millares 2 3 2 3 2" xfId="6457" xr:uid="{B976F20D-5A82-416B-9B6A-418BFF2F606D}"/>
    <cellStyle name="Millares 2 3 2 3 2 2" xfId="13764" xr:uid="{46A90220-5DCE-4F56-8986-C29BE747529F}"/>
    <cellStyle name="Millares 2 3 2 3 2 2 2" xfId="35618" xr:uid="{43E93277-0835-439D-932E-E0969277B79B}"/>
    <cellStyle name="Millares 2 3 2 3 2 2 3" xfId="24697" xr:uid="{DB6F2CBC-CDD8-4030-9369-CDE0FD8BC2B9}"/>
    <cellStyle name="Millares 2 3 2 3 2 3" xfId="10110" xr:uid="{F3BD3AD7-90C7-4B3C-BDDD-E86C5DA544AD}"/>
    <cellStyle name="Millares 2 3 2 3 2 3 2" xfId="31978" xr:uid="{EAD7242F-3B84-493D-8E64-810E1756CE95}"/>
    <cellStyle name="Millares 2 3 2 3 2 3 3" xfId="21057" xr:uid="{DE67956B-2407-42EB-B74A-33FDB0BC15F7}"/>
    <cellStyle name="Millares 2 3 2 3 2 4" xfId="28339" xr:uid="{DFD7C14C-6100-4707-9FC0-28C42BF1D1C8}"/>
    <cellStyle name="Millares 2 3 2 3 2 5" xfId="17418" xr:uid="{3D3B00D1-7B6A-4AAD-8118-381EA265F23D}"/>
    <cellStyle name="Millares 2 3 2 3 3" xfId="7187" xr:uid="{7EFF2745-F96D-4BDB-8247-407ADB616040}"/>
    <cellStyle name="Millares 2 3 2 3 3 2" xfId="14494" xr:uid="{2B574F3E-319F-4115-9CA9-9AB5212EBB34}"/>
    <cellStyle name="Millares 2 3 2 3 3 2 2" xfId="36344" xr:uid="{71017D07-C4B0-43B9-B39C-C3EF83237906}"/>
    <cellStyle name="Millares 2 3 2 3 3 2 3" xfId="25423" xr:uid="{2E1725FD-8543-441E-9D00-0F9157D1BB44}"/>
    <cellStyle name="Millares 2 3 2 3 3 3" xfId="10840" xr:uid="{C18B7B9D-305D-4B12-ACE0-4C5FD43CDD87}"/>
    <cellStyle name="Millares 2 3 2 3 3 3 2" xfId="32704" xr:uid="{305E0FF8-22CB-401F-BC66-D85060BF3AEC}"/>
    <cellStyle name="Millares 2 3 2 3 3 3 3" xfId="21783" xr:uid="{F4BA7063-EAD2-42CE-BB1E-22B5C555890E}"/>
    <cellStyle name="Millares 2 3 2 3 3 4" xfId="29065" xr:uid="{A0A8BB38-F4E9-4760-9C36-051F20779391}"/>
    <cellStyle name="Millares 2 3 2 3 3 5" xfId="18144" xr:uid="{210ADEFE-C128-4C5E-90DC-AE054EB85D80}"/>
    <cellStyle name="Millares 2 3 2 3 4" xfId="7917" xr:uid="{1E663891-BB23-4A46-B676-B67B3C741498}"/>
    <cellStyle name="Millares 2 3 2 3 4 2" xfId="15224" xr:uid="{A69F3C85-090D-4F37-AE46-97E7BD9CE3B1}"/>
    <cellStyle name="Millares 2 3 2 3 4 2 2" xfId="37070" xr:uid="{0BF50C70-D284-4147-BC25-F21E502BCA28}"/>
    <cellStyle name="Millares 2 3 2 3 4 2 3" xfId="26149" xr:uid="{261572AA-F4D4-4C7D-9B1C-A4CD4D119680}"/>
    <cellStyle name="Millares 2 3 2 3 4 3" xfId="11570" xr:uid="{EDA1A7A9-EDE7-44AE-876E-F2FEAA5518DB}"/>
    <cellStyle name="Millares 2 3 2 3 4 3 2" xfId="33430" xr:uid="{64561BAE-1A88-4BC4-8FEF-FE55B19C8EDF}"/>
    <cellStyle name="Millares 2 3 2 3 4 3 3" xfId="22509" xr:uid="{4FA04409-B573-427D-B7FB-7D06258EB8E3}"/>
    <cellStyle name="Millares 2 3 2 3 4 4" xfId="29791" xr:uid="{C1BAF5D9-67D3-48A3-B100-1D6E17DC91C0}"/>
    <cellStyle name="Millares 2 3 2 3 4 5" xfId="18870" xr:uid="{189269D7-B572-4990-BD9D-3ACAFE0BF053}"/>
    <cellStyle name="Millares 2 3 2 3 5" xfId="8647" xr:uid="{2E3D7E36-0CBA-4FD0-99E6-44396383B068}"/>
    <cellStyle name="Millares 2 3 2 3 5 2" xfId="15954" xr:uid="{0691E430-9173-4E27-A14C-2E4A46C1AD31}"/>
    <cellStyle name="Millares 2 3 2 3 5 2 2" xfId="37796" xr:uid="{31336135-8D92-427D-912F-62FF45A85505}"/>
    <cellStyle name="Millares 2 3 2 3 5 2 3" xfId="26875" xr:uid="{37E6F3E2-D64A-455F-B0F0-0C9CEE5CBDBF}"/>
    <cellStyle name="Millares 2 3 2 3 5 3" xfId="12296" xr:uid="{BAF78B03-C9C4-492A-8AD9-A5835B0C5682}"/>
    <cellStyle name="Millares 2 3 2 3 5 3 2" xfId="34156" xr:uid="{EB61D864-5501-45F9-A3E9-D2C25186369E}"/>
    <cellStyle name="Millares 2 3 2 3 5 3 3" xfId="23235" xr:uid="{39BC6FF5-6A35-496E-95CB-79633F323E88}"/>
    <cellStyle name="Millares 2 3 2 3 5 4" xfId="30517" xr:uid="{D7BE193D-3BAD-4903-B6E3-A70389B3E7EA}"/>
    <cellStyle name="Millares 2 3 2 3 5 5" xfId="19596" xr:uid="{A20014C5-A5E5-4AF4-A05C-94DF22814027}"/>
    <cellStyle name="Millares 2 3 2 3 6" xfId="13036" xr:uid="{0538D4EF-5568-4541-BA0C-B40B41A0C76A}"/>
    <cellStyle name="Millares 2 3 2 3 6 2" xfId="34890" xr:uid="{BD9A57D2-E4F5-455E-9CC8-26B687BC2F44}"/>
    <cellStyle name="Millares 2 3 2 3 6 3" xfId="23969" xr:uid="{D2039827-969B-43C0-919F-B28F07F9EB14}"/>
    <cellStyle name="Millares 2 3 2 3 7" xfId="9382" xr:uid="{617D1CBD-609F-413F-9729-5C2774D11CF4}"/>
    <cellStyle name="Millares 2 3 2 3 7 2" xfId="31250" xr:uid="{4C850EA5-D755-49C3-AB80-C37632C67D97}"/>
    <cellStyle name="Millares 2 3 2 3 7 3" xfId="20329" xr:uid="{B52A550B-D983-4A51-9D8F-C27022438BC9}"/>
    <cellStyle name="Millares 2 3 2 3 8" xfId="27611" xr:uid="{A96144E4-B913-4C43-8035-5A5EAED81C5E}"/>
    <cellStyle name="Millares 2 3 2 3 9" xfId="16690" xr:uid="{2B5FB18E-D89E-4001-84F6-338F55AC4DD8}"/>
    <cellStyle name="Millares 2 3 2 4" xfId="5976" xr:uid="{D47EFBC9-C043-4612-8577-45BA3C536AF7}"/>
    <cellStyle name="Millares 2 3 2 4 2" xfId="13283" xr:uid="{960F0479-8EEE-439B-9984-D49CB61ABFC8}"/>
    <cellStyle name="Millares 2 3 2 4 2 2" xfId="35137" xr:uid="{7145B93E-4708-41B3-BF8F-267DF69D6A06}"/>
    <cellStyle name="Millares 2 3 2 4 2 3" xfId="24216" xr:uid="{6B7E6683-25E5-4FD6-BFD9-6EFDDAD0635A}"/>
    <cellStyle name="Millares 2 3 2 4 3" xfId="9629" xr:uid="{EA519EA3-82C0-4C9C-8366-54D4926D0BB3}"/>
    <cellStyle name="Millares 2 3 2 4 3 2" xfId="31497" xr:uid="{B113EA20-D005-47D2-9981-346EB3F2FF18}"/>
    <cellStyle name="Millares 2 3 2 4 3 3" xfId="20576" xr:uid="{054925B3-2D06-42F0-9508-EF12C7D6C7E0}"/>
    <cellStyle name="Millares 2 3 2 4 4" xfId="27858" xr:uid="{B82E4314-7A8E-45C6-8F6A-1234C238A5A0}"/>
    <cellStyle name="Millares 2 3 2 4 5" xfId="16937" xr:uid="{95CF054C-DDD6-4383-8615-5EBB9C9B6A97}"/>
    <cellStyle name="Millares 2 3 2 5" xfId="6704" xr:uid="{04AAE4C4-583D-4446-8EF2-64346016CBC4}"/>
    <cellStyle name="Millares 2 3 2 5 2" xfId="14011" xr:uid="{A2EB1E93-6C13-43C7-804D-C5A6E112C77D}"/>
    <cellStyle name="Millares 2 3 2 5 2 2" xfId="35863" xr:uid="{B3C6571C-BCAC-412A-ADF5-36B7064F6C2F}"/>
    <cellStyle name="Millares 2 3 2 5 2 3" xfId="24942" xr:uid="{EC73AE0F-1AD8-460B-8567-3A6BE1A8CE19}"/>
    <cellStyle name="Millares 2 3 2 5 3" xfId="10357" xr:uid="{66E2DA24-60D3-4F40-8057-617CA6628D4C}"/>
    <cellStyle name="Millares 2 3 2 5 3 2" xfId="32223" xr:uid="{08A9AF2D-A750-4DC6-AE3F-9210E3B2848F}"/>
    <cellStyle name="Millares 2 3 2 5 3 3" xfId="21302" xr:uid="{6AF8D8F1-9457-4BA1-B5EC-DB0D3AB6EBBD}"/>
    <cellStyle name="Millares 2 3 2 5 4" xfId="28584" xr:uid="{CF1C08C0-591E-4177-A3BC-8A60ED0F109B}"/>
    <cellStyle name="Millares 2 3 2 5 5" xfId="17663" xr:uid="{2C14B013-7F75-4A7B-9E59-433B15F8C6D1}"/>
    <cellStyle name="Millares 2 3 2 6" xfId="7434" xr:uid="{CA160CB8-08DC-4D75-8DE3-6BE1DA605FEA}"/>
    <cellStyle name="Millares 2 3 2 6 2" xfId="14741" xr:uid="{2FD44997-EFB7-4C4E-9E0E-D2A4D20979BA}"/>
    <cellStyle name="Millares 2 3 2 6 2 2" xfId="36589" xr:uid="{53A5FF11-B7DA-4352-826D-9833E5651F1A}"/>
    <cellStyle name="Millares 2 3 2 6 2 3" xfId="25668" xr:uid="{B4A5F601-CDBF-4372-B09D-D6ED42048C7C}"/>
    <cellStyle name="Millares 2 3 2 6 3" xfId="11087" xr:uid="{EEF176E0-74DF-428C-80CB-F24125E04D8C}"/>
    <cellStyle name="Millares 2 3 2 6 3 2" xfId="32949" xr:uid="{8631717C-C8A1-4C6F-B687-A0E4DB08B08A}"/>
    <cellStyle name="Millares 2 3 2 6 3 3" xfId="22028" xr:uid="{0FDDEA08-35B5-433E-9E3C-65D856263EDB}"/>
    <cellStyle name="Millares 2 3 2 6 4" xfId="29310" xr:uid="{464730FE-9994-4910-8119-30F47F95C838}"/>
    <cellStyle name="Millares 2 3 2 6 5" xfId="18389" xr:uid="{3D5337FC-C817-4DC3-A401-CA37BA72AD17}"/>
    <cellStyle name="Millares 2 3 2 7" xfId="8164" xr:uid="{08235AEE-C44F-443B-950F-6A456CA187D7}"/>
    <cellStyle name="Millares 2 3 2 7 2" xfId="15471" xr:uid="{D73894B8-0E23-4683-A9FE-90D9293971FA}"/>
    <cellStyle name="Millares 2 3 2 7 2 2" xfId="37315" xr:uid="{51DD109F-9923-4EF4-91A9-07086C0AAEA1}"/>
    <cellStyle name="Millares 2 3 2 7 2 3" xfId="26394" xr:uid="{D0A8AAFD-0D3C-4FE9-999F-8D0E83A7935D}"/>
    <cellStyle name="Millares 2 3 2 7 3" xfId="11815" xr:uid="{D6DCD3A1-BEBD-4CF5-97A5-68DC0057F71A}"/>
    <cellStyle name="Millares 2 3 2 7 3 2" xfId="33675" xr:uid="{DA00E132-6605-45DF-86D0-2E768566F1A3}"/>
    <cellStyle name="Millares 2 3 2 7 3 3" xfId="22754" xr:uid="{F79F1EB0-32AF-4633-AC30-0E9A3E66641A}"/>
    <cellStyle name="Millares 2 3 2 7 4" xfId="30036" xr:uid="{625B49C8-C685-4D28-B346-A5EAD0D6E9C4}"/>
    <cellStyle name="Millares 2 3 2 7 5" xfId="19115" xr:uid="{7352B9B1-E0C0-4D81-B312-6F18A7FDB30A}"/>
    <cellStyle name="Millares 2 3 2 8" xfId="12553" xr:uid="{4536EDD5-1372-47BD-936F-6399FC8D4E4C}"/>
    <cellStyle name="Millares 2 3 2 8 2" xfId="34409" xr:uid="{FC4EF6F3-EE64-4A78-B564-6DE554B28080}"/>
    <cellStyle name="Millares 2 3 2 8 3" xfId="23488" xr:uid="{38973095-B60B-4D36-A7EE-28B408C02080}"/>
    <cellStyle name="Millares 2 3 2 9" xfId="8901" xr:uid="{78F7277D-FB1F-4707-9297-4604819AA6F2}"/>
    <cellStyle name="Millares 2 3 2 9 2" xfId="30769" xr:uid="{02D11E2F-695D-406C-843F-049E8DA70B11}"/>
    <cellStyle name="Millares 2 3 2 9 3" xfId="19848" xr:uid="{063138D6-BC63-4D8F-9C8E-371B095673D2}"/>
    <cellStyle name="Millares 2 3 3" xfId="5473" xr:uid="{BC181C35-B29C-4694-8AA4-EC3E198D3446}"/>
    <cellStyle name="Millares 2 3 3 2" xfId="6212" xr:uid="{DD03A475-FF28-46E9-B5B5-51029A8A175F}"/>
    <cellStyle name="Millares 2 3 3 2 2" xfId="13519" xr:uid="{B6D57A44-9DBE-44F9-BF39-232CC58923C8}"/>
    <cellStyle name="Millares 2 3 3 2 2 2" xfId="35373" xr:uid="{90FD26AF-2608-4C89-A989-9DD17969221A}"/>
    <cellStyle name="Millares 2 3 3 2 2 3" xfId="24452" xr:uid="{53BB9D8A-AD8B-4954-9FD1-96147D8CEB53}"/>
    <cellStyle name="Millares 2 3 3 2 3" xfId="9865" xr:uid="{CF498A05-28AC-4901-AF95-675C67DFA643}"/>
    <cellStyle name="Millares 2 3 3 2 3 2" xfId="31733" xr:uid="{2CB92648-30BB-4976-9DAD-01A8CEDD7B38}"/>
    <cellStyle name="Millares 2 3 3 2 3 3" xfId="20812" xr:uid="{0245265E-1132-4223-9369-8EA5EC399A43}"/>
    <cellStyle name="Millares 2 3 3 2 4" xfId="28094" xr:uid="{388CB6B7-F501-4086-8D80-B3A9F5114428}"/>
    <cellStyle name="Millares 2 3 3 2 5" xfId="17173" xr:uid="{7852945D-A7F5-4BF6-A163-8F5751F43E0D}"/>
    <cellStyle name="Millares 2 3 3 3" xfId="6942" xr:uid="{88068922-BC6B-4396-AA92-47E98CD786A0}"/>
    <cellStyle name="Millares 2 3 3 3 2" xfId="14249" xr:uid="{24B312CA-BB16-4296-855B-77FFB06279FF}"/>
    <cellStyle name="Millares 2 3 3 3 2 2" xfId="36099" xr:uid="{1A85AD28-E687-44D8-A0D0-F7AC58539474}"/>
    <cellStyle name="Millares 2 3 3 3 2 3" xfId="25178" xr:uid="{E1F719D7-F707-4786-8E6D-A4AFEDA20CAB}"/>
    <cellStyle name="Millares 2 3 3 3 3" xfId="10595" xr:uid="{F2A6ABEE-3493-441F-A785-7A21C25F8640}"/>
    <cellStyle name="Millares 2 3 3 3 3 2" xfId="32459" xr:uid="{F5657C26-331A-40E8-8ADD-E0E2B40F8846}"/>
    <cellStyle name="Millares 2 3 3 3 3 3" xfId="21538" xr:uid="{4E4150B2-E763-49D9-AD2F-2F3886E5C415}"/>
    <cellStyle name="Millares 2 3 3 3 4" xfId="28820" xr:uid="{57FCA1C8-25F6-43C6-AFF0-5CC014399768}"/>
    <cellStyle name="Millares 2 3 3 3 5" xfId="17899" xr:uid="{19026795-16CD-442F-9A71-348642023111}"/>
    <cellStyle name="Millares 2 3 3 4" xfId="7672" xr:uid="{E58F217B-1230-48E4-80A1-FF8F74937980}"/>
    <cellStyle name="Millares 2 3 3 4 2" xfId="14979" xr:uid="{76421E13-79E0-46EF-9ABA-E4147C7314B1}"/>
    <cellStyle name="Millares 2 3 3 4 2 2" xfId="36825" xr:uid="{873CFCCE-0512-415D-9DB8-E4111C0A9986}"/>
    <cellStyle name="Millares 2 3 3 4 2 3" xfId="25904" xr:uid="{36206A92-FB8C-4763-833C-D0CE578BD4B4}"/>
    <cellStyle name="Millares 2 3 3 4 3" xfId="11325" xr:uid="{295C1FD5-CA9C-4A28-A553-F1294327087E}"/>
    <cellStyle name="Millares 2 3 3 4 3 2" xfId="33185" xr:uid="{B63948E7-10EA-4E68-AD53-A423150095B2}"/>
    <cellStyle name="Millares 2 3 3 4 3 3" xfId="22264" xr:uid="{D26622D7-0D37-4D55-9599-759962A6B855}"/>
    <cellStyle name="Millares 2 3 3 4 4" xfId="29546" xr:uid="{BEF73857-C92E-4A60-B90F-3B88340252B4}"/>
    <cellStyle name="Millares 2 3 3 4 5" xfId="18625" xr:uid="{4DC15133-6921-4912-80BE-566A1784F206}"/>
    <cellStyle name="Millares 2 3 3 5" xfId="8402" xr:uid="{446E1610-AFB9-48BE-8B71-4B6F7E1BD820}"/>
    <cellStyle name="Millares 2 3 3 5 2" xfId="15709" xr:uid="{9CEB963D-834A-4B3C-B016-A380A5A52432}"/>
    <cellStyle name="Millares 2 3 3 5 2 2" xfId="37551" xr:uid="{6DC565C9-A2B3-4834-A475-DF18A1AC7F4A}"/>
    <cellStyle name="Millares 2 3 3 5 2 3" xfId="26630" xr:uid="{C14BC544-AC24-4E39-8719-CBB525D431F0}"/>
    <cellStyle name="Millares 2 3 3 5 3" xfId="12051" xr:uid="{66531D1D-D8A5-4C68-9311-02E21CF8D3E4}"/>
    <cellStyle name="Millares 2 3 3 5 3 2" xfId="33911" xr:uid="{0B552DA8-5D84-4F2A-92FA-A1D0BE959A7C}"/>
    <cellStyle name="Millares 2 3 3 5 3 3" xfId="22990" xr:uid="{7FCC1DFD-A504-41E9-AC80-551BBE21B012}"/>
    <cellStyle name="Millares 2 3 3 5 4" xfId="30272" xr:uid="{01653E6F-5B62-499E-81EF-3791D44DAF0C}"/>
    <cellStyle name="Millares 2 3 3 5 5" xfId="19351" xr:uid="{F74F8278-B510-46E6-9175-3BE9946B3031}"/>
    <cellStyle name="Millares 2 3 3 6" xfId="12791" xr:uid="{8DF3B90C-6F94-4107-AB95-F46280C75605}"/>
    <cellStyle name="Millares 2 3 3 6 2" xfId="34645" xr:uid="{193E2AF5-48D9-4C9F-BCBA-F01CCB014BD5}"/>
    <cellStyle name="Millares 2 3 3 6 3" xfId="23724" xr:uid="{F56A3B10-BABC-4A5B-9C16-140416B11DD9}"/>
    <cellStyle name="Millares 2 3 3 7" xfId="9137" xr:uid="{421F65D2-17BD-4FDC-9E71-28D798424A48}"/>
    <cellStyle name="Millares 2 3 3 7 2" xfId="31005" xr:uid="{7FD1982E-1EBF-4808-B03E-B90AA00077EE}"/>
    <cellStyle name="Millares 2 3 3 7 3" xfId="20084" xr:uid="{F1896277-8CFE-4EF4-8A77-2D311E5979F4}"/>
    <cellStyle name="Millares 2 3 3 8" xfId="27366" xr:uid="{36E4DF3D-B235-4D2E-B223-44D6E6AB5DA9}"/>
    <cellStyle name="Millares 2 3 3 9" xfId="16445" xr:uid="{319F5576-2D5D-4524-9988-3B9C0D470CCE}"/>
    <cellStyle name="Millares 2 3 4" xfId="5723" xr:uid="{CE673F12-26E4-43CB-9145-2F2434F0A816}"/>
    <cellStyle name="Millares 2 3 4 2" xfId="6456" xr:uid="{A074E3C1-63F6-43B0-9E96-CBF9C2F2EC05}"/>
    <cellStyle name="Millares 2 3 4 2 2" xfId="13763" xr:uid="{6B3E4285-4241-4137-A39F-BF024867B3AA}"/>
    <cellStyle name="Millares 2 3 4 2 2 2" xfId="35617" xr:uid="{9308B9FE-EFE5-44D2-B11F-F677C4546824}"/>
    <cellStyle name="Millares 2 3 4 2 2 3" xfId="24696" xr:uid="{3C2320D7-6E61-4DA0-B15A-D70ABC2132EB}"/>
    <cellStyle name="Millares 2 3 4 2 3" xfId="10109" xr:uid="{7CF542B9-25A4-44EA-AB46-97DC4C54EF90}"/>
    <cellStyle name="Millares 2 3 4 2 3 2" xfId="31977" xr:uid="{F00968FE-72AB-40A4-B873-F48F07EF6696}"/>
    <cellStyle name="Millares 2 3 4 2 3 3" xfId="21056" xr:uid="{A510B596-3338-4488-9863-FB26D335DBB2}"/>
    <cellStyle name="Millares 2 3 4 2 4" xfId="28338" xr:uid="{F286778C-602D-4C92-B3CE-89B5136C47D0}"/>
    <cellStyle name="Millares 2 3 4 2 5" xfId="17417" xr:uid="{C089FAA1-E8DF-4A71-BDBB-A9273E4D611B}"/>
    <cellStyle name="Millares 2 3 4 3" xfId="7186" xr:uid="{93D9E46F-0A70-4E0D-99A8-98F0F40BAAD8}"/>
    <cellStyle name="Millares 2 3 4 3 2" xfId="14493" xr:uid="{06F2EC51-CF4A-4127-8C08-3765309C0CE5}"/>
    <cellStyle name="Millares 2 3 4 3 2 2" xfId="36343" xr:uid="{7A9CBF87-3A21-45A9-B624-796CE04698BC}"/>
    <cellStyle name="Millares 2 3 4 3 2 3" xfId="25422" xr:uid="{15BB8316-AEB6-4F20-8BC9-7AA95DC33B26}"/>
    <cellStyle name="Millares 2 3 4 3 3" xfId="10839" xr:uid="{565E9957-A164-4333-BE7A-8135ABF98929}"/>
    <cellStyle name="Millares 2 3 4 3 3 2" xfId="32703" xr:uid="{888E09CA-712C-4760-8663-CE6300A3560B}"/>
    <cellStyle name="Millares 2 3 4 3 3 3" xfId="21782" xr:uid="{E7B02967-4F2B-4074-9B53-79857267F030}"/>
    <cellStyle name="Millares 2 3 4 3 4" xfId="29064" xr:uid="{B65BE6FE-76B9-45D1-A579-1B645391CB9D}"/>
    <cellStyle name="Millares 2 3 4 3 5" xfId="18143" xr:uid="{BB3B5C67-99A1-419B-A031-049E82328805}"/>
    <cellStyle name="Millares 2 3 4 4" xfId="7916" xr:uid="{DE0AF6D3-8869-4AAC-BF6E-8A74D39001E9}"/>
    <cellStyle name="Millares 2 3 4 4 2" xfId="15223" xr:uid="{A9ECA733-0E0C-468F-B18A-208BC8AC17EA}"/>
    <cellStyle name="Millares 2 3 4 4 2 2" xfId="37069" xr:uid="{F0892D12-FA38-4759-A183-B35133FFAFEC}"/>
    <cellStyle name="Millares 2 3 4 4 2 3" xfId="26148" xr:uid="{CBA42A70-5A3F-4FFB-9252-A981356EF1C1}"/>
    <cellStyle name="Millares 2 3 4 4 3" xfId="11569" xr:uid="{D36D4CD5-312D-4419-953E-856808A3250B}"/>
    <cellStyle name="Millares 2 3 4 4 3 2" xfId="33429" xr:uid="{09F7331E-0569-461C-AC39-77CD9F21B100}"/>
    <cellStyle name="Millares 2 3 4 4 3 3" xfId="22508" xr:uid="{8EBEC7DB-DF15-4FFF-9A5A-64E9188090E9}"/>
    <cellStyle name="Millares 2 3 4 4 4" xfId="29790" xr:uid="{C0C5F2F6-AC80-4269-A16E-0BA4B3922B5F}"/>
    <cellStyle name="Millares 2 3 4 4 5" xfId="18869" xr:uid="{E935FA8C-52F2-466F-BEC2-4465001F44C6}"/>
    <cellStyle name="Millares 2 3 4 5" xfId="8646" xr:uid="{E9AA408F-3261-47AF-832E-C4F91923C67E}"/>
    <cellStyle name="Millares 2 3 4 5 2" xfId="15953" xr:uid="{0A3087E3-3373-4488-A372-A0EAD282EAF6}"/>
    <cellStyle name="Millares 2 3 4 5 2 2" xfId="37795" xr:uid="{FFA968A8-8E51-41A1-A833-2EFD2DC57073}"/>
    <cellStyle name="Millares 2 3 4 5 2 3" xfId="26874" xr:uid="{B9FA6914-D112-4BEA-BC75-0B012CA8AE52}"/>
    <cellStyle name="Millares 2 3 4 5 3" xfId="12295" xr:uid="{67E43043-3E55-4589-91A0-CF34894CAA51}"/>
    <cellStyle name="Millares 2 3 4 5 3 2" xfId="34155" xr:uid="{CBDE4988-CF23-4478-AF96-6C7EC5A959B9}"/>
    <cellStyle name="Millares 2 3 4 5 3 3" xfId="23234" xr:uid="{F91E1FCC-245C-4AE6-908A-F3A14C54A0BB}"/>
    <cellStyle name="Millares 2 3 4 5 4" xfId="30516" xr:uid="{179D708F-D832-42FB-9CC0-6F2C01648000}"/>
    <cellStyle name="Millares 2 3 4 5 5" xfId="19595" xr:uid="{DE1DE8EB-7EF7-404C-9D89-5C600BDE6756}"/>
    <cellStyle name="Millares 2 3 4 6" xfId="13035" xr:uid="{A0848119-8761-4E59-A23D-BE84E2B4B3F2}"/>
    <cellStyle name="Millares 2 3 4 6 2" xfId="34889" xr:uid="{5CE9AAA7-E26A-437C-8C18-65A6A3843146}"/>
    <cellStyle name="Millares 2 3 4 6 3" xfId="23968" xr:uid="{1A8744B7-5084-43B5-83FB-7A72BD662F21}"/>
    <cellStyle name="Millares 2 3 4 7" xfId="9381" xr:uid="{988B7E95-0C03-4A6A-B76B-4CFA33F262D1}"/>
    <cellStyle name="Millares 2 3 4 7 2" xfId="31249" xr:uid="{873ABAD8-1867-4494-807C-C9881EEDBD37}"/>
    <cellStyle name="Millares 2 3 4 7 3" xfId="20328" xr:uid="{6BFC314B-9431-47C9-922F-A9D77D767710}"/>
    <cellStyle name="Millares 2 3 4 8" xfId="27610" xr:uid="{479AD2F6-9081-4873-8B7D-753D6DC6A611}"/>
    <cellStyle name="Millares 2 3 4 9" xfId="16689" xr:uid="{BE52C13E-2759-4481-B635-4A3E0C1EDD26}"/>
    <cellStyle name="Millares 2 3 5" xfId="5975" xr:uid="{919354DA-A141-4AA3-AB17-BD5030DDB10A}"/>
    <cellStyle name="Millares 2 3 5 2" xfId="13282" xr:uid="{78E6B485-2492-4415-8CAD-11949CF85F2B}"/>
    <cellStyle name="Millares 2 3 5 2 2" xfId="35136" xr:uid="{5C66EBDB-F14D-4AC8-BC5C-1EB5333622D6}"/>
    <cellStyle name="Millares 2 3 5 2 3" xfId="24215" xr:uid="{CB98A1C8-483B-42E3-BFDC-14E2E04C9CCD}"/>
    <cellStyle name="Millares 2 3 5 3" xfId="9628" xr:uid="{ED857DC1-D759-4B48-A88A-A45388A7221B}"/>
    <cellStyle name="Millares 2 3 5 3 2" xfId="31496" xr:uid="{DAC0A1CE-8BD1-4556-9D48-55B634382956}"/>
    <cellStyle name="Millares 2 3 5 3 3" xfId="20575" xr:uid="{F1EAF8F2-8206-461A-9088-BCB9DB009A76}"/>
    <cellStyle name="Millares 2 3 5 4" xfId="27857" xr:uid="{C8EE9119-6ACF-4915-8637-C51D075DA8FA}"/>
    <cellStyle name="Millares 2 3 5 5" xfId="16936" xr:uid="{99B402DF-CA9D-40EC-A812-E7223F5B68F4}"/>
    <cellStyle name="Millares 2 3 6" xfId="6703" xr:uid="{0B006954-7D22-4810-BDDC-E6C814DA7C2C}"/>
    <cellStyle name="Millares 2 3 6 2" xfId="14010" xr:uid="{B14D7D56-1422-4746-B4D1-940DD19CC635}"/>
    <cellStyle name="Millares 2 3 6 2 2" xfId="35862" xr:uid="{676B1E2B-C8C0-4941-81C9-BAE087E3FE96}"/>
    <cellStyle name="Millares 2 3 6 2 3" xfId="24941" xr:uid="{9A4EBD3E-E735-429D-B774-B0759F27312D}"/>
    <cellStyle name="Millares 2 3 6 3" xfId="10356" xr:uid="{FE08FE4F-8AC7-4830-B71F-CFD77322893E}"/>
    <cellStyle name="Millares 2 3 6 3 2" xfId="32222" xr:uid="{912AC89E-9786-4491-842D-B708583B0F62}"/>
    <cellStyle name="Millares 2 3 6 3 3" xfId="21301" xr:uid="{15D2585A-0B03-4C44-8EB7-F868D628EDB9}"/>
    <cellStyle name="Millares 2 3 6 4" xfId="28583" xr:uid="{13DA12E3-06A0-40C6-BD9F-F7CC97938B2E}"/>
    <cellStyle name="Millares 2 3 6 5" xfId="17662" xr:uid="{E734FA1B-A5DB-407C-B4B1-2A7966BFD9D7}"/>
    <cellStyle name="Millares 2 3 7" xfId="7433" xr:uid="{C49EFEC7-BA31-414D-A468-67752A304746}"/>
    <cellStyle name="Millares 2 3 7 2" xfId="14740" xr:uid="{BF7D643E-3E0A-410D-9699-34BC285245FA}"/>
    <cellStyle name="Millares 2 3 7 2 2" xfId="36588" xr:uid="{D2BF8308-B324-4D52-981B-3B56212F9019}"/>
    <cellStyle name="Millares 2 3 7 2 3" xfId="25667" xr:uid="{C60AF160-170A-45F5-A301-73DCFAC15BCA}"/>
    <cellStyle name="Millares 2 3 7 3" xfId="11086" xr:uid="{5650F943-CA57-484F-89AF-142DD84EC88B}"/>
    <cellStyle name="Millares 2 3 7 3 2" xfId="32948" xr:uid="{2F920727-EFEF-40F0-B205-66BAFF3416B7}"/>
    <cellStyle name="Millares 2 3 7 3 3" xfId="22027" xr:uid="{3FDB6E1E-1DB7-4BC7-9BC6-047548857BD4}"/>
    <cellStyle name="Millares 2 3 7 4" xfId="29309" xr:uid="{24BDC91A-A7E7-47E2-AC16-4342F9F28ED3}"/>
    <cellStyle name="Millares 2 3 7 5" xfId="18388" xr:uid="{28E1E83B-00B0-4420-A165-EE610247B390}"/>
    <cellStyle name="Millares 2 3 8" xfId="8163" xr:uid="{26CCEE3C-5D80-42B0-B99F-073FA70AFCF6}"/>
    <cellStyle name="Millares 2 3 8 2" xfId="15470" xr:uid="{6277E2D5-FCD6-4686-B8BC-FEAA30A742DD}"/>
    <cellStyle name="Millares 2 3 8 2 2" xfId="37314" xr:uid="{9DC571D5-5A30-498F-BD53-8B66DF50809D}"/>
    <cellStyle name="Millares 2 3 8 2 3" xfId="26393" xr:uid="{73F1513F-F8EB-4CBD-9E2D-30B36ADE0B6B}"/>
    <cellStyle name="Millares 2 3 8 3" xfId="11814" xr:uid="{C19DAC5D-08C5-4F25-B1EA-C920B21DBE6C}"/>
    <cellStyle name="Millares 2 3 8 3 2" xfId="33674" xr:uid="{1EA8FC80-503E-4AD0-956B-F4CA603B80A5}"/>
    <cellStyle name="Millares 2 3 8 3 3" xfId="22753" xr:uid="{DE254E91-BCA4-479E-8E9B-661E3F764BBD}"/>
    <cellStyle name="Millares 2 3 8 4" xfId="30035" xr:uid="{4BFEF18C-1241-4B17-9CDF-EB5A6674AC9F}"/>
    <cellStyle name="Millares 2 3 8 5" xfId="19114" xr:uid="{9FBDC542-E9F6-4733-8FD2-D472C5DDC5BA}"/>
    <cellStyle name="Millares 2 3 9" xfId="12552" xr:uid="{E0A72F38-F1EF-4DA5-A1D3-4EF6620FBF77}"/>
    <cellStyle name="Millares 2 3 9 2" xfId="34408" xr:uid="{7F529334-C112-413A-B029-E6BA822A0894}"/>
    <cellStyle name="Millares 2 3 9 3" xfId="23487" xr:uid="{CFC2F20D-100D-4535-ACE7-1D817552E9DA}"/>
    <cellStyle name="Millares 2 30" xfId="6674" xr:uid="{B38190B4-F802-4D04-95E6-54D201003C81}"/>
    <cellStyle name="Millares 2 30 2" xfId="13981" xr:uid="{5625A159-09BF-4CD6-8652-E5010A81F60E}"/>
    <cellStyle name="Millares 2 30 2 2" xfId="35835" xr:uid="{4965BEA0-83DC-4B3F-9B19-DAF2ECD049E7}"/>
    <cellStyle name="Millares 2 30 2 3" xfId="24914" xr:uid="{2335FF23-B551-4CD2-BB30-2BEF52A97692}"/>
    <cellStyle name="Millares 2 30 3" xfId="10327" xr:uid="{AAD1FFC3-7C56-46BB-8E94-AB3CD3315661}"/>
    <cellStyle name="Millares 2 30 3 2" xfId="32195" xr:uid="{33BFBB8A-97BF-4C3D-AB72-4617AC89BA70}"/>
    <cellStyle name="Millares 2 30 3 3" xfId="21274" xr:uid="{FAADC6D8-D1C8-4FD2-A647-EFE23B2CBA5F}"/>
    <cellStyle name="Millares 2 30 4" xfId="28556" xr:uid="{4E09A2DB-E27A-460A-932F-0A9E7966C149}"/>
    <cellStyle name="Millares 2 30 5" xfId="17635" xr:uid="{C2655823-0B8F-4337-AFFA-533488AF87C6}"/>
    <cellStyle name="Millares 2 31" xfId="7404" xr:uid="{079B4113-2D18-4E8B-B9D5-2F61EFCF0D6E}"/>
    <cellStyle name="Millares 2 31 2" xfId="14711" xr:uid="{68B52464-117E-4861-847F-EE5E455BB2D1}"/>
    <cellStyle name="Millares 2 31 2 2" xfId="36561" xr:uid="{0DFF295A-6942-4186-BE08-9E184AE29C6D}"/>
    <cellStyle name="Millares 2 31 2 3" xfId="25640" xr:uid="{8227E04D-EC7D-43ED-B37E-761C33304214}"/>
    <cellStyle name="Millares 2 31 3" xfId="11057" xr:uid="{FD13331C-36E9-4A42-9B4A-0045122506A4}"/>
    <cellStyle name="Millares 2 31 3 2" xfId="32921" xr:uid="{BD06FC48-A29A-4A96-B41C-F05130220009}"/>
    <cellStyle name="Millares 2 31 3 3" xfId="22000" xr:uid="{69E640CA-5CB8-4856-B024-08D7F8211AB9}"/>
    <cellStyle name="Millares 2 31 4" xfId="29282" xr:uid="{CD907CAD-7535-4C53-BE1C-D4A9418F8A56}"/>
    <cellStyle name="Millares 2 31 5" xfId="18361" xr:uid="{5634DAC3-5243-46AC-A35D-5B4A7528C6E4}"/>
    <cellStyle name="Millares 2 32" xfId="8134" xr:uid="{DACA5279-87E3-41A7-8375-126926D02CB1}"/>
    <cellStyle name="Millares 2 32 2" xfId="15441" xr:uid="{FEBF4684-F1C0-4C1F-B237-C40F3360BE98}"/>
    <cellStyle name="Millares 2 32 2 2" xfId="37287" xr:uid="{2D44FA33-879A-4839-B128-F96521ADF741}"/>
    <cellStyle name="Millares 2 32 2 3" xfId="26366" xr:uid="{A18136DF-5181-4AA0-982C-3C7867A9B619}"/>
    <cellStyle name="Millares 2 32 3" xfId="11787" xr:uid="{B8AD64DB-D5D3-4139-A387-0B62BACB3CDE}"/>
    <cellStyle name="Millares 2 32 3 2" xfId="33647" xr:uid="{E43597D0-0588-41E7-A51D-3B8282270A16}"/>
    <cellStyle name="Millares 2 32 3 3" xfId="22726" xr:uid="{352F7FA6-BB01-42C2-9C94-6FE0F8A34FDD}"/>
    <cellStyle name="Millares 2 32 4" xfId="30008" xr:uid="{48A1BC63-509D-4D13-B369-5A1531C323C9}"/>
    <cellStyle name="Millares 2 32 5" xfId="19087" xr:uid="{677E9110-93B2-435A-8416-9B70A6B5BF69}"/>
    <cellStyle name="Millares 2 33" xfId="12517" xr:uid="{BE1086CC-1A02-4BDD-8D69-680A5557D19C}"/>
    <cellStyle name="Millares 2 33 2" xfId="16174" xr:uid="{B1D07050-30C8-4443-8614-01102FC52EEA}"/>
    <cellStyle name="Millares 2 33 2 2" xfId="38016" xr:uid="{47BE94E6-6D03-4668-BED5-02B9E1060D00}"/>
    <cellStyle name="Millares 2 33 2 3" xfId="27095" xr:uid="{6A3C189D-0F7B-4F2A-BE3F-A8F61A712B5C}"/>
    <cellStyle name="Millares 2 33 3" xfId="34375" xr:uid="{BF1D484D-60EA-46B6-B80A-6272331BC1C1}"/>
    <cellStyle name="Millares 2 33 4" xfId="23454" xr:uid="{3D1CC2C4-D0DF-4627-B79A-8AEC483217D0}"/>
    <cellStyle name="Millares 2 34" xfId="12523" xr:uid="{59265AEC-3CFE-4DF1-B9BB-B5723EC8E12D}"/>
    <cellStyle name="Millares 2 34 2" xfId="34381" xr:uid="{8BD79368-9861-40CC-AA8F-7C441159DA4A}"/>
    <cellStyle name="Millares 2 34 3" xfId="23460" xr:uid="{55151EAE-B9B3-4B1F-9C29-1BDD345C76F7}"/>
    <cellStyle name="Millares 2 35" xfId="8873" xr:uid="{97B2D6A7-2625-4451-8E85-D0EBA36E2A10}"/>
    <cellStyle name="Millares 2 35 2" xfId="30741" xr:uid="{2249D5BD-2A3E-4C2F-BDCE-DBB90801EFF4}"/>
    <cellStyle name="Millares 2 35 3" xfId="19820" xr:uid="{D90A70FD-A1CC-4FDD-A37B-FD1AAD8052A6}"/>
    <cellStyle name="Millares 2 36" xfId="27102" xr:uid="{A666B5F3-7C2C-4C2C-9785-29C9EA0084E9}"/>
    <cellStyle name="Millares 2 37" xfId="16181" xr:uid="{7E380B83-89C3-4BC1-87D2-EB9563BFC65E}"/>
    <cellStyle name="Millares 2 38" xfId="38023" xr:uid="{F8323074-DD97-4727-9882-5F3702C604D6}"/>
    <cellStyle name="Millares 2 39" xfId="2964" xr:uid="{747589F2-A136-4386-B2FC-301709A21706}"/>
    <cellStyle name="Millares 2 4" xfId="3065" xr:uid="{59031F2D-43DB-4079-AA45-E591B6513F96}"/>
    <cellStyle name="Millares 2 4 10" xfId="8902" xr:uid="{9F48A624-D2A8-4CB1-B1CC-CF914C9A5145}"/>
    <cellStyle name="Millares 2 4 10 2" xfId="30770" xr:uid="{772744B4-832D-44FE-A3C1-53143032F251}"/>
    <cellStyle name="Millares 2 4 10 3" xfId="19849" xr:uid="{EBA59127-117E-407E-B112-4DCD4F9C7BE9}"/>
    <cellStyle name="Millares 2 4 11" xfId="27131" xr:uid="{865ECB86-919A-4E1D-9AB2-36E9639C65A4}"/>
    <cellStyle name="Millares 2 4 12" xfId="16210" xr:uid="{B0A2A849-1E96-418B-8E17-0FD924E7A39E}"/>
    <cellStyle name="Millares 2 4 13" xfId="38047" xr:uid="{3107AEDF-5454-4F6E-A156-36C6B0B17064}"/>
    <cellStyle name="Millares 2 4 2" xfId="3066" xr:uid="{0BA6C87F-0316-41FC-9656-F4E25188751D}"/>
    <cellStyle name="Millares 2 4 2 10" xfId="27132" xr:uid="{66D97F52-82DB-4B05-9799-AB6AA7CE9A53}"/>
    <cellStyle name="Millares 2 4 2 11" xfId="16211" xr:uid="{83F53796-59CC-4BB7-BBA6-56AE762DEFB4}"/>
    <cellStyle name="Millares 2 4 2 2" xfId="5476" xr:uid="{BB99CBC7-5CF6-419A-84E1-426BDCE2E14B}"/>
    <cellStyle name="Millares 2 4 2 2 2" xfId="6215" xr:uid="{E38DD083-7A2A-4D82-B3A4-ABF427C2620D}"/>
    <cellStyle name="Millares 2 4 2 2 2 2" xfId="13522" xr:uid="{46813A7E-330D-4BD2-BDAB-DFBD2964C6B6}"/>
    <cellStyle name="Millares 2 4 2 2 2 2 2" xfId="35376" xr:uid="{AB9F61B2-6B36-45D3-BB61-7A5C83D6EC7F}"/>
    <cellStyle name="Millares 2 4 2 2 2 2 3" xfId="24455" xr:uid="{529DCE2F-DBC4-4F93-8800-C7B6FE6DFD56}"/>
    <cellStyle name="Millares 2 4 2 2 2 3" xfId="9868" xr:uid="{988B2820-DE75-4E84-8CBB-DAB712CA1DC0}"/>
    <cellStyle name="Millares 2 4 2 2 2 3 2" xfId="31736" xr:uid="{CE9B0D52-6415-43BA-B766-B393BB0C2296}"/>
    <cellStyle name="Millares 2 4 2 2 2 3 3" xfId="20815" xr:uid="{A58B3CC3-3C1D-4837-8A2C-55507BEAABCC}"/>
    <cellStyle name="Millares 2 4 2 2 2 4" xfId="28097" xr:uid="{C479BE87-AC10-4F9C-828C-F777C1B40961}"/>
    <cellStyle name="Millares 2 4 2 2 2 5" xfId="17176" xr:uid="{77648113-94C4-487B-979B-38AC7904EC0D}"/>
    <cellStyle name="Millares 2 4 2 2 3" xfId="6945" xr:uid="{0D750729-0A40-4247-9426-F9C4301BAAB6}"/>
    <cellStyle name="Millares 2 4 2 2 3 2" xfId="14252" xr:uid="{D9B1478D-51E1-42E8-869E-C3E55B286070}"/>
    <cellStyle name="Millares 2 4 2 2 3 2 2" xfId="36102" xr:uid="{06D19409-EADF-48FE-98E4-7555C918A5E9}"/>
    <cellStyle name="Millares 2 4 2 2 3 2 3" xfId="25181" xr:uid="{695BAD03-ADFB-459C-BEAB-5D4043617222}"/>
    <cellStyle name="Millares 2 4 2 2 3 3" xfId="10598" xr:uid="{2E9C6BF9-E38C-4D5D-95F5-B63FF79F103F}"/>
    <cellStyle name="Millares 2 4 2 2 3 3 2" xfId="32462" xr:uid="{54DD8256-CA27-4FD9-A63C-E60B7A4F001B}"/>
    <cellStyle name="Millares 2 4 2 2 3 3 3" xfId="21541" xr:uid="{18CD748E-1424-4E2D-B625-4D1374000EDA}"/>
    <cellStyle name="Millares 2 4 2 2 3 4" xfId="28823" xr:uid="{647446AA-E062-4484-9126-C17432D5116F}"/>
    <cellStyle name="Millares 2 4 2 2 3 5" xfId="17902" xr:uid="{5E5E0761-5A1E-4679-9F41-4AAD7819DA28}"/>
    <cellStyle name="Millares 2 4 2 2 4" xfId="7675" xr:uid="{4A9F058D-92AC-4F9D-A372-3EE150E102E0}"/>
    <cellStyle name="Millares 2 4 2 2 4 2" xfId="14982" xr:uid="{53ED7F7B-DDC5-411F-A83E-1CD3510CC638}"/>
    <cellStyle name="Millares 2 4 2 2 4 2 2" xfId="36828" xr:uid="{29C2AF9B-D12F-4E20-8B98-6A7D473577E3}"/>
    <cellStyle name="Millares 2 4 2 2 4 2 3" xfId="25907" xr:uid="{CC7FF11F-5639-4B11-9CB3-DB3D8F7990C9}"/>
    <cellStyle name="Millares 2 4 2 2 4 3" xfId="11328" xr:uid="{AD082A50-D34A-42E8-92D0-C38C9D78E733}"/>
    <cellStyle name="Millares 2 4 2 2 4 3 2" xfId="33188" xr:uid="{E74A8D6F-A923-4BDB-B4B2-6205350749E8}"/>
    <cellStyle name="Millares 2 4 2 2 4 3 3" xfId="22267" xr:uid="{7D32617E-272B-4550-A9FE-77D8D6ADBD5D}"/>
    <cellStyle name="Millares 2 4 2 2 4 4" xfId="29549" xr:uid="{58550B66-CABC-4025-80BD-6D49F8D68F6C}"/>
    <cellStyle name="Millares 2 4 2 2 4 5" xfId="18628" xr:uid="{49B9B1FD-2ACC-4001-A4E5-7A0B04EAFFB6}"/>
    <cellStyle name="Millares 2 4 2 2 5" xfId="8405" xr:uid="{C9449CCA-B791-4ABA-9F3A-BA929C3DA4FE}"/>
    <cellStyle name="Millares 2 4 2 2 5 2" xfId="15712" xr:uid="{BD5625EB-F64B-41F5-AEFF-5B26F4629C62}"/>
    <cellStyle name="Millares 2 4 2 2 5 2 2" xfId="37554" xr:uid="{0B9B6C63-F867-4A44-9029-2620CA8BC5A5}"/>
    <cellStyle name="Millares 2 4 2 2 5 2 3" xfId="26633" xr:uid="{6870F124-A50F-490B-8805-9870DF8456FE}"/>
    <cellStyle name="Millares 2 4 2 2 5 3" xfId="12054" xr:uid="{48956089-4C27-4AF3-B763-9EC33D95F233}"/>
    <cellStyle name="Millares 2 4 2 2 5 3 2" xfId="33914" xr:uid="{ACC9BE2D-0293-4A6A-B9A4-A33EDE93B45D}"/>
    <cellStyle name="Millares 2 4 2 2 5 3 3" xfId="22993" xr:uid="{C5C6872E-BAB9-431C-A8EB-B028FD216D41}"/>
    <cellStyle name="Millares 2 4 2 2 5 4" xfId="30275" xr:uid="{0D550836-D9CB-41BC-A66C-CEC8FF25FDD6}"/>
    <cellStyle name="Millares 2 4 2 2 5 5" xfId="19354" xr:uid="{4B4D8756-781F-4232-B0A9-68C05541936D}"/>
    <cellStyle name="Millares 2 4 2 2 6" xfId="12794" xr:uid="{6170106A-8C3C-4D4C-A8F6-DD3B94A49E06}"/>
    <cellStyle name="Millares 2 4 2 2 6 2" xfId="34648" xr:uid="{82F013F6-EE0A-4A61-80F7-B722E32FA298}"/>
    <cellStyle name="Millares 2 4 2 2 6 3" xfId="23727" xr:uid="{21D9E94F-769B-461B-B1D5-386A70ED884F}"/>
    <cellStyle name="Millares 2 4 2 2 7" xfId="9140" xr:uid="{043BB7AF-347C-4580-80AD-57BB0952FD19}"/>
    <cellStyle name="Millares 2 4 2 2 7 2" xfId="31008" xr:uid="{4B26A212-B60C-4284-9E88-6D1D0ED2AF5D}"/>
    <cellStyle name="Millares 2 4 2 2 7 3" xfId="20087" xr:uid="{89A78B76-411A-4B98-B606-098F29FD2DCB}"/>
    <cellStyle name="Millares 2 4 2 2 8" xfId="27369" xr:uid="{9E464FB7-115E-406D-8E9F-97E93BF3E116}"/>
    <cellStyle name="Millares 2 4 2 2 9" xfId="16448" xr:uid="{49E96C9B-C595-4D9B-8E55-0D7908536B28}"/>
    <cellStyle name="Millares 2 4 2 3" xfId="5726" xr:uid="{701FF6B0-4C4F-4ED7-8782-4A3CC46D63D7}"/>
    <cellStyle name="Millares 2 4 2 3 2" xfId="6459" xr:uid="{41147D51-7A3A-471B-B1E9-AB72654348D2}"/>
    <cellStyle name="Millares 2 4 2 3 2 2" xfId="13766" xr:uid="{3B115B3B-B045-4625-8707-D2C930B99E09}"/>
    <cellStyle name="Millares 2 4 2 3 2 2 2" xfId="35620" xr:uid="{B63F1A5B-BE3A-4F35-9979-A28AFB326911}"/>
    <cellStyle name="Millares 2 4 2 3 2 2 3" xfId="24699" xr:uid="{9B191E32-D9E1-4315-914B-3FAFB0913A23}"/>
    <cellStyle name="Millares 2 4 2 3 2 3" xfId="10112" xr:uid="{53BC59CA-14CF-4D0E-B011-0F08B6760E9F}"/>
    <cellStyle name="Millares 2 4 2 3 2 3 2" xfId="31980" xr:uid="{FDF275D2-8587-43B7-B236-A5BAF73CA62D}"/>
    <cellStyle name="Millares 2 4 2 3 2 3 3" xfId="21059" xr:uid="{40834D96-4A25-4966-B24F-9E27B21D2DB3}"/>
    <cellStyle name="Millares 2 4 2 3 2 4" xfId="28341" xr:uid="{637D7019-09B8-481E-B4A1-98ED50DBC56F}"/>
    <cellStyle name="Millares 2 4 2 3 2 5" xfId="17420" xr:uid="{9AF45A15-E842-4758-9D50-428D964F1DE2}"/>
    <cellStyle name="Millares 2 4 2 3 3" xfId="7189" xr:uid="{DB26211F-E7F2-4C03-8705-DAF53A4375B7}"/>
    <cellStyle name="Millares 2 4 2 3 3 2" xfId="14496" xr:uid="{71586D74-AC67-47E9-8875-F5884AB6F3B6}"/>
    <cellStyle name="Millares 2 4 2 3 3 2 2" xfId="36346" xr:uid="{036BBF1E-FADC-4D86-A55A-11D0CFB75DAC}"/>
    <cellStyle name="Millares 2 4 2 3 3 2 3" xfId="25425" xr:uid="{7168134E-BA5A-488C-B98B-551CB675ECB7}"/>
    <cellStyle name="Millares 2 4 2 3 3 3" xfId="10842" xr:uid="{8D2B1FCC-7052-4B9C-A007-8FF097772830}"/>
    <cellStyle name="Millares 2 4 2 3 3 3 2" xfId="32706" xr:uid="{6CC9B32F-C693-4D4B-AF74-EE89BF57D1ED}"/>
    <cellStyle name="Millares 2 4 2 3 3 3 3" xfId="21785" xr:uid="{58D22F16-5516-4D88-A190-6150262120B1}"/>
    <cellStyle name="Millares 2 4 2 3 3 4" xfId="29067" xr:uid="{6F8092F8-17AF-45F1-85AD-125A37A4F631}"/>
    <cellStyle name="Millares 2 4 2 3 3 5" xfId="18146" xr:uid="{C5A84E6C-6DB9-4E4C-A133-3E146991071B}"/>
    <cellStyle name="Millares 2 4 2 3 4" xfId="7919" xr:uid="{58513E64-4055-46CA-A60A-F40FE3F0E4BE}"/>
    <cellStyle name="Millares 2 4 2 3 4 2" xfId="15226" xr:uid="{9FFAEE08-B0BC-420A-9DB8-6A7B05EF7530}"/>
    <cellStyle name="Millares 2 4 2 3 4 2 2" xfId="37072" xr:uid="{FFFC8604-3818-432E-A40C-BBBD5E3936D1}"/>
    <cellStyle name="Millares 2 4 2 3 4 2 3" xfId="26151" xr:uid="{5707D410-12AF-41B7-B73E-8CF847413EFC}"/>
    <cellStyle name="Millares 2 4 2 3 4 3" xfId="11572" xr:uid="{8591D6DB-089C-48A7-8C8E-B9891247992B}"/>
    <cellStyle name="Millares 2 4 2 3 4 3 2" xfId="33432" xr:uid="{E936B33D-EC1E-40FB-AA2E-4D31307CE35E}"/>
    <cellStyle name="Millares 2 4 2 3 4 3 3" xfId="22511" xr:uid="{2B206F41-CCEF-4BB3-847C-1150CA203713}"/>
    <cellStyle name="Millares 2 4 2 3 4 4" xfId="29793" xr:uid="{07A3B28D-26CD-4A99-B020-7A9D487DBD0A}"/>
    <cellStyle name="Millares 2 4 2 3 4 5" xfId="18872" xr:uid="{2FECCAED-6112-4729-8402-7F3E4AB4EA61}"/>
    <cellStyle name="Millares 2 4 2 3 5" xfId="8649" xr:uid="{084A623D-495C-4C9F-B6B3-629C5C6BC3AF}"/>
    <cellStyle name="Millares 2 4 2 3 5 2" xfId="15956" xr:uid="{65F6C52F-33F4-4E33-AE38-B54A9E719AC2}"/>
    <cellStyle name="Millares 2 4 2 3 5 2 2" xfId="37798" xr:uid="{C92A0947-0EF5-41B6-90EF-1437948E9109}"/>
    <cellStyle name="Millares 2 4 2 3 5 2 3" xfId="26877" xr:uid="{32CC47AE-B774-4E29-9AA8-6DD930AA40A8}"/>
    <cellStyle name="Millares 2 4 2 3 5 3" xfId="12298" xr:uid="{E9E25159-6D35-48ED-A4EF-D1A03C50279B}"/>
    <cellStyle name="Millares 2 4 2 3 5 3 2" xfId="34158" xr:uid="{EFB1D869-54AC-470F-9017-8F9914CC6864}"/>
    <cellStyle name="Millares 2 4 2 3 5 3 3" xfId="23237" xr:uid="{D8577DAF-68C5-4F0F-BF07-6DF42246686C}"/>
    <cellStyle name="Millares 2 4 2 3 5 4" xfId="30519" xr:uid="{F55BEDF1-FC93-4610-A98B-63CA9535CE63}"/>
    <cellStyle name="Millares 2 4 2 3 5 5" xfId="19598" xr:uid="{FF8F5FF8-E6BE-44E6-A935-B545207BA3A0}"/>
    <cellStyle name="Millares 2 4 2 3 6" xfId="13038" xr:uid="{BD4B9378-B1DB-4AF7-81F1-BE72B3BD42DA}"/>
    <cellStyle name="Millares 2 4 2 3 6 2" xfId="34892" xr:uid="{455E8E2C-DF0F-4479-A65C-E29709848262}"/>
    <cellStyle name="Millares 2 4 2 3 6 3" xfId="23971" xr:uid="{8E826CCB-81C8-45E3-A35F-645C042E310A}"/>
    <cellStyle name="Millares 2 4 2 3 7" xfId="9384" xr:uid="{5F391B0F-A82F-4B7C-9434-33E3049ED031}"/>
    <cellStyle name="Millares 2 4 2 3 7 2" xfId="31252" xr:uid="{366BEF27-70CD-49E2-B4F4-EBAB39B9AC07}"/>
    <cellStyle name="Millares 2 4 2 3 7 3" xfId="20331" xr:uid="{4F330AEC-D063-4919-AC16-86F8493D1895}"/>
    <cellStyle name="Millares 2 4 2 3 8" xfId="27613" xr:uid="{3F52E837-963B-4027-91EC-006DE2824E54}"/>
    <cellStyle name="Millares 2 4 2 3 9" xfId="16692" xr:uid="{4EEA7033-1163-4E82-ACAF-C1DC8AA4A5BC}"/>
    <cellStyle name="Millares 2 4 2 4" xfId="5978" xr:uid="{57C00971-3DEE-4BAF-91BB-6AF39745F0D9}"/>
    <cellStyle name="Millares 2 4 2 4 2" xfId="13285" xr:uid="{F35AE72E-979F-40FB-8660-452459629B2A}"/>
    <cellStyle name="Millares 2 4 2 4 2 2" xfId="35139" xr:uid="{99CFAAEF-DE1A-46B3-8A9B-5669BAA1B566}"/>
    <cellStyle name="Millares 2 4 2 4 2 3" xfId="24218" xr:uid="{32790AF1-56AB-4D8A-BD5D-15EA7CBF13EC}"/>
    <cellStyle name="Millares 2 4 2 4 3" xfId="9631" xr:uid="{A595C22E-A94E-4E0A-894B-23E21A63461A}"/>
    <cellStyle name="Millares 2 4 2 4 3 2" xfId="31499" xr:uid="{754C9900-A851-4F9C-B628-66C56943490A}"/>
    <cellStyle name="Millares 2 4 2 4 3 3" xfId="20578" xr:uid="{23BD63FF-9D6C-4CD8-AC16-249AAD018B91}"/>
    <cellStyle name="Millares 2 4 2 4 4" xfId="27860" xr:uid="{D043E00C-0503-4839-BA97-C99318E83048}"/>
    <cellStyle name="Millares 2 4 2 4 5" xfId="16939" xr:uid="{78EDFB6D-59A1-4730-88BD-0A1A657B3C30}"/>
    <cellStyle name="Millares 2 4 2 5" xfId="6706" xr:uid="{04467847-2B3A-4C64-AAB9-1CCB5B287A48}"/>
    <cellStyle name="Millares 2 4 2 5 2" xfId="14013" xr:uid="{7B23A487-978C-419F-BEB0-D7819948D748}"/>
    <cellStyle name="Millares 2 4 2 5 2 2" xfId="35865" xr:uid="{AE166C80-5C30-4C27-9187-AF544EA8DCB5}"/>
    <cellStyle name="Millares 2 4 2 5 2 3" xfId="24944" xr:uid="{272D48EE-E775-4F45-B2C1-E4879320319C}"/>
    <cellStyle name="Millares 2 4 2 5 3" xfId="10359" xr:uid="{7A0035DB-716A-4913-807D-A504AFA0AEB9}"/>
    <cellStyle name="Millares 2 4 2 5 3 2" xfId="32225" xr:uid="{F6C3003F-31CE-488C-AA7E-24DA1D9A8059}"/>
    <cellStyle name="Millares 2 4 2 5 3 3" xfId="21304" xr:uid="{346130EF-A6F2-4FC1-A788-3A13D0E8009C}"/>
    <cellStyle name="Millares 2 4 2 5 4" xfId="28586" xr:uid="{AD0856C9-2989-460A-BD88-DD2CC4E377AF}"/>
    <cellStyle name="Millares 2 4 2 5 5" xfId="17665" xr:uid="{34176C1B-9A80-4AA4-AA84-BF94AA9FB94B}"/>
    <cellStyle name="Millares 2 4 2 6" xfId="7436" xr:uid="{F0A8C1CF-66FB-457D-AF4F-744F8BD6A6DD}"/>
    <cellStyle name="Millares 2 4 2 6 2" xfId="14743" xr:uid="{773E0AA7-5578-4624-A683-E33B61215173}"/>
    <cellStyle name="Millares 2 4 2 6 2 2" xfId="36591" xr:uid="{843400E6-418C-4370-BC30-8CAB6CC696F0}"/>
    <cellStyle name="Millares 2 4 2 6 2 3" xfId="25670" xr:uid="{649BDEC8-11D4-4729-8F02-1C5B1811B143}"/>
    <cellStyle name="Millares 2 4 2 6 3" xfId="11089" xr:uid="{07D1B455-58A9-42D7-95E3-8DBB39CEFDB8}"/>
    <cellStyle name="Millares 2 4 2 6 3 2" xfId="32951" xr:uid="{230C0D77-5568-451D-989E-2D5B16300244}"/>
    <cellStyle name="Millares 2 4 2 6 3 3" xfId="22030" xr:uid="{BDDCA308-2D9D-4687-A9B8-6B44A4E9095F}"/>
    <cellStyle name="Millares 2 4 2 6 4" xfId="29312" xr:uid="{2B56E024-67EA-4DD9-9445-F31F6226D766}"/>
    <cellStyle name="Millares 2 4 2 6 5" xfId="18391" xr:uid="{D3E30591-02A0-462B-A01B-1D547AE07377}"/>
    <cellStyle name="Millares 2 4 2 7" xfId="8166" xr:uid="{243E4F0C-9BD4-4774-8C1A-276A2922AB02}"/>
    <cellStyle name="Millares 2 4 2 7 2" xfId="15473" xr:uid="{F56D9A9B-E1D8-4781-9864-AF48E289A5DE}"/>
    <cellStyle name="Millares 2 4 2 7 2 2" xfId="37317" xr:uid="{118F61B9-491A-4922-A0A5-E1D6CE26E9C5}"/>
    <cellStyle name="Millares 2 4 2 7 2 3" xfId="26396" xr:uid="{F4C76D69-B7B7-45FF-84F0-28E01AC6C6EB}"/>
    <cellStyle name="Millares 2 4 2 7 3" xfId="11817" xr:uid="{E279FE03-71D0-4187-BC3F-0B5548F09B0A}"/>
    <cellStyle name="Millares 2 4 2 7 3 2" xfId="33677" xr:uid="{AC1C3E92-F894-4AEB-9958-B3A37BBA8192}"/>
    <cellStyle name="Millares 2 4 2 7 3 3" xfId="22756" xr:uid="{EE3D1952-35A3-4BD7-BFEA-04217CB20959}"/>
    <cellStyle name="Millares 2 4 2 7 4" xfId="30038" xr:uid="{E67A7ED4-0A77-4F83-A18C-0369B176C2B1}"/>
    <cellStyle name="Millares 2 4 2 7 5" xfId="19117" xr:uid="{2D75EED5-7431-4212-99B6-EB75B575B095}"/>
    <cellStyle name="Millares 2 4 2 8" xfId="12555" xr:uid="{75721CE1-BFCC-488D-9018-7F4E926BD6EB}"/>
    <cellStyle name="Millares 2 4 2 8 2" xfId="34411" xr:uid="{B6F381F2-D241-48BA-92A7-B88815EB456C}"/>
    <cellStyle name="Millares 2 4 2 8 3" xfId="23490" xr:uid="{B5479C16-63CD-4281-AE09-1A9275E2F43F}"/>
    <cellStyle name="Millares 2 4 2 9" xfId="8903" xr:uid="{1239E1C6-3970-478A-852A-0B3D1D44CEF4}"/>
    <cellStyle name="Millares 2 4 2 9 2" xfId="30771" xr:uid="{FB4909BF-6F29-42B8-849D-F62881BCFE8F}"/>
    <cellStyle name="Millares 2 4 2 9 3" xfId="19850" xr:uid="{C221F203-EA62-4E29-9CD9-9DA1E2BC28B1}"/>
    <cellStyle name="Millares 2 4 3" xfId="5475" xr:uid="{C006460D-4B3F-4202-B84A-6EEA7BE39A12}"/>
    <cellStyle name="Millares 2 4 3 2" xfId="6214" xr:uid="{D55ACA33-1144-498F-8B9E-895FF0CD137A}"/>
    <cellStyle name="Millares 2 4 3 2 2" xfId="13521" xr:uid="{FF9DC65B-D3F9-44C4-A802-63A08FC09C8C}"/>
    <cellStyle name="Millares 2 4 3 2 2 2" xfId="35375" xr:uid="{94A634BF-4485-4B3F-B4F5-E21450785EB0}"/>
    <cellStyle name="Millares 2 4 3 2 2 3" xfId="24454" xr:uid="{BDA17324-DEFD-4C77-99C2-8C7CADA46173}"/>
    <cellStyle name="Millares 2 4 3 2 3" xfId="9867" xr:uid="{DE1A903B-E01B-4184-A4B8-C04886619D56}"/>
    <cellStyle name="Millares 2 4 3 2 3 2" xfId="31735" xr:uid="{EE91D30B-819D-4153-8BBF-D3D2AEC43E35}"/>
    <cellStyle name="Millares 2 4 3 2 3 3" xfId="20814" xr:uid="{3FE541A2-5D9D-48B5-816F-EA138BBFEA2C}"/>
    <cellStyle name="Millares 2 4 3 2 4" xfId="28096" xr:uid="{4A55FFDA-087B-40E9-834F-D093006010BA}"/>
    <cellStyle name="Millares 2 4 3 2 5" xfId="17175" xr:uid="{A554BFB6-F61D-4B48-B9B2-DD43F1BCADE1}"/>
    <cellStyle name="Millares 2 4 3 3" xfId="6944" xr:uid="{12FC05EA-E097-4BED-9338-1E3E14452BFB}"/>
    <cellStyle name="Millares 2 4 3 3 2" xfId="14251" xr:uid="{20C6219F-50ED-4953-873D-823E5A42F922}"/>
    <cellStyle name="Millares 2 4 3 3 2 2" xfId="36101" xr:uid="{6A4D3038-4C2C-4264-8FE0-1D51795D20BD}"/>
    <cellStyle name="Millares 2 4 3 3 2 3" xfId="25180" xr:uid="{68203FA1-E8BB-4CC8-A238-37CD45844B3B}"/>
    <cellStyle name="Millares 2 4 3 3 3" xfId="10597" xr:uid="{3F3C6F3D-38C9-47BE-BE52-899019BA0C30}"/>
    <cellStyle name="Millares 2 4 3 3 3 2" xfId="32461" xr:uid="{C4F1FF76-066E-4697-8E14-6407E50C0F86}"/>
    <cellStyle name="Millares 2 4 3 3 3 3" xfId="21540" xr:uid="{AF84A454-BD45-4603-B228-7C0D87C70556}"/>
    <cellStyle name="Millares 2 4 3 3 4" xfId="28822" xr:uid="{DABBCC76-A9AA-4BD1-B545-3514437046A0}"/>
    <cellStyle name="Millares 2 4 3 3 5" xfId="17901" xr:uid="{AB1F8794-4880-4C8E-A338-3F880C9F434C}"/>
    <cellStyle name="Millares 2 4 3 4" xfId="7674" xr:uid="{51F1F8FC-95BC-401B-9206-92867EDEAE06}"/>
    <cellStyle name="Millares 2 4 3 4 2" xfId="14981" xr:uid="{961BC55A-2056-4BC9-A47D-AB80FFF1DD27}"/>
    <cellStyle name="Millares 2 4 3 4 2 2" xfId="36827" xr:uid="{4CBCE0CD-4FA9-4A54-8CAA-E08FD5D7B15D}"/>
    <cellStyle name="Millares 2 4 3 4 2 3" xfId="25906" xr:uid="{2B34E2D4-8D40-4981-8E41-0DB80FC03607}"/>
    <cellStyle name="Millares 2 4 3 4 3" xfId="11327" xr:uid="{FC8BDA37-459F-4229-B12A-2AA3BC609D5A}"/>
    <cellStyle name="Millares 2 4 3 4 3 2" xfId="33187" xr:uid="{EF7B8ECE-4FCE-4569-9577-35E56FA79D97}"/>
    <cellStyle name="Millares 2 4 3 4 3 3" xfId="22266" xr:uid="{A66B8F18-B310-4402-B266-B5844B64BA70}"/>
    <cellStyle name="Millares 2 4 3 4 4" xfId="29548" xr:uid="{E6401BDD-6765-4374-83C0-CE099EF5336F}"/>
    <cellStyle name="Millares 2 4 3 4 5" xfId="18627" xr:uid="{876A4B6A-BAE8-430E-9FB8-65FA8C40F53C}"/>
    <cellStyle name="Millares 2 4 3 5" xfId="8404" xr:uid="{0F97E0F2-FF5F-41F7-B119-E1F36243B5FC}"/>
    <cellStyle name="Millares 2 4 3 5 2" xfId="15711" xr:uid="{842DB5C1-BE1D-4E3E-8333-C4CA8B0EDAF8}"/>
    <cellStyle name="Millares 2 4 3 5 2 2" xfId="37553" xr:uid="{8B54FFC5-F71A-4DF1-9FED-2352B4632179}"/>
    <cellStyle name="Millares 2 4 3 5 2 3" xfId="26632" xr:uid="{6B1F5C97-C80E-486F-9A5F-032FB0A730B4}"/>
    <cellStyle name="Millares 2 4 3 5 3" xfId="12053" xr:uid="{8B1B0658-FF2B-4688-8C61-98D0F068B966}"/>
    <cellStyle name="Millares 2 4 3 5 3 2" xfId="33913" xr:uid="{A913D9EC-4E88-4D9B-AEE0-BE04105CE32D}"/>
    <cellStyle name="Millares 2 4 3 5 3 3" xfId="22992" xr:uid="{6BD3F22C-6254-45FF-8493-C8F163F4F73A}"/>
    <cellStyle name="Millares 2 4 3 5 4" xfId="30274" xr:uid="{6C3993F9-CA13-4A6C-9A46-66FF05F768D8}"/>
    <cellStyle name="Millares 2 4 3 5 5" xfId="19353" xr:uid="{63B78E2B-C90D-495D-A433-9D4D2F724475}"/>
    <cellStyle name="Millares 2 4 3 6" xfId="12793" xr:uid="{BC4228F1-387C-4E64-A10D-EFE46A084CD3}"/>
    <cellStyle name="Millares 2 4 3 6 2" xfId="34647" xr:uid="{8552BCD3-6342-421F-9699-F36CB47E5C33}"/>
    <cellStyle name="Millares 2 4 3 6 3" xfId="23726" xr:uid="{139C4293-FBE4-422E-BCA8-46A7B646AA22}"/>
    <cellStyle name="Millares 2 4 3 7" xfId="9139" xr:uid="{EDCE34AA-B7F6-4D89-9206-C21DC4FD2C43}"/>
    <cellStyle name="Millares 2 4 3 7 2" xfId="31007" xr:uid="{1DEEC030-7D02-4D0E-90BF-397E35A0A968}"/>
    <cellStyle name="Millares 2 4 3 7 3" xfId="20086" xr:uid="{A8830DCD-FEC9-4264-BCDD-D216C88A1CE1}"/>
    <cellStyle name="Millares 2 4 3 8" xfId="27368" xr:uid="{EB167D9A-DD3F-435B-BBE1-4C904A9D41CB}"/>
    <cellStyle name="Millares 2 4 3 9" xfId="16447" xr:uid="{167BA3BA-2547-4A99-BAFB-285E599BCD28}"/>
    <cellStyle name="Millares 2 4 4" xfId="5725" xr:uid="{7C75275C-9C64-4159-9996-229753880C2D}"/>
    <cellStyle name="Millares 2 4 4 2" xfId="6458" xr:uid="{27E23800-DF2B-406A-9DFD-3E8A56F1047E}"/>
    <cellStyle name="Millares 2 4 4 2 2" xfId="13765" xr:uid="{2F2DAEB0-74C2-4865-AB1F-75AAD3F0FE04}"/>
    <cellStyle name="Millares 2 4 4 2 2 2" xfId="35619" xr:uid="{CF7D5665-298C-4350-8944-B2E5053BF60C}"/>
    <cellStyle name="Millares 2 4 4 2 2 3" xfId="24698" xr:uid="{C13E99B6-13DC-4C88-A724-B8217070ACD8}"/>
    <cellStyle name="Millares 2 4 4 2 3" xfId="10111" xr:uid="{1BBA6226-302D-4383-9AF9-7934CFC131D2}"/>
    <cellStyle name="Millares 2 4 4 2 3 2" xfId="31979" xr:uid="{B2E53690-E5F9-4B2C-B59F-DA1B984DD52C}"/>
    <cellStyle name="Millares 2 4 4 2 3 3" xfId="21058" xr:uid="{585AAC38-15FB-44D4-A7AB-5BBCA5058CD1}"/>
    <cellStyle name="Millares 2 4 4 2 4" xfId="28340" xr:uid="{96A2607D-5BE0-4ECD-A9A7-E477E3B34B0F}"/>
    <cellStyle name="Millares 2 4 4 2 5" xfId="17419" xr:uid="{FD74A873-6799-40E6-A1C1-552BF436E7F2}"/>
    <cellStyle name="Millares 2 4 4 3" xfId="7188" xr:uid="{7A2970B9-3EB2-4E5D-862E-3416A9B1E393}"/>
    <cellStyle name="Millares 2 4 4 3 2" xfId="14495" xr:uid="{F5B74B88-88CA-492F-9909-D84BEA500607}"/>
    <cellStyle name="Millares 2 4 4 3 2 2" xfId="36345" xr:uid="{4C4B3227-BD28-4755-A6D9-EFE9AE40E609}"/>
    <cellStyle name="Millares 2 4 4 3 2 3" xfId="25424" xr:uid="{BA391321-7435-476E-8F23-3965AFF0C77D}"/>
    <cellStyle name="Millares 2 4 4 3 3" xfId="10841" xr:uid="{6F291E6E-A588-4D0E-BD1E-00F024DFC224}"/>
    <cellStyle name="Millares 2 4 4 3 3 2" xfId="32705" xr:uid="{56F84B9B-5B1F-413C-B068-6149D2B95B94}"/>
    <cellStyle name="Millares 2 4 4 3 3 3" xfId="21784" xr:uid="{3D3B8ED4-07B7-4BFF-99BB-FD5AD47AEC3B}"/>
    <cellStyle name="Millares 2 4 4 3 4" xfId="29066" xr:uid="{8AD2257C-DB18-4CB7-A6A6-F9247A323ACE}"/>
    <cellStyle name="Millares 2 4 4 3 5" xfId="18145" xr:uid="{EB6D5FAE-B904-4953-94A9-DE5A25C0F88C}"/>
    <cellStyle name="Millares 2 4 4 4" xfId="7918" xr:uid="{ED62583A-0D48-4DF4-A256-1B41D3278D32}"/>
    <cellStyle name="Millares 2 4 4 4 2" xfId="15225" xr:uid="{9CEF6CDC-1C81-4FF3-8208-71D6E7BBEF05}"/>
    <cellStyle name="Millares 2 4 4 4 2 2" xfId="37071" xr:uid="{1BACF167-F01F-468E-848E-E48317AB1CF5}"/>
    <cellStyle name="Millares 2 4 4 4 2 3" xfId="26150" xr:uid="{05497C59-BC7C-46E7-8856-327D4D1BB210}"/>
    <cellStyle name="Millares 2 4 4 4 3" xfId="11571" xr:uid="{E5375549-91D8-4DB4-9618-0B3F97250F12}"/>
    <cellStyle name="Millares 2 4 4 4 3 2" xfId="33431" xr:uid="{BFDDEFB3-DCEA-4154-8BE4-CBD7EFD38C5F}"/>
    <cellStyle name="Millares 2 4 4 4 3 3" xfId="22510" xr:uid="{A95F5374-BA0F-4FE9-8E16-26166A291049}"/>
    <cellStyle name="Millares 2 4 4 4 4" xfId="29792" xr:uid="{730895D6-2019-4263-9AE3-3B607D86E297}"/>
    <cellStyle name="Millares 2 4 4 4 5" xfId="18871" xr:uid="{864CC2AD-94B7-4E85-8726-989AC6E6D601}"/>
    <cellStyle name="Millares 2 4 4 5" xfId="8648" xr:uid="{1938436E-CCD2-4299-8C32-F0A72E747727}"/>
    <cellStyle name="Millares 2 4 4 5 2" xfId="15955" xr:uid="{FE5DD5D2-F340-45DB-B88F-61D6F02B1565}"/>
    <cellStyle name="Millares 2 4 4 5 2 2" xfId="37797" xr:uid="{05F746C1-0FE0-4658-8D07-939B4EB141EA}"/>
    <cellStyle name="Millares 2 4 4 5 2 3" xfId="26876" xr:uid="{45243DB4-9D4D-4DE3-AA62-2D0F5EC45335}"/>
    <cellStyle name="Millares 2 4 4 5 3" xfId="12297" xr:uid="{96BD7A08-99F5-4955-83C8-61394569A2A5}"/>
    <cellStyle name="Millares 2 4 4 5 3 2" xfId="34157" xr:uid="{ABAD7BB1-920A-44BA-8E1D-9DDC72D3D09C}"/>
    <cellStyle name="Millares 2 4 4 5 3 3" xfId="23236" xr:uid="{7A23C2FB-E52F-4111-8BF9-3255FBFEF425}"/>
    <cellStyle name="Millares 2 4 4 5 4" xfId="30518" xr:uid="{E215BBE3-572C-471F-8FE9-E6E02D98F8F8}"/>
    <cellStyle name="Millares 2 4 4 5 5" xfId="19597" xr:uid="{4C9A6EEA-473E-4800-9BEE-1988FDBE6A1F}"/>
    <cellStyle name="Millares 2 4 4 6" xfId="13037" xr:uid="{162795A0-5D2D-436F-82CE-B7E6A342B076}"/>
    <cellStyle name="Millares 2 4 4 6 2" xfId="34891" xr:uid="{6A4B42EE-3AD0-4571-8BF3-440AF6E576BF}"/>
    <cellStyle name="Millares 2 4 4 6 3" xfId="23970" xr:uid="{C6AB50D1-19C1-411F-AB2D-4F8B26EF7D69}"/>
    <cellStyle name="Millares 2 4 4 7" xfId="9383" xr:uid="{AF8D4558-B527-4F1E-AF84-F7C4B7C2316B}"/>
    <cellStyle name="Millares 2 4 4 7 2" xfId="31251" xr:uid="{02F0A758-7D62-4D2B-A7B2-6DD8296D41ED}"/>
    <cellStyle name="Millares 2 4 4 7 3" xfId="20330" xr:uid="{586E0DB2-A3BB-4F35-8E1B-CD4ACBC653DC}"/>
    <cellStyle name="Millares 2 4 4 8" xfId="27612" xr:uid="{0CF9F892-4BE6-4B21-82CF-88426E48FBD2}"/>
    <cellStyle name="Millares 2 4 4 9" xfId="16691" xr:uid="{77E8F13C-F313-48EF-88F3-7E3C3822D860}"/>
    <cellStyle name="Millares 2 4 5" xfId="5977" xr:uid="{DD5C1314-6B09-4621-AA57-F580118C454D}"/>
    <cellStyle name="Millares 2 4 5 2" xfId="13284" xr:uid="{EA2F49B4-01D9-4509-93FD-71C5270D7579}"/>
    <cellStyle name="Millares 2 4 5 2 2" xfId="35138" xr:uid="{0BDDFCF2-0CE6-470C-84C1-CB55FD695A83}"/>
    <cellStyle name="Millares 2 4 5 2 3" xfId="24217" xr:uid="{B087E812-403E-4BA4-8139-F0B7154B9E58}"/>
    <cellStyle name="Millares 2 4 5 3" xfId="9630" xr:uid="{4C2DD3BA-784E-4D72-BCDC-929E12A6B150}"/>
    <cellStyle name="Millares 2 4 5 3 2" xfId="31498" xr:uid="{0F434B19-398A-4596-B9F0-E7CC0D6F7BD1}"/>
    <cellStyle name="Millares 2 4 5 3 3" xfId="20577" xr:uid="{FFC76ED6-5BE4-43EA-B627-8664EBDD2125}"/>
    <cellStyle name="Millares 2 4 5 4" xfId="27859" xr:uid="{0E65CA10-4F33-43B1-AD1A-ADBF0D64E31D}"/>
    <cellStyle name="Millares 2 4 5 5" xfId="16938" xr:uid="{BF973F42-32F2-4900-ADE6-0E330F6C4705}"/>
    <cellStyle name="Millares 2 4 6" xfId="6705" xr:uid="{7C6C18FE-9450-4FA5-8114-4A9D9B294D4F}"/>
    <cellStyle name="Millares 2 4 6 2" xfId="14012" xr:uid="{F4AB7218-0D89-46C0-9C66-90A680FDC5FC}"/>
    <cellStyle name="Millares 2 4 6 2 2" xfId="35864" xr:uid="{80526AD9-F2C4-4FA4-9E49-ED00BB891CD0}"/>
    <cellStyle name="Millares 2 4 6 2 3" xfId="24943" xr:uid="{B3033CF2-DF92-43D1-A4B4-6B5E0F1804A5}"/>
    <cellStyle name="Millares 2 4 6 3" xfId="10358" xr:uid="{0DDBB1E6-BA53-4B36-8C1B-68B5FE04FC8C}"/>
    <cellStyle name="Millares 2 4 6 3 2" xfId="32224" xr:uid="{77E7B709-EC6B-42B0-99DF-5BCC24383F98}"/>
    <cellStyle name="Millares 2 4 6 3 3" xfId="21303" xr:uid="{6403EA8B-3E2D-4CB5-B86A-C2E4E486AB84}"/>
    <cellStyle name="Millares 2 4 6 4" xfId="28585" xr:uid="{4225C923-56F5-464C-BD4E-01FA2D8B809C}"/>
    <cellStyle name="Millares 2 4 6 5" xfId="17664" xr:uid="{E8A4C554-0778-410E-886B-DF8C713B9257}"/>
    <cellStyle name="Millares 2 4 7" xfId="7435" xr:uid="{57DDD69D-96B5-4540-80D9-09A891EC6ADB}"/>
    <cellStyle name="Millares 2 4 7 2" xfId="14742" xr:uid="{8F16F731-CD0F-46CA-B615-07386BBCE771}"/>
    <cellStyle name="Millares 2 4 7 2 2" xfId="36590" xr:uid="{70E6313B-B96D-4869-9465-F4FC695C49D7}"/>
    <cellStyle name="Millares 2 4 7 2 3" xfId="25669" xr:uid="{8194CCBD-20F2-4924-9A06-B6B3CB91AD95}"/>
    <cellStyle name="Millares 2 4 7 3" xfId="11088" xr:uid="{0C23D09C-0B6C-434F-89FF-C61F90FB89F2}"/>
    <cellStyle name="Millares 2 4 7 3 2" xfId="32950" xr:uid="{494E78AC-8AE9-4AB4-9B54-7C4AA5D915FE}"/>
    <cellStyle name="Millares 2 4 7 3 3" xfId="22029" xr:uid="{5E07C6E9-98C1-4355-856B-C2583E0854B7}"/>
    <cellStyle name="Millares 2 4 7 4" xfId="29311" xr:uid="{3DF66D80-F465-49C9-BEF5-F52F81C15C6A}"/>
    <cellStyle name="Millares 2 4 7 5" xfId="18390" xr:uid="{E775DCEF-5386-483D-99A2-82A14A685FE9}"/>
    <cellStyle name="Millares 2 4 8" xfId="8165" xr:uid="{126DE65B-74CD-4354-BCD2-7B76F1219D81}"/>
    <cellStyle name="Millares 2 4 8 2" xfId="15472" xr:uid="{DD2FF958-47F2-4720-9CFC-D68A3671E4EF}"/>
    <cellStyle name="Millares 2 4 8 2 2" xfId="37316" xr:uid="{D61A6E13-C8FF-4CEA-9A7F-E35C87FEE711}"/>
    <cellStyle name="Millares 2 4 8 2 3" xfId="26395" xr:uid="{6646BAD5-6416-42CE-B109-0CC0491EA8E2}"/>
    <cellStyle name="Millares 2 4 8 3" xfId="11816" xr:uid="{7213CD50-AB69-4BF0-925E-1F91E890B97F}"/>
    <cellStyle name="Millares 2 4 8 3 2" xfId="33676" xr:uid="{4866A1DF-D850-45E1-8417-64C25D82B415}"/>
    <cellStyle name="Millares 2 4 8 3 3" xfId="22755" xr:uid="{B7DDE71E-A528-40B4-9125-4527B26AE7F4}"/>
    <cellStyle name="Millares 2 4 8 4" xfId="30037" xr:uid="{9862F923-8DE9-497D-AD5A-D92D24F265D9}"/>
    <cellStyle name="Millares 2 4 8 5" xfId="19116" xr:uid="{0161F47F-8522-4B80-A9C6-801DF0AB6767}"/>
    <cellStyle name="Millares 2 4 9" xfId="12554" xr:uid="{EF6FB256-C5CD-446B-B744-DDFE9954CB2A}"/>
    <cellStyle name="Millares 2 4 9 2" xfId="34410" xr:uid="{C4228C41-80AB-4C15-8E40-6ED7DDF80BD4}"/>
    <cellStyle name="Millares 2 4 9 3" xfId="23489" xr:uid="{D2D15615-7268-4D8D-A343-143B8B2765BF}"/>
    <cellStyle name="Millares 2 40" xfId="38278" xr:uid="{EBE3558A-EB86-4AB3-B653-9BD66D20F3F6}"/>
    <cellStyle name="Millares 2 5" xfId="3067" xr:uid="{A1F3673F-B2F6-4994-A04A-A54667953B9D}"/>
    <cellStyle name="Millares 2 5 10" xfId="8904" xr:uid="{02AF690B-86B0-4075-ADE5-92BCD6D28E32}"/>
    <cellStyle name="Millares 2 5 10 2" xfId="30772" xr:uid="{C70E4339-1F4D-4F98-868B-519C24E3640E}"/>
    <cellStyle name="Millares 2 5 10 3" xfId="19851" xr:uid="{4D238F8E-5DE3-4745-9062-53CEEB6BE544}"/>
    <cellStyle name="Millares 2 5 11" xfId="27133" xr:uid="{7DFFF1F0-FCA5-47A4-9C67-2499568C73AD}"/>
    <cellStyle name="Millares 2 5 12" xfId="16212" xr:uid="{07DE7FE9-FAD2-43FD-B0AB-78943BE020F8}"/>
    <cellStyle name="Millares 2 5 2" xfId="3068" xr:uid="{60B30CF1-B131-4C40-BC7C-94742A25F9A4}"/>
    <cellStyle name="Millares 2 5 2 10" xfId="27134" xr:uid="{A326F5BC-8FF5-4BE9-890E-E8DDE2A75D58}"/>
    <cellStyle name="Millares 2 5 2 11" xfId="16213" xr:uid="{8DB9AEE8-C2FD-4843-B57D-9177E3F73441}"/>
    <cellStyle name="Millares 2 5 2 2" xfId="5478" xr:uid="{BF223CBB-0808-4402-904F-C10A0CF98228}"/>
    <cellStyle name="Millares 2 5 2 2 2" xfId="6217" xr:uid="{F0B9A0BF-E4B8-420E-B099-B4972450EA16}"/>
    <cellStyle name="Millares 2 5 2 2 2 2" xfId="13524" xr:uid="{A36C8FFC-FE93-460A-B866-12211F477D1B}"/>
    <cellStyle name="Millares 2 5 2 2 2 2 2" xfId="35378" xr:uid="{BD3D5FF1-D927-4EB2-B0A0-7580C0A083F2}"/>
    <cellStyle name="Millares 2 5 2 2 2 2 3" xfId="24457" xr:uid="{750C6629-2B67-4CA6-9DC8-7B7880284461}"/>
    <cellStyle name="Millares 2 5 2 2 2 3" xfId="9870" xr:uid="{82FFF9B8-056A-4058-9CF7-DD2620B0843E}"/>
    <cellStyle name="Millares 2 5 2 2 2 3 2" xfId="31738" xr:uid="{17E3BFBF-3839-40BD-ACF3-106B1EC948C5}"/>
    <cellStyle name="Millares 2 5 2 2 2 3 3" xfId="20817" xr:uid="{50282D71-5F38-4907-8087-6CE04A4D6A5F}"/>
    <cellStyle name="Millares 2 5 2 2 2 4" xfId="28099" xr:uid="{22A41848-8DAB-4DAA-B09C-B21D3CE6FE3B}"/>
    <cellStyle name="Millares 2 5 2 2 2 5" xfId="17178" xr:uid="{7946F51E-33F5-4E9D-A879-CFEE2E53A5BE}"/>
    <cellStyle name="Millares 2 5 2 2 3" xfId="6947" xr:uid="{00F39E91-36DF-435C-A34C-31D9C35BA589}"/>
    <cellStyle name="Millares 2 5 2 2 3 2" xfId="14254" xr:uid="{5193BA7B-DC9D-43AE-A288-6D1F43C80035}"/>
    <cellStyle name="Millares 2 5 2 2 3 2 2" xfId="36104" xr:uid="{32D53C17-2B98-4906-B61B-F2B47AA3E5E3}"/>
    <cellStyle name="Millares 2 5 2 2 3 2 3" xfId="25183" xr:uid="{2431690C-705C-40D2-A41C-E0FD69AE4034}"/>
    <cellStyle name="Millares 2 5 2 2 3 3" xfId="10600" xr:uid="{A56C0FFC-9426-442E-B9E0-BD3D406087F1}"/>
    <cellStyle name="Millares 2 5 2 2 3 3 2" xfId="32464" xr:uid="{7436DAF4-A473-43AB-989E-11D8EB763CC2}"/>
    <cellStyle name="Millares 2 5 2 2 3 3 3" xfId="21543" xr:uid="{58847527-0DA6-45C6-8AD4-B0FA776CF3C1}"/>
    <cellStyle name="Millares 2 5 2 2 3 4" xfId="28825" xr:uid="{A1F63463-4503-46B0-8D1A-63E43E2226F3}"/>
    <cellStyle name="Millares 2 5 2 2 3 5" xfId="17904" xr:uid="{C9CAA924-151A-4FF5-A85E-89C0F4EE7C15}"/>
    <cellStyle name="Millares 2 5 2 2 4" xfId="7677" xr:uid="{3802960E-BDAC-498F-8CAB-CC71D8F8BC72}"/>
    <cellStyle name="Millares 2 5 2 2 4 2" xfId="14984" xr:uid="{D602CD3D-4E71-4630-B4D6-7C912402AD96}"/>
    <cellStyle name="Millares 2 5 2 2 4 2 2" xfId="36830" xr:uid="{75911BB6-7FD3-47A6-BFB0-CB754BF586CD}"/>
    <cellStyle name="Millares 2 5 2 2 4 2 3" xfId="25909" xr:uid="{ACBF8CC9-954B-401F-BB82-31B9527C40C2}"/>
    <cellStyle name="Millares 2 5 2 2 4 3" xfId="11330" xr:uid="{A3649468-EC10-48C9-AC34-4BB43BB6646A}"/>
    <cellStyle name="Millares 2 5 2 2 4 3 2" xfId="33190" xr:uid="{4E0CD650-5AED-444F-8E80-75F73496F336}"/>
    <cellStyle name="Millares 2 5 2 2 4 3 3" xfId="22269" xr:uid="{DA450558-91B9-4D1E-AEEE-8016E6DED6A3}"/>
    <cellStyle name="Millares 2 5 2 2 4 4" xfId="29551" xr:uid="{8F957385-1E28-4F1B-991D-EFA652714B92}"/>
    <cellStyle name="Millares 2 5 2 2 4 5" xfId="18630" xr:uid="{40CBD3CE-6D31-4C77-9816-1D3E7D60D110}"/>
    <cellStyle name="Millares 2 5 2 2 5" xfId="8407" xr:uid="{2F505460-A11C-4EAA-8486-6703CDBE4D18}"/>
    <cellStyle name="Millares 2 5 2 2 5 2" xfId="15714" xr:uid="{829AC066-2735-4705-8AB2-8047E0ADD489}"/>
    <cellStyle name="Millares 2 5 2 2 5 2 2" xfId="37556" xr:uid="{1FF2721C-3A22-4F71-BDF9-367D1E70BA43}"/>
    <cellStyle name="Millares 2 5 2 2 5 2 3" xfId="26635" xr:uid="{4A7A8972-A807-447E-8048-2D52518778A5}"/>
    <cellStyle name="Millares 2 5 2 2 5 3" xfId="12056" xr:uid="{ADACE4AB-4100-4113-AA82-6F560B969007}"/>
    <cellStyle name="Millares 2 5 2 2 5 3 2" xfId="33916" xr:uid="{EE2607DC-6793-4DD1-8752-D1EB8D05888B}"/>
    <cellStyle name="Millares 2 5 2 2 5 3 3" xfId="22995" xr:uid="{E2B56B8C-B4C9-488A-B88E-E91E188DC61F}"/>
    <cellStyle name="Millares 2 5 2 2 5 4" xfId="30277" xr:uid="{0BCF7821-B711-4F60-AFEE-5755F7FEA1B4}"/>
    <cellStyle name="Millares 2 5 2 2 5 5" xfId="19356" xr:uid="{C8BB1107-73FD-4673-B9EA-4409A8507D2B}"/>
    <cellStyle name="Millares 2 5 2 2 6" xfId="12796" xr:uid="{57C00BAC-65B1-4871-A128-2F30715E20EC}"/>
    <cellStyle name="Millares 2 5 2 2 6 2" xfId="34650" xr:uid="{B4D4CBA7-846E-46B3-A487-67540D1F002F}"/>
    <cellStyle name="Millares 2 5 2 2 6 3" xfId="23729" xr:uid="{E776B562-46CF-46C7-954C-D57E6FA9C62C}"/>
    <cellStyle name="Millares 2 5 2 2 7" xfId="9142" xr:uid="{14BBD061-8BD7-447B-BC07-57ECE6FFEEDF}"/>
    <cellStyle name="Millares 2 5 2 2 7 2" xfId="31010" xr:uid="{887739D9-C9D3-4B1C-8086-C845D261FE52}"/>
    <cellStyle name="Millares 2 5 2 2 7 3" xfId="20089" xr:uid="{3957992B-7AA9-4039-A946-637B626E5FD1}"/>
    <cellStyle name="Millares 2 5 2 2 8" xfId="27371" xr:uid="{8F42CF5D-4ED5-4124-9E13-19207E746F5E}"/>
    <cellStyle name="Millares 2 5 2 2 9" xfId="16450" xr:uid="{38A68C55-AC0C-4E87-B8BD-61A02827296E}"/>
    <cellStyle name="Millares 2 5 2 3" xfId="5728" xr:uid="{93F164CA-A95A-4CD0-96C0-F426A07443ED}"/>
    <cellStyle name="Millares 2 5 2 3 2" xfId="6461" xr:uid="{CDC33E91-0E1B-4E0C-BF31-F2093B635203}"/>
    <cellStyle name="Millares 2 5 2 3 2 2" xfId="13768" xr:uid="{9FB8CD8E-990D-4A96-B6E8-D4E383DB6DC5}"/>
    <cellStyle name="Millares 2 5 2 3 2 2 2" xfId="35622" xr:uid="{511CCAA0-0158-4D08-9F4D-C82594DBB73C}"/>
    <cellStyle name="Millares 2 5 2 3 2 2 3" xfId="24701" xr:uid="{6BE17A3D-567E-4946-A319-58771DE87EBF}"/>
    <cellStyle name="Millares 2 5 2 3 2 3" xfId="10114" xr:uid="{BE893138-CA9D-44AE-8F3F-462E5F0673B8}"/>
    <cellStyle name="Millares 2 5 2 3 2 3 2" xfId="31982" xr:uid="{5FBD491D-DE83-46BC-99FD-8EAA57D53BCB}"/>
    <cellStyle name="Millares 2 5 2 3 2 3 3" xfId="21061" xr:uid="{6FF3F155-D471-4878-9004-638FBD0DDA4D}"/>
    <cellStyle name="Millares 2 5 2 3 2 4" xfId="28343" xr:uid="{0FE31ADD-994C-4819-8F33-971D4EE340D3}"/>
    <cellStyle name="Millares 2 5 2 3 2 5" xfId="17422" xr:uid="{E6905570-3CBC-43DB-A7D9-06928F85C1EC}"/>
    <cellStyle name="Millares 2 5 2 3 3" xfId="7191" xr:uid="{F8DD5A19-FCF7-4C3A-8D95-306EE6B6F668}"/>
    <cellStyle name="Millares 2 5 2 3 3 2" xfId="14498" xr:uid="{2BD15E12-65D1-4C82-ADA5-BC58CA307A67}"/>
    <cellStyle name="Millares 2 5 2 3 3 2 2" xfId="36348" xr:uid="{B9D8B57A-CC04-4874-8A46-04AF0D412225}"/>
    <cellStyle name="Millares 2 5 2 3 3 2 3" xfId="25427" xr:uid="{5CD2E0E8-9EC9-4B75-A8F5-743DCB1B5EC5}"/>
    <cellStyle name="Millares 2 5 2 3 3 3" xfId="10844" xr:uid="{4B891A7E-6AC4-4B9E-9915-BD5A6DA7DB48}"/>
    <cellStyle name="Millares 2 5 2 3 3 3 2" xfId="32708" xr:uid="{4E178DB1-B3E5-4533-85BE-1C8BE9C46156}"/>
    <cellStyle name="Millares 2 5 2 3 3 3 3" xfId="21787" xr:uid="{E704827B-3D1F-431F-80AE-CDE6655315AF}"/>
    <cellStyle name="Millares 2 5 2 3 3 4" xfId="29069" xr:uid="{97B5538E-3208-47E5-A7D4-AD112CCEF5E5}"/>
    <cellStyle name="Millares 2 5 2 3 3 5" xfId="18148" xr:uid="{6B27FE9C-DC4B-4EB1-BAD2-B9144143C07E}"/>
    <cellStyle name="Millares 2 5 2 3 4" xfId="7921" xr:uid="{E9506E63-1621-450C-A274-F80DAF50C5AC}"/>
    <cellStyle name="Millares 2 5 2 3 4 2" xfId="15228" xr:uid="{70A1C6F2-BE54-457C-A56B-A5B657152679}"/>
    <cellStyle name="Millares 2 5 2 3 4 2 2" xfId="37074" xr:uid="{BFA67286-F356-4015-969B-62350B815751}"/>
    <cellStyle name="Millares 2 5 2 3 4 2 3" xfId="26153" xr:uid="{849C94A2-0003-4704-8AC1-59161E9686E2}"/>
    <cellStyle name="Millares 2 5 2 3 4 3" xfId="11574" xr:uid="{0991394D-907D-4A1D-921B-146129800A7A}"/>
    <cellStyle name="Millares 2 5 2 3 4 3 2" xfId="33434" xr:uid="{9B6BCEEF-4000-48AA-8FD3-518CD6ADDFB9}"/>
    <cellStyle name="Millares 2 5 2 3 4 3 3" xfId="22513" xr:uid="{0066C69D-A3AC-4EFA-94D8-97270AB9CE44}"/>
    <cellStyle name="Millares 2 5 2 3 4 4" xfId="29795" xr:uid="{ADFD4E2B-CF17-4FBC-B8D3-56A7086F156E}"/>
    <cellStyle name="Millares 2 5 2 3 4 5" xfId="18874" xr:uid="{B5C7EAE0-6B83-457B-8114-D3DA656B9D8C}"/>
    <cellStyle name="Millares 2 5 2 3 5" xfId="8651" xr:uid="{811F6676-75B9-4258-8E63-C24647EABA42}"/>
    <cellStyle name="Millares 2 5 2 3 5 2" xfId="15958" xr:uid="{5D21BF97-0847-44D8-99AF-C9E8C7A4E38C}"/>
    <cellStyle name="Millares 2 5 2 3 5 2 2" xfId="37800" xr:uid="{E40D1F75-F88E-4CDC-8BD5-4AEC365D866E}"/>
    <cellStyle name="Millares 2 5 2 3 5 2 3" xfId="26879" xr:uid="{63A39E28-260A-4556-A6B2-660F3672B1AE}"/>
    <cellStyle name="Millares 2 5 2 3 5 3" xfId="12300" xr:uid="{070EC9D9-536E-4E76-BBE8-CE94C8CB9B1E}"/>
    <cellStyle name="Millares 2 5 2 3 5 3 2" xfId="34160" xr:uid="{20AFFC77-1C75-44E1-A196-30A7997484F9}"/>
    <cellStyle name="Millares 2 5 2 3 5 3 3" xfId="23239" xr:uid="{E49C7793-A574-458F-BF2D-BEEC32BFBB23}"/>
    <cellStyle name="Millares 2 5 2 3 5 4" xfId="30521" xr:uid="{F97C6438-56DF-403B-A7A8-26686DC9D010}"/>
    <cellStyle name="Millares 2 5 2 3 5 5" xfId="19600" xr:uid="{7976958D-D762-43B0-9357-13C045A0E1D8}"/>
    <cellStyle name="Millares 2 5 2 3 6" xfId="13040" xr:uid="{FD6C0C83-D83C-462F-A610-EB7826D3F7A2}"/>
    <cellStyle name="Millares 2 5 2 3 6 2" xfId="34894" xr:uid="{CA161732-873F-4701-ADF8-44762D23FD4F}"/>
    <cellStyle name="Millares 2 5 2 3 6 3" xfId="23973" xr:uid="{FE255335-5411-4716-A673-BED075A61B4E}"/>
    <cellStyle name="Millares 2 5 2 3 7" xfId="9386" xr:uid="{93589100-285D-44A2-A823-4D84236A9110}"/>
    <cellStyle name="Millares 2 5 2 3 7 2" xfId="31254" xr:uid="{551782FD-E55A-4332-9F06-4BD3BA5E4069}"/>
    <cellStyle name="Millares 2 5 2 3 7 3" xfId="20333" xr:uid="{8929E9BD-0DA9-42CE-8F77-CC78059F036B}"/>
    <cellStyle name="Millares 2 5 2 3 8" xfId="27615" xr:uid="{9F01B634-5FD2-40B4-A248-B071469AFA40}"/>
    <cellStyle name="Millares 2 5 2 3 9" xfId="16694" xr:uid="{8F5C6FC9-DFA1-4E5F-9DED-25447F0D50C7}"/>
    <cellStyle name="Millares 2 5 2 4" xfId="5980" xr:uid="{24CC4EFD-D916-4F22-A429-2751D10D8D86}"/>
    <cellStyle name="Millares 2 5 2 4 2" xfId="13287" xr:uid="{919504D1-6005-40F6-8F6A-3E180953D4AC}"/>
    <cellStyle name="Millares 2 5 2 4 2 2" xfId="35141" xr:uid="{2C3FF1B2-E374-4867-A35D-C843FD177B1D}"/>
    <cellStyle name="Millares 2 5 2 4 2 3" xfId="24220" xr:uid="{8C21D0EF-ECFB-4792-B290-A02F7C079352}"/>
    <cellStyle name="Millares 2 5 2 4 3" xfId="9633" xr:uid="{EC3B35AB-32D5-46E7-AAE1-1D9A4FE7F9CA}"/>
    <cellStyle name="Millares 2 5 2 4 3 2" xfId="31501" xr:uid="{5CF7DE92-3269-41C8-8A52-90E660F622AD}"/>
    <cellStyle name="Millares 2 5 2 4 3 3" xfId="20580" xr:uid="{238539C4-BB91-44E6-A72F-969C7A89A19A}"/>
    <cellStyle name="Millares 2 5 2 4 4" xfId="27862" xr:uid="{7FED0B6C-25C6-44A7-9ABC-4A9F4BB752BA}"/>
    <cellStyle name="Millares 2 5 2 4 5" xfId="16941" xr:uid="{C56BC6D1-0194-44C0-BF41-8742A7BE04D6}"/>
    <cellStyle name="Millares 2 5 2 5" xfId="6708" xr:uid="{631684E8-4037-4FB1-A83D-6F2055A16292}"/>
    <cellStyle name="Millares 2 5 2 5 2" xfId="14015" xr:uid="{2C11F219-8895-475C-83B6-E6ACCA69CA18}"/>
    <cellStyle name="Millares 2 5 2 5 2 2" xfId="35867" xr:uid="{80A68975-D512-422C-855C-C5B38C586FD1}"/>
    <cellStyle name="Millares 2 5 2 5 2 3" xfId="24946" xr:uid="{5E33748A-3EA7-47E6-A37A-CEFFE4F39E2C}"/>
    <cellStyle name="Millares 2 5 2 5 3" xfId="10361" xr:uid="{5EFD1381-A2EE-4677-8B70-2D099442D9D0}"/>
    <cellStyle name="Millares 2 5 2 5 3 2" xfId="32227" xr:uid="{D2340EC5-ED31-466E-AD76-806DCB9C03F0}"/>
    <cellStyle name="Millares 2 5 2 5 3 3" xfId="21306" xr:uid="{367AA8BA-5E42-4063-9433-A9BE26BCCECC}"/>
    <cellStyle name="Millares 2 5 2 5 4" xfId="28588" xr:uid="{E1F960B0-BA35-477D-AC88-8B786C51CFDC}"/>
    <cellStyle name="Millares 2 5 2 5 5" xfId="17667" xr:uid="{6AB13C11-DC6C-4670-9267-D1B7AB88F2F5}"/>
    <cellStyle name="Millares 2 5 2 6" xfId="7438" xr:uid="{6B57BA4F-5B44-4468-8971-1E95F15AD792}"/>
    <cellStyle name="Millares 2 5 2 6 2" xfId="14745" xr:uid="{E482F7CB-D946-44BB-B562-AB6D221DF062}"/>
    <cellStyle name="Millares 2 5 2 6 2 2" xfId="36593" xr:uid="{605E8A48-C150-4008-83E2-20B56F964154}"/>
    <cellStyle name="Millares 2 5 2 6 2 3" xfId="25672" xr:uid="{AC7EFEEC-6320-4912-A943-B87091054BB0}"/>
    <cellStyle name="Millares 2 5 2 6 3" xfId="11091" xr:uid="{01F5EC42-D996-4E99-8CEF-FFEB2BAA5705}"/>
    <cellStyle name="Millares 2 5 2 6 3 2" xfId="32953" xr:uid="{868A37C6-6252-4678-823D-2CE9567906CF}"/>
    <cellStyle name="Millares 2 5 2 6 3 3" xfId="22032" xr:uid="{FE4492AF-41E5-4804-B6B7-3206452D7186}"/>
    <cellStyle name="Millares 2 5 2 6 4" xfId="29314" xr:uid="{4FA3BD18-D7B8-449E-A9B8-5B777F509A2F}"/>
    <cellStyle name="Millares 2 5 2 6 5" xfId="18393" xr:uid="{83519918-40AF-41EE-967F-399457A406AB}"/>
    <cellStyle name="Millares 2 5 2 7" xfId="8168" xr:uid="{DF36463D-55DF-4E61-8E25-0EEDFA453F06}"/>
    <cellStyle name="Millares 2 5 2 7 2" xfId="15475" xr:uid="{EF553A3C-8ACE-4F0A-B4A2-7C7F4295F235}"/>
    <cellStyle name="Millares 2 5 2 7 2 2" xfId="37319" xr:uid="{C5791EB1-AE16-49C6-BFFF-E70D37164ACE}"/>
    <cellStyle name="Millares 2 5 2 7 2 3" xfId="26398" xr:uid="{95C9FA3B-ACF6-421C-BFBB-18E61BB006C1}"/>
    <cellStyle name="Millares 2 5 2 7 3" xfId="11819" xr:uid="{26D86766-F067-49D4-9783-E74120A55587}"/>
    <cellStyle name="Millares 2 5 2 7 3 2" xfId="33679" xr:uid="{C08606D0-A541-4DB9-B3FB-2040A89313B2}"/>
    <cellStyle name="Millares 2 5 2 7 3 3" xfId="22758" xr:uid="{A7CF2CFA-0037-4770-8355-5C0BF20FC579}"/>
    <cellStyle name="Millares 2 5 2 7 4" xfId="30040" xr:uid="{E2A344B7-499C-40E9-AA94-A1497FC9F683}"/>
    <cellStyle name="Millares 2 5 2 7 5" xfId="19119" xr:uid="{AC41053D-1460-4C57-BB1B-2AA946A0BA47}"/>
    <cellStyle name="Millares 2 5 2 8" xfId="12557" xr:uid="{C53E3366-49C1-42AD-8FBC-27208A41F622}"/>
    <cellStyle name="Millares 2 5 2 8 2" xfId="34413" xr:uid="{8F35B6ED-CF9C-4DA1-BBEA-06B421281554}"/>
    <cellStyle name="Millares 2 5 2 8 3" xfId="23492" xr:uid="{D6D2ACBF-430C-4FA0-B4A8-9614D3A1EB38}"/>
    <cellStyle name="Millares 2 5 2 9" xfId="8905" xr:uid="{518FA241-29A9-4786-A684-22BF85A45331}"/>
    <cellStyle name="Millares 2 5 2 9 2" xfId="30773" xr:uid="{ABF1DE37-AC8E-4B7F-8459-6712129CB02F}"/>
    <cellStyle name="Millares 2 5 2 9 3" xfId="19852" xr:uid="{E3BACECE-C203-45AD-9C54-11B0EA9F2EED}"/>
    <cellStyle name="Millares 2 5 3" xfId="5477" xr:uid="{48DAA3BD-23CA-420B-ACE8-802DCA76F395}"/>
    <cellStyle name="Millares 2 5 3 2" xfId="6216" xr:uid="{BE56EA20-13F1-499B-B139-AB9EB813DC93}"/>
    <cellStyle name="Millares 2 5 3 2 2" xfId="13523" xr:uid="{CCE9F553-A99B-4AFE-8680-D22DC2C9C3B5}"/>
    <cellStyle name="Millares 2 5 3 2 2 2" xfId="35377" xr:uid="{248AE095-9DB7-44FA-AC11-05FFC275CC54}"/>
    <cellStyle name="Millares 2 5 3 2 2 3" xfId="24456" xr:uid="{406BBAB0-837C-49F3-9356-6A72B186D1CA}"/>
    <cellStyle name="Millares 2 5 3 2 3" xfId="9869" xr:uid="{3B199C69-520A-4D71-AC8F-3DBFCFA6B39E}"/>
    <cellStyle name="Millares 2 5 3 2 3 2" xfId="31737" xr:uid="{8D433089-C46B-4D31-99A2-63EDE2941E89}"/>
    <cellStyle name="Millares 2 5 3 2 3 3" xfId="20816" xr:uid="{2398489A-A1FE-48DC-882C-78B50030D85F}"/>
    <cellStyle name="Millares 2 5 3 2 4" xfId="28098" xr:uid="{46BBD3B1-E168-47AB-AED1-825721D1D8D5}"/>
    <cellStyle name="Millares 2 5 3 2 5" xfId="17177" xr:uid="{3BAB095A-9921-43BD-87C8-FF2C63C10975}"/>
    <cellStyle name="Millares 2 5 3 3" xfId="6946" xr:uid="{58E40311-E8B6-4BC1-B75A-568A4A7E5E4C}"/>
    <cellStyle name="Millares 2 5 3 3 2" xfId="14253" xr:uid="{3593C859-38C7-47BA-96A5-1865B6ED0E47}"/>
    <cellStyle name="Millares 2 5 3 3 2 2" xfId="36103" xr:uid="{ABCA3C51-ADB4-4E27-8FEC-D47544F58AB3}"/>
    <cellStyle name="Millares 2 5 3 3 2 3" xfId="25182" xr:uid="{9513B593-77F5-42D9-A8DE-2A3DB0AA3927}"/>
    <cellStyle name="Millares 2 5 3 3 3" xfId="10599" xr:uid="{77817F8A-4631-4CF3-AF43-7F85978363BC}"/>
    <cellStyle name="Millares 2 5 3 3 3 2" xfId="32463" xr:uid="{CAEF9DE8-36AB-4335-A0AE-05781B1E4338}"/>
    <cellStyle name="Millares 2 5 3 3 3 3" xfId="21542" xr:uid="{74F68FF4-4B5E-45F5-8306-F9C1785310E2}"/>
    <cellStyle name="Millares 2 5 3 3 4" xfId="28824" xr:uid="{A03070CA-CFD5-4179-BE72-DFFF90982A2C}"/>
    <cellStyle name="Millares 2 5 3 3 5" xfId="17903" xr:uid="{F287F2D1-C8D1-4636-98BE-C4DED31AABA4}"/>
    <cellStyle name="Millares 2 5 3 4" xfId="7676" xr:uid="{55B9C167-042B-4596-8A3D-7CD9926AEFE7}"/>
    <cellStyle name="Millares 2 5 3 4 2" xfId="14983" xr:uid="{E34AE716-BDF2-4DF0-A96A-9008F0C6EA60}"/>
    <cellStyle name="Millares 2 5 3 4 2 2" xfId="36829" xr:uid="{3D17A242-081B-4153-8E21-FF01E899E750}"/>
    <cellStyle name="Millares 2 5 3 4 2 3" xfId="25908" xr:uid="{0D6A979C-814A-43A8-BFF4-6E89436DD2DF}"/>
    <cellStyle name="Millares 2 5 3 4 3" xfId="11329" xr:uid="{25246621-F599-484F-A123-23AFB3D45842}"/>
    <cellStyle name="Millares 2 5 3 4 3 2" xfId="33189" xr:uid="{9764C9FD-D8DC-4DD8-A9FA-4DCDD1FA9319}"/>
    <cellStyle name="Millares 2 5 3 4 3 3" xfId="22268" xr:uid="{E60CA1BC-9ED1-41E9-B148-1FEA20ED7799}"/>
    <cellStyle name="Millares 2 5 3 4 4" xfId="29550" xr:uid="{0BEC173A-11A3-4C83-BF77-B2EBD2C00568}"/>
    <cellStyle name="Millares 2 5 3 4 5" xfId="18629" xr:uid="{E13F4DBC-60CD-4FDF-93D7-7113C92807CA}"/>
    <cellStyle name="Millares 2 5 3 5" xfId="8406" xr:uid="{4F7B661F-11B3-4335-A739-E7B8DA152018}"/>
    <cellStyle name="Millares 2 5 3 5 2" xfId="15713" xr:uid="{D40AC215-6272-4CB3-AF31-2F4F6F593F8E}"/>
    <cellStyle name="Millares 2 5 3 5 2 2" xfId="37555" xr:uid="{3C676609-173F-49EB-AB8A-9E90D086AC40}"/>
    <cellStyle name="Millares 2 5 3 5 2 3" xfId="26634" xr:uid="{4C6E5669-9EF1-4B62-9EA0-5CDC04AA411F}"/>
    <cellStyle name="Millares 2 5 3 5 3" xfId="12055" xr:uid="{00A29036-11DB-4789-A6E2-10B6B56C7036}"/>
    <cellStyle name="Millares 2 5 3 5 3 2" xfId="33915" xr:uid="{8DA7BF99-8EEC-43B3-B80A-E7B58C99D696}"/>
    <cellStyle name="Millares 2 5 3 5 3 3" xfId="22994" xr:uid="{D0DD4BB7-5067-4297-A131-370D0AA277F5}"/>
    <cellStyle name="Millares 2 5 3 5 4" xfId="30276" xr:uid="{08BAC80C-7768-49C9-A837-145EFAB33DB5}"/>
    <cellStyle name="Millares 2 5 3 5 5" xfId="19355" xr:uid="{D38C2B6B-F3B6-4461-859A-FC4D64825F78}"/>
    <cellStyle name="Millares 2 5 3 6" xfId="12795" xr:uid="{A3A6CB57-DA6B-4EED-B878-0076A3293622}"/>
    <cellStyle name="Millares 2 5 3 6 2" xfId="34649" xr:uid="{851A6566-39BF-4C0C-9069-C1339A542397}"/>
    <cellStyle name="Millares 2 5 3 6 3" xfId="23728" xr:uid="{409F1F39-2FFD-4ADD-AF48-5902F83B015F}"/>
    <cellStyle name="Millares 2 5 3 7" xfId="9141" xr:uid="{784DB16C-8A09-4D0C-BB6B-80B8121002EF}"/>
    <cellStyle name="Millares 2 5 3 7 2" xfId="31009" xr:uid="{86E9F860-194C-4254-A9A7-5DCC92358841}"/>
    <cellStyle name="Millares 2 5 3 7 3" xfId="20088" xr:uid="{BD915A43-B5CC-45BE-A499-D76C31F41AF7}"/>
    <cellStyle name="Millares 2 5 3 8" xfId="27370" xr:uid="{16A19CC2-99EA-4E6C-8F98-FC7E2F7CBAF3}"/>
    <cellStyle name="Millares 2 5 3 9" xfId="16449" xr:uid="{5140BD44-7175-4DAC-BE80-5EA3045A885D}"/>
    <cellStyle name="Millares 2 5 4" xfId="5727" xr:uid="{79F57F8D-63CD-4AC4-9D7F-7BBF322EC81D}"/>
    <cellStyle name="Millares 2 5 4 2" xfId="6460" xr:uid="{D3A55A16-C3FE-4189-9493-521EEB049464}"/>
    <cellStyle name="Millares 2 5 4 2 2" xfId="13767" xr:uid="{31E98D61-B025-4905-A96C-2F017F19733D}"/>
    <cellStyle name="Millares 2 5 4 2 2 2" xfId="35621" xr:uid="{AE8F2698-BC43-4C19-B6E9-6C38E00295D0}"/>
    <cellStyle name="Millares 2 5 4 2 2 3" xfId="24700" xr:uid="{94C79563-3454-4FF5-A5A2-F7AE5C6EC1BE}"/>
    <cellStyle name="Millares 2 5 4 2 3" xfId="10113" xr:uid="{4BFDDDB7-824E-4353-9543-45F9633CB55D}"/>
    <cellStyle name="Millares 2 5 4 2 3 2" xfId="31981" xr:uid="{A4922CA6-D0C4-46C0-89A3-31882C0C8B89}"/>
    <cellStyle name="Millares 2 5 4 2 3 3" xfId="21060" xr:uid="{0F815A09-F890-4CD8-877E-0FFF279D287A}"/>
    <cellStyle name="Millares 2 5 4 2 4" xfId="28342" xr:uid="{2E3ED170-9CE5-4754-BB10-7A934DB41D72}"/>
    <cellStyle name="Millares 2 5 4 2 5" xfId="17421" xr:uid="{15C38085-7456-4C2C-910D-6D86909C878B}"/>
    <cellStyle name="Millares 2 5 4 3" xfId="7190" xr:uid="{D98B6244-7319-457B-A7CA-01BAA3E9FC7C}"/>
    <cellStyle name="Millares 2 5 4 3 2" xfId="14497" xr:uid="{E5F09855-7C6A-455E-AD59-FE2F5713ED60}"/>
    <cellStyle name="Millares 2 5 4 3 2 2" xfId="36347" xr:uid="{B7B4BC2C-402B-4733-A15E-5EFEE8682DE8}"/>
    <cellStyle name="Millares 2 5 4 3 2 3" xfId="25426" xr:uid="{E8C6346B-7160-4D13-9300-A50B35A7C0D9}"/>
    <cellStyle name="Millares 2 5 4 3 3" xfId="10843" xr:uid="{4DC1C4B2-BD9A-4BD1-9439-3CD298AACC8F}"/>
    <cellStyle name="Millares 2 5 4 3 3 2" xfId="32707" xr:uid="{E3161F09-ED58-4F06-8BE8-E82376656174}"/>
    <cellStyle name="Millares 2 5 4 3 3 3" xfId="21786" xr:uid="{0B9E6401-4C96-4331-A90C-3443405C8414}"/>
    <cellStyle name="Millares 2 5 4 3 4" xfId="29068" xr:uid="{7F0978A4-DE34-4843-9413-E0B967A75CFD}"/>
    <cellStyle name="Millares 2 5 4 3 5" xfId="18147" xr:uid="{50178760-5D5F-45FA-A401-795773D6BCED}"/>
    <cellStyle name="Millares 2 5 4 4" xfId="7920" xr:uid="{3DF6A330-79B4-42B7-A293-A44C3AFC9A8D}"/>
    <cellStyle name="Millares 2 5 4 4 2" xfId="15227" xr:uid="{AA61FA27-CC95-4950-9EFD-84F7118BECC7}"/>
    <cellStyle name="Millares 2 5 4 4 2 2" xfId="37073" xr:uid="{E9B6D7AF-F6F9-4CF4-AC55-DCD1AB08DBC7}"/>
    <cellStyle name="Millares 2 5 4 4 2 3" xfId="26152" xr:uid="{B0BC7B42-E1BC-4521-A78E-A1A86672D750}"/>
    <cellStyle name="Millares 2 5 4 4 3" xfId="11573" xr:uid="{BB6CC61C-1962-4A2A-B1FD-F59FF8126080}"/>
    <cellStyle name="Millares 2 5 4 4 3 2" xfId="33433" xr:uid="{5AC3CA54-2A00-42A5-B5A4-6A750F5A0D5F}"/>
    <cellStyle name="Millares 2 5 4 4 3 3" xfId="22512" xr:uid="{1A3E2BE8-65FA-48E8-B8DC-8D8DD8E1F6F2}"/>
    <cellStyle name="Millares 2 5 4 4 4" xfId="29794" xr:uid="{1282E7EE-B56F-416E-A732-792B8704557E}"/>
    <cellStyle name="Millares 2 5 4 4 5" xfId="18873" xr:uid="{07371505-B558-4981-93DE-787F7ABD76F9}"/>
    <cellStyle name="Millares 2 5 4 5" xfId="8650" xr:uid="{45694AD4-1853-449D-90FE-BC43446FEEF5}"/>
    <cellStyle name="Millares 2 5 4 5 2" xfId="15957" xr:uid="{255B14B7-11A2-4C02-92BD-019FBEF8F1F9}"/>
    <cellStyle name="Millares 2 5 4 5 2 2" xfId="37799" xr:uid="{F1AEB7B0-C35D-4144-9A72-430E37880748}"/>
    <cellStyle name="Millares 2 5 4 5 2 3" xfId="26878" xr:uid="{3163BB38-6FB3-4F12-BC14-5A64E9009EDA}"/>
    <cellStyle name="Millares 2 5 4 5 3" xfId="12299" xr:uid="{4A3C58B6-0320-4E76-B0A9-C6BD1D58B43A}"/>
    <cellStyle name="Millares 2 5 4 5 3 2" xfId="34159" xr:uid="{011934D6-FE76-4ABC-A83C-D4D124BE256D}"/>
    <cellStyle name="Millares 2 5 4 5 3 3" xfId="23238" xr:uid="{9E16DEDA-7C4B-4608-82FE-17072128D5C3}"/>
    <cellStyle name="Millares 2 5 4 5 4" xfId="30520" xr:uid="{E6B88FAB-08FA-43CA-AC19-D831562CEE66}"/>
    <cellStyle name="Millares 2 5 4 5 5" xfId="19599" xr:uid="{6F2161E6-BAC9-4BA4-93BF-087C9E29CDF6}"/>
    <cellStyle name="Millares 2 5 4 6" xfId="13039" xr:uid="{31565933-B121-43AE-8987-018526DE9A7C}"/>
    <cellStyle name="Millares 2 5 4 6 2" xfId="34893" xr:uid="{B0D79C5A-A3D0-459D-B281-2592B759E951}"/>
    <cellStyle name="Millares 2 5 4 6 3" xfId="23972" xr:uid="{89B50F21-184A-4D4B-A010-EB6EE2BA32B9}"/>
    <cellStyle name="Millares 2 5 4 7" xfId="9385" xr:uid="{96F6AFDC-86F0-4DDF-880E-F8E187B9B1B4}"/>
    <cellStyle name="Millares 2 5 4 7 2" xfId="31253" xr:uid="{09DFDE1D-5102-4299-AD65-0051A54909F7}"/>
    <cellStyle name="Millares 2 5 4 7 3" xfId="20332" xr:uid="{473FB2D4-8B8E-4CE4-82AC-401D746AAC55}"/>
    <cellStyle name="Millares 2 5 4 8" xfId="27614" xr:uid="{083C03EF-32D0-43AF-9641-52F7EA32E618}"/>
    <cellStyle name="Millares 2 5 4 9" xfId="16693" xr:uid="{6D2AEDBC-7E27-47CF-AFA0-D2BCB539767B}"/>
    <cellStyle name="Millares 2 5 5" xfId="5979" xr:uid="{51C115EA-196E-4A36-A271-BD2A2D312D2B}"/>
    <cellStyle name="Millares 2 5 5 2" xfId="13286" xr:uid="{3B856736-5050-4F94-94EB-174797F27AC6}"/>
    <cellStyle name="Millares 2 5 5 2 2" xfId="35140" xr:uid="{8BFE2320-F9AC-433A-BE72-195D5462FCDD}"/>
    <cellStyle name="Millares 2 5 5 2 3" xfId="24219" xr:uid="{80737738-A103-43E7-BE86-696615EAA4AF}"/>
    <cellStyle name="Millares 2 5 5 3" xfId="9632" xr:uid="{A4C441D3-4765-49B6-A60C-D8EE4F90CF86}"/>
    <cellStyle name="Millares 2 5 5 3 2" xfId="31500" xr:uid="{9FC46FF4-1BFE-4D07-A16D-E48D14186A21}"/>
    <cellStyle name="Millares 2 5 5 3 3" xfId="20579" xr:uid="{581069DC-A884-4BEA-A728-4CDD6732F081}"/>
    <cellStyle name="Millares 2 5 5 4" xfId="27861" xr:uid="{6FB40383-28E8-480D-953A-21406D6E1F66}"/>
    <cellStyle name="Millares 2 5 5 5" xfId="16940" xr:uid="{360939F7-582E-4363-AC2C-9D02BECD6BF2}"/>
    <cellStyle name="Millares 2 5 6" xfId="6707" xr:uid="{19A7FA43-3BFB-469B-BEB2-273EC77F8373}"/>
    <cellStyle name="Millares 2 5 6 2" xfId="14014" xr:uid="{4F7876D0-EC8A-4569-9115-2A68A3763D5E}"/>
    <cellStyle name="Millares 2 5 6 2 2" xfId="35866" xr:uid="{0F77FB4B-CAA3-4757-9117-04E8366C5265}"/>
    <cellStyle name="Millares 2 5 6 2 3" xfId="24945" xr:uid="{180DC966-E4DD-4349-925F-7CDE2CAE3CCA}"/>
    <cellStyle name="Millares 2 5 6 3" xfId="10360" xr:uid="{42209AD4-4469-4DBB-AFAD-CFD437E3F05A}"/>
    <cellStyle name="Millares 2 5 6 3 2" xfId="32226" xr:uid="{09EF92A1-442F-455E-8225-F2BB924BBA97}"/>
    <cellStyle name="Millares 2 5 6 3 3" xfId="21305" xr:uid="{8ED5B34F-F635-4132-A02C-35E933E6A2D2}"/>
    <cellStyle name="Millares 2 5 6 4" xfId="28587" xr:uid="{9D10A778-404D-46F4-8C94-C6AD37DC68D7}"/>
    <cellStyle name="Millares 2 5 6 5" xfId="17666" xr:uid="{C9A93F2C-CB16-4BB0-8C4A-7D6BB6396766}"/>
    <cellStyle name="Millares 2 5 7" xfId="7437" xr:uid="{178672D4-DCC1-44C2-B41D-597A36493663}"/>
    <cellStyle name="Millares 2 5 7 2" xfId="14744" xr:uid="{CE86C25C-B654-4D28-B22F-BA7FD1EB8C29}"/>
    <cellStyle name="Millares 2 5 7 2 2" xfId="36592" xr:uid="{B22B8E56-0302-4DC4-B495-71890E0F3804}"/>
    <cellStyle name="Millares 2 5 7 2 3" xfId="25671" xr:uid="{39715817-B6D2-4069-97FB-DE9FC598013D}"/>
    <cellStyle name="Millares 2 5 7 3" xfId="11090" xr:uid="{7802C9F3-3717-4748-9456-C180C77C80AB}"/>
    <cellStyle name="Millares 2 5 7 3 2" xfId="32952" xr:uid="{34B0A7DF-73EE-413E-9C1D-FBC3DBE38D5C}"/>
    <cellStyle name="Millares 2 5 7 3 3" xfId="22031" xr:uid="{03E19B3D-EC58-4770-9BE6-2985753F2ACD}"/>
    <cellStyle name="Millares 2 5 7 4" xfId="29313" xr:uid="{3DEF8BEB-CE3B-4D78-9589-700E30499D29}"/>
    <cellStyle name="Millares 2 5 7 5" xfId="18392" xr:uid="{ED203B0B-9082-44EF-B81C-6D6526B31F01}"/>
    <cellStyle name="Millares 2 5 8" xfId="8167" xr:uid="{2A235BAF-C93E-4C42-8D22-FAEDBAF9F92B}"/>
    <cellStyle name="Millares 2 5 8 2" xfId="15474" xr:uid="{4C7CA501-80A9-4CC6-AF62-E1465619DAA7}"/>
    <cellStyle name="Millares 2 5 8 2 2" xfId="37318" xr:uid="{0402F43B-1754-463D-B60A-F2581A2C2986}"/>
    <cellStyle name="Millares 2 5 8 2 3" xfId="26397" xr:uid="{123DCF3E-BFC1-4355-9667-574A63E07D37}"/>
    <cellStyle name="Millares 2 5 8 3" xfId="11818" xr:uid="{105CA187-0DA7-4C0C-8C0E-432F11750CA2}"/>
    <cellStyle name="Millares 2 5 8 3 2" xfId="33678" xr:uid="{8C978A83-F068-4C6B-9A56-FBF9B33DC5F4}"/>
    <cellStyle name="Millares 2 5 8 3 3" xfId="22757" xr:uid="{C3879362-B087-41C7-9752-5A56B2F281F4}"/>
    <cellStyle name="Millares 2 5 8 4" xfId="30039" xr:uid="{C2CB6E20-FACE-46FF-B6BE-303CDE875636}"/>
    <cellStyle name="Millares 2 5 8 5" xfId="19118" xr:uid="{8F1FF063-327D-40F9-B062-CC03EF62CF76}"/>
    <cellStyle name="Millares 2 5 9" xfId="12556" xr:uid="{9076B3B4-9BAF-40BB-A601-6FAC9E5811EA}"/>
    <cellStyle name="Millares 2 5 9 2" xfId="34412" xr:uid="{80C418B0-C50E-4206-9900-64459151035E}"/>
    <cellStyle name="Millares 2 5 9 3" xfId="23491" xr:uid="{51806151-5A0B-4578-85BA-6F2EAEBCEF86}"/>
    <cellStyle name="Millares 2 6" xfId="3069" xr:uid="{6A80FBB0-497B-4FE8-B0F7-C11044CDFF10}"/>
    <cellStyle name="Millares 2 6 10" xfId="8906" xr:uid="{73BC98B3-E14B-4E3F-965D-1BF68710C1EB}"/>
    <cellStyle name="Millares 2 6 10 2" xfId="30774" xr:uid="{3A57A777-AF05-48A2-9E37-BDE8503C208E}"/>
    <cellStyle name="Millares 2 6 10 3" xfId="19853" xr:uid="{36E7983F-629E-48B9-B645-C42D983024D1}"/>
    <cellStyle name="Millares 2 6 11" xfId="27135" xr:uid="{0B74A2AA-D39E-4ED3-9539-E40E5D710FB3}"/>
    <cellStyle name="Millares 2 6 12" xfId="16214" xr:uid="{B17E7987-4E40-4F3A-8346-A41FA52493A3}"/>
    <cellStyle name="Millares 2 6 2" xfId="3070" xr:uid="{51E350EB-3C8D-4F63-88E4-1DF5BDBAA313}"/>
    <cellStyle name="Millares 2 6 2 10" xfId="27136" xr:uid="{C37530FC-78AA-46B6-BC0A-95E8FB26F1D8}"/>
    <cellStyle name="Millares 2 6 2 11" xfId="16215" xr:uid="{9A08314D-35EE-4A23-8AB1-F55A67054629}"/>
    <cellStyle name="Millares 2 6 2 2" xfId="5480" xr:uid="{28FE4164-753A-4C10-A42A-634ACED75080}"/>
    <cellStyle name="Millares 2 6 2 2 2" xfId="6219" xr:uid="{D16490E1-4632-4A36-AA6B-F297045015E2}"/>
    <cellStyle name="Millares 2 6 2 2 2 2" xfId="13526" xr:uid="{5CC5BC66-C94A-43E2-A844-15F53AD5AD06}"/>
    <cellStyle name="Millares 2 6 2 2 2 2 2" xfId="35380" xr:uid="{EE6CA581-8352-4D5D-9F42-BD0FB6F3188A}"/>
    <cellStyle name="Millares 2 6 2 2 2 2 3" xfId="24459" xr:uid="{A9F4EAE7-C7B7-4EE4-920E-749CA485C2F3}"/>
    <cellStyle name="Millares 2 6 2 2 2 3" xfId="9872" xr:uid="{A95B224C-7DC6-47F7-A3FF-201A3002707A}"/>
    <cellStyle name="Millares 2 6 2 2 2 3 2" xfId="31740" xr:uid="{77A4FFDE-2D5E-4050-9244-E4D5C5363A12}"/>
    <cellStyle name="Millares 2 6 2 2 2 3 3" xfId="20819" xr:uid="{F64AB465-A24C-4E39-99F9-E76D3C3BFBCC}"/>
    <cellStyle name="Millares 2 6 2 2 2 4" xfId="28101" xr:uid="{BEFA1506-4698-4CD5-8387-EA2BD1FA910C}"/>
    <cellStyle name="Millares 2 6 2 2 2 5" xfId="17180" xr:uid="{E7968DDD-FA6E-4D05-A581-0ABEFB633B13}"/>
    <cellStyle name="Millares 2 6 2 2 3" xfId="6949" xr:uid="{F255B46B-2D3D-454B-9B0C-0CF95D316C74}"/>
    <cellStyle name="Millares 2 6 2 2 3 2" xfId="14256" xr:uid="{1F934D4B-0E67-4D03-B6B9-55365C664A1A}"/>
    <cellStyle name="Millares 2 6 2 2 3 2 2" xfId="36106" xr:uid="{E19566C4-8F4E-4A25-B42E-828011A9DFAA}"/>
    <cellStyle name="Millares 2 6 2 2 3 2 3" xfId="25185" xr:uid="{1F2E1278-C839-4F8D-91CF-12FBCB9937D2}"/>
    <cellStyle name="Millares 2 6 2 2 3 3" xfId="10602" xr:uid="{3313DEE2-9183-4CAA-BDA4-8BFF53ABDEDD}"/>
    <cellStyle name="Millares 2 6 2 2 3 3 2" xfId="32466" xr:uid="{6FEB747D-FC61-43A9-A3E9-47355A409C7F}"/>
    <cellStyle name="Millares 2 6 2 2 3 3 3" xfId="21545" xr:uid="{A8A8E995-1305-4F39-B957-4E0FC099E569}"/>
    <cellStyle name="Millares 2 6 2 2 3 4" xfId="28827" xr:uid="{2D834F3D-CF89-4F5E-A00A-AC6F095A792A}"/>
    <cellStyle name="Millares 2 6 2 2 3 5" xfId="17906" xr:uid="{A7530F4C-3015-4812-AF45-D704387FEDD9}"/>
    <cellStyle name="Millares 2 6 2 2 4" xfId="7679" xr:uid="{6CA5ABA5-656A-440A-B2EE-976DBACDE5DB}"/>
    <cellStyle name="Millares 2 6 2 2 4 2" xfId="14986" xr:uid="{67752737-1FAC-4431-A868-D0886D6D67B8}"/>
    <cellStyle name="Millares 2 6 2 2 4 2 2" xfId="36832" xr:uid="{C3ED3064-C66B-47FB-B092-23F94936E6CD}"/>
    <cellStyle name="Millares 2 6 2 2 4 2 3" xfId="25911" xr:uid="{53EC3FBD-4A8C-4109-B83D-E3868A7F50E1}"/>
    <cellStyle name="Millares 2 6 2 2 4 3" xfId="11332" xr:uid="{70DD9E74-4442-4B15-A8F8-9C210ED93514}"/>
    <cellStyle name="Millares 2 6 2 2 4 3 2" xfId="33192" xr:uid="{9311655C-0E3D-4D10-ADD5-F6E3A5BC685F}"/>
    <cellStyle name="Millares 2 6 2 2 4 3 3" xfId="22271" xr:uid="{C8037F13-B5AC-4072-BAA4-34E65ED54E49}"/>
    <cellStyle name="Millares 2 6 2 2 4 4" xfId="29553" xr:uid="{C704D3CB-832D-45DC-A31E-623CE1BCA778}"/>
    <cellStyle name="Millares 2 6 2 2 4 5" xfId="18632" xr:uid="{1F3A4CA3-956F-4CC5-9F76-895663B06EEB}"/>
    <cellStyle name="Millares 2 6 2 2 5" xfId="8409" xr:uid="{C98DBBAF-01A4-4CAF-B2EC-6425F88B8145}"/>
    <cellStyle name="Millares 2 6 2 2 5 2" xfId="15716" xr:uid="{BC65C5DE-75E4-4CDF-8D69-9F92C988E9D1}"/>
    <cellStyle name="Millares 2 6 2 2 5 2 2" xfId="37558" xr:uid="{64B81F47-0F48-4D3E-BDAE-D50BC631E4A7}"/>
    <cellStyle name="Millares 2 6 2 2 5 2 3" xfId="26637" xr:uid="{A0475C9B-6A00-400C-B8FF-79424C2C76BA}"/>
    <cellStyle name="Millares 2 6 2 2 5 3" xfId="12058" xr:uid="{F215CE14-7F33-4CF1-9EE6-7E6D3F86A159}"/>
    <cellStyle name="Millares 2 6 2 2 5 3 2" xfId="33918" xr:uid="{443FF3BF-2BB0-4C59-AECE-AD87A5533D0B}"/>
    <cellStyle name="Millares 2 6 2 2 5 3 3" xfId="22997" xr:uid="{4C5CE03C-4561-4BE7-96E3-3E053BE47570}"/>
    <cellStyle name="Millares 2 6 2 2 5 4" xfId="30279" xr:uid="{60E43CF3-513F-4C3E-8788-88FE1237A76A}"/>
    <cellStyle name="Millares 2 6 2 2 5 5" xfId="19358" xr:uid="{46DF570E-EA90-4EE8-A592-B42488EE21F7}"/>
    <cellStyle name="Millares 2 6 2 2 6" xfId="12798" xr:uid="{CD0423D1-45A6-4908-816B-FDDA0176F873}"/>
    <cellStyle name="Millares 2 6 2 2 6 2" xfId="34652" xr:uid="{1E1BC800-AE6D-4DD4-A73E-98BA3D7927BA}"/>
    <cellStyle name="Millares 2 6 2 2 6 3" xfId="23731" xr:uid="{4AF55B80-3937-4CDE-BD40-DCBBB7A7F232}"/>
    <cellStyle name="Millares 2 6 2 2 7" xfId="9144" xr:uid="{A27A539F-C3F2-4AE2-81F3-4250CDDDAAF7}"/>
    <cellStyle name="Millares 2 6 2 2 7 2" xfId="31012" xr:uid="{F7752EC3-B867-4F8F-8E25-CF5FFA09300D}"/>
    <cellStyle name="Millares 2 6 2 2 7 3" xfId="20091" xr:uid="{D687A71D-CDDA-4975-ACD1-67A571370A04}"/>
    <cellStyle name="Millares 2 6 2 2 8" xfId="27373" xr:uid="{5C661DEC-6325-4BE5-8CE4-3F8F963A7788}"/>
    <cellStyle name="Millares 2 6 2 2 9" xfId="16452" xr:uid="{14F62083-0E2D-4ECC-8D4C-37008CA69889}"/>
    <cellStyle name="Millares 2 6 2 3" xfId="5730" xr:uid="{28030FFC-650D-496F-BA4E-D69F7D4F8CBC}"/>
    <cellStyle name="Millares 2 6 2 3 2" xfId="6463" xr:uid="{B568F9AB-7BF9-4FEE-9961-57E9DAB86087}"/>
    <cellStyle name="Millares 2 6 2 3 2 2" xfId="13770" xr:uid="{4A805E7A-8BE3-4A1D-BD78-D28EE63A4C26}"/>
    <cellStyle name="Millares 2 6 2 3 2 2 2" xfId="35624" xr:uid="{6118DBF3-459B-4A4E-A478-655E5097C2F5}"/>
    <cellStyle name="Millares 2 6 2 3 2 2 3" xfId="24703" xr:uid="{41F55D17-3B6E-4736-953D-D1EBD8F80A4D}"/>
    <cellStyle name="Millares 2 6 2 3 2 3" xfId="10116" xr:uid="{299C4B81-4E61-4164-AD63-2E99A969C744}"/>
    <cellStyle name="Millares 2 6 2 3 2 3 2" xfId="31984" xr:uid="{39CE9785-C8C1-461A-BE2B-ADECCD31E727}"/>
    <cellStyle name="Millares 2 6 2 3 2 3 3" xfId="21063" xr:uid="{BCD8F629-A359-4A9F-A757-A5F7682CD3FD}"/>
    <cellStyle name="Millares 2 6 2 3 2 4" xfId="28345" xr:uid="{0610A3D8-C6D2-446B-85C5-B42B3EC9CC9A}"/>
    <cellStyle name="Millares 2 6 2 3 2 5" xfId="17424" xr:uid="{6D9C6070-13E4-4D86-B5FA-32F34524ED79}"/>
    <cellStyle name="Millares 2 6 2 3 3" xfId="7193" xr:uid="{821117C3-ACFC-499F-A108-7833693B93F9}"/>
    <cellStyle name="Millares 2 6 2 3 3 2" xfId="14500" xr:uid="{5ABA21AC-6AF3-4771-BD36-F2C070CE03A0}"/>
    <cellStyle name="Millares 2 6 2 3 3 2 2" xfId="36350" xr:uid="{072CF35F-A596-4567-8A75-76B0FB3DB05D}"/>
    <cellStyle name="Millares 2 6 2 3 3 2 3" xfId="25429" xr:uid="{C855E57E-BCCC-455D-9A64-1E4E3F23B29D}"/>
    <cellStyle name="Millares 2 6 2 3 3 3" xfId="10846" xr:uid="{F08D52A5-83F4-45C4-9254-1B8A97918112}"/>
    <cellStyle name="Millares 2 6 2 3 3 3 2" xfId="32710" xr:uid="{A5CFA5E2-3383-4564-A044-26C1EB1C2B9A}"/>
    <cellStyle name="Millares 2 6 2 3 3 3 3" xfId="21789" xr:uid="{EDCF6D7E-64B5-4A21-9780-6EBC18B39627}"/>
    <cellStyle name="Millares 2 6 2 3 3 4" xfId="29071" xr:uid="{F751E6B1-C09E-4B9F-AEEC-B9E4B8A75DEC}"/>
    <cellStyle name="Millares 2 6 2 3 3 5" xfId="18150" xr:uid="{EFB742B7-6534-49B9-99D5-023D89285285}"/>
    <cellStyle name="Millares 2 6 2 3 4" xfId="7923" xr:uid="{744A8DE7-B355-4A41-801D-5843B6E9FA40}"/>
    <cellStyle name="Millares 2 6 2 3 4 2" xfId="15230" xr:uid="{F66E816E-4E5D-4D3D-B668-FA9D38B0FD04}"/>
    <cellStyle name="Millares 2 6 2 3 4 2 2" xfId="37076" xr:uid="{1D13B749-1B76-4EC0-BAD0-A1CAB49257E4}"/>
    <cellStyle name="Millares 2 6 2 3 4 2 3" xfId="26155" xr:uid="{3B4C84C9-FE1A-454B-AFFC-A34D02184CE1}"/>
    <cellStyle name="Millares 2 6 2 3 4 3" xfId="11576" xr:uid="{572681C3-70E1-4DAB-94BE-4D994E8185F0}"/>
    <cellStyle name="Millares 2 6 2 3 4 3 2" xfId="33436" xr:uid="{6BAC2E7B-1143-497A-9574-AA0F47C79B45}"/>
    <cellStyle name="Millares 2 6 2 3 4 3 3" xfId="22515" xr:uid="{B2C8C5E2-D854-4770-89AF-4CA8BF98B7A9}"/>
    <cellStyle name="Millares 2 6 2 3 4 4" xfId="29797" xr:uid="{15ECAC12-2971-4F12-B967-F5EB476DDCF1}"/>
    <cellStyle name="Millares 2 6 2 3 4 5" xfId="18876" xr:uid="{F72AE528-639A-4897-82E5-DDD933AC1831}"/>
    <cellStyle name="Millares 2 6 2 3 5" xfId="8653" xr:uid="{2065727C-F9BD-4499-8CC6-ED7012DF75AE}"/>
    <cellStyle name="Millares 2 6 2 3 5 2" xfId="15960" xr:uid="{079CCE6A-FF81-4870-961B-8DE313862504}"/>
    <cellStyle name="Millares 2 6 2 3 5 2 2" xfId="37802" xr:uid="{DE27D5F5-453A-4DB3-A921-34C6E10C85D4}"/>
    <cellStyle name="Millares 2 6 2 3 5 2 3" xfId="26881" xr:uid="{88784383-74D2-4659-B279-4C842056F404}"/>
    <cellStyle name="Millares 2 6 2 3 5 3" xfId="12302" xr:uid="{9CA77E6F-7C24-4951-87A4-10745ED38919}"/>
    <cellStyle name="Millares 2 6 2 3 5 3 2" xfId="34162" xr:uid="{9CB7891B-318A-4772-B3DF-448182D0B6B0}"/>
    <cellStyle name="Millares 2 6 2 3 5 3 3" xfId="23241" xr:uid="{F6F5DBFA-9D03-44CB-A711-130A8172753C}"/>
    <cellStyle name="Millares 2 6 2 3 5 4" xfId="30523" xr:uid="{9E26078B-5615-490E-9D8A-1912FB3F0177}"/>
    <cellStyle name="Millares 2 6 2 3 5 5" xfId="19602" xr:uid="{0E7AC6BB-282E-4A7D-995F-79DAEB3C6199}"/>
    <cellStyle name="Millares 2 6 2 3 6" xfId="13042" xr:uid="{AAD6A45E-A53C-4865-9130-74565E78485B}"/>
    <cellStyle name="Millares 2 6 2 3 6 2" xfId="34896" xr:uid="{C843C9DE-824B-48E1-AC74-E34859B5237D}"/>
    <cellStyle name="Millares 2 6 2 3 6 3" xfId="23975" xr:uid="{435F24E3-8A7D-4576-A433-921B478C9010}"/>
    <cellStyle name="Millares 2 6 2 3 7" xfId="9388" xr:uid="{527EA375-60E6-46F3-A1CB-7BEBAFCF371F}"/>
    <cellStyle name="Millares 2 6 2 3 7 2" xfId="31256" xr:uid="{36A23903-B74C-4FEC-9053-5A6FAD7158B9}"/>
    <cellStyle name="Millares 2 6 2 3 7 3" xfId="20335" xr:uid="{18EE24B5-BB0E-4159-A074-A2CF9100D256}"/>
    <cellStyle name="Millares 2 6 2 3 8" xfId="27617" xr:uid="{1E960607-1CE9-4E04-8EC2-C317213EAED6}"/>
    <cellStyle name="Millares 2 6 2 3 9" xfId="16696" xr:uid="{984A7132-E7F7-4659-AFAC-A3AE9DD1CC7B}"/>
    <cellStyle name="Millares 2 6 2 4" xfId="5982" xr:uid="{2A553C67-0A8B-4458-BFD7-605FB927441D}"/>
    <cellStyle name="Millares 2 6 2 4 2" xfId="13289" xr:uid="{015231F6-A1F5-495F-B660-8C4039617281}"/>
    <cellStyle name="Millares 2 6 2 4 2 2" xfId="35143" xr:uid="{94632D15-82A2-4D9D-BD2B-934026EAE61D}"/>
    <cellStyle name="Millares 2 6 2 4 2 3" xfId="24222" xr:uid="{04E99858-9415-49A7-B638-7C5025B46181}"/>
    <cellStyle name="Millares 2 6 2 4 3" xfId="9635" xr:uid="{961E62FA-6EA8-4BE4-96D4-6F3DF2CAB79A}"/>
    <cellStyle name="Millares 2 6 2 4 3 2" xfId="31503" xr:uid="{001CBB04-3F7E-428D-8C51-8F90F5901357}"/>
    <cellStyle name="Millares 2 6 2 4 3 3" xfId="20582" xr:uid="{6068C478-8416-421E-B16C-3C1E6C67626F}"/>
    <cellStyle name="Millares 2 6 2 4 4" xfId="27864" xr:uid="{4A565C00-7AC2-47D7-9574-66C45730ED2F}"/>
    <cellStyle name="Millares 2 6 2 4 5" xfId="16943" xr:uid="{07B1A993-AD71-4B6E-AD93-AA644DC939A6}"/>
    <cellStyle name="Millares 2 6 2 5" xfId="6710" xr:uid="{644E6BE7-3827-47D7-895B-170334325903}"/>
    <cellStyle name="Millares 2 6 2 5 2" xfId="14017" xr:uid="{72CE8B77-F42A-4C14-8881-696311F13A23}"/>
    <cellStyle name="Millares 2 6 2 5 2 2" xfId="35869" xr:uid="{47C939C1-B3C7-419A-8B9F-2DC86756926D}"/>
    <cellStyle name="Millares 2 6 2 5 2 3" xfId="24948" xr:uid="{A5FFC5B2-553E-404E-ACCA-6DAA2374E246}"/>
    <cellStyle name="Millares 2 6 2 5 3" xfId="10363" xr:uid="{C0F54528-17B1-412A-BA78-4F17BA20DC1C}"/>
    <cellStyle name="Millares 2 6 2 5 3 2" xfId="32229" xr:uid="{5871F660-DEA4-445E-A206-F7332E0E1DF2}"/>
    <cellStyle name="Millares 2 6 2 5 3 3" xfId="21308" xr:uid="{8756E97A-9A40-4439-AED7-80CB3AFF3164}"/>
    <cellStyle name="Millares 2 6 2 5 4" xfId="28590" xr:uid="{BC855D97-E297-4F27-8B96-6FC67B098860}"/>
    <cellStyle name="Millares 2 6 2 5 5" xfId="17669" xr:uid="{CD8F4114-356A-4353-9E4D-290BFA5A738F}"/>
    <cellStyle name="Millares 2 6 2 6" xfId="7440" xr:uid="{A6541B27-CD92-417E-90B2-48D64DEBF309}"/>
    <cellStyle name="Millares 2 6 2 6 2" xfId="14747" xr:uid="{B36D6EA7-0AB5-40C5-95CF-0B2A5AEF0516}"/>
    <cellStyle name="Millares 2 6 2 6 2 2" xfId="36595" xr:uid="{B234D7E9-4F55-438B-86A3-D35E905ED2E3}"/>
    <cellStyle name="Millares 2 6 2 6 2 3" xfId="25674" xr:uid="{F99E79C7-0DC9-48FB-B865-80464897E085}"/>
    <cellStyle name="Millares 2 6 2 6 3" xfId="11093" xr:uid="{9A33945A-B73D-4D03-B146-36A28C9F225D}"/>
    <cellStyle name="Millares 2 6 2 6 3 2" xfId="32955" xr:uid="{98833B5A-601D-4182-A313-27CC6BB2366A}"/>
    <cellStyle name="Millares 2 6 2 6 3 3" xfId="22034" xr:uid="{B79DB38A-59A4-4284-9E67-BAB223E64D43}"/>
    <cellStyle name="Millares 2 6 2 6 4" xfId="29316" xr:uid="{5584490C-4EF5-4472-A833-180A4759DE69}"/>
    <cellStyle name="Millares 2 6 2 6 5" xfId="18395" xr:uid="{CFE1F844-8942-4E0A-BC6E-325D4B4AD680}"/>
    <cellStyle name="Millares 2 6 2 7" xfId="8170" xr:uid="{F12CC7C4-C540-41A1-BFCC-7B9F529A3E6B}"/>
    <cellStyle name="Millares 2 6 2 7 2" xfId="15477" xr:uid="{A9E6B209-F5DD-45F1-A09D-33743DCC34B1}"/>
    <cellStyle name="Millares 2 6 2 7 2 2" xfId="37321" xr:uid="{5FABB8FB-15AE-4D48-9887-544BC492F541}"/>
    <cellStyle name="Millares 2 6 2 7 2 3" xfId="26400" xr:uid="{5B89C1A5-1B9F-4CBF-9182-B4CFCB394291}"/>
    <cellStyle name="Millares 2 6 2 7 3" xfId="11821" xr:uid="{CFAA8EB5-3548-4E63-987A-C04962FAF7BB}"/>
    <cellStyle name="Millares 2 6 2 7 3 2" xfId="33681" xr:uid="{FD01750F-788C-4F2D-840E-5BCD40F2A694}"/>
    <cellStyle name="Millares 2 6 2 7 3 3" xfId="22760" xr:uid="{27D6B95A-54DB-4FD5-AC6F-6DEF4B5F5DAC}"/>
    <cellStyle name="Millares 2 6 2 7 4" xfId="30042" xr:uid="{0C5AFEE9-48CD-47A6-B489-7C1B8C369FEA}"/>
    <cellStyle name="Millares 2 6 2 7 5" xfId="19121" xr:uid="{599EA779-1795-40B2-8CD3-56CFBFC81621}"/>
    <cellStyle name="Millares 2 6 2 8" xfId="12559" xr:uid="{6039BECF-B877-423A-9B7B-48270C19B266}"/>
    <cellStyle name="Millares 2 6 2 8 2" xfId="34415" xr:uid="{1E241266-7A52-49A1-918A-D52ED0E2FA5C}"/>
    <cellStyle name="Millares 2 6 2 8 3" xfId="23494" xr:uid="{30FE59DF-9106-49F6-8A9F-27F9EE31DB87}"/>
    <cellStyle name="Millares 2 6 2 9" xfId="8907" xr:uid="{D364F721-D63F-4800-B13D-6F298FEF37F9}"/>
    <cellStyle name="Millares 2 6 2 9 2" xfId="30775" xr:uid="{8A418147-2254-49AC-A497-107B14084DAB}"/>
    <cellStyle name="Millares 2 6 2 9 3" xfId="19854" xr:uid="{28569906-B97E-4550-BEDD-0AF8649FD361}"/>
    <cellStyle name="Millares 2 6 3" xfId="5479" xr:uid="{1CA4063E-D308-4B9C-AC12-5F8A04765AE0}"/>
    <cellStyle name="Millares 2 6 3 2" xfId="6218" xr:uid="{473D0A78-7E3C-4599-806B-11103DC4F457}"/>
    <cellStyle name="Millares 2 6 3 2 2" xfId="13525" xr:uid="{F37427BF-3696-43BD-AD5B-2DE2FFAE54F7}"/>
    <cellStyle name="Millares 2 6 3 2 2 2" xfId="35379" xr:uid="{0D6184E8-E4AA-4408-A680-32F53F5A9D78}"/>
    <cellStyle name="Millares 2 6 3 2 2 3" xfId="24458" xr:uid="{2CCB53A8-5137-45F8-A33F-DCDF49F45ABE}"/>
    <cellStyle name="Millares 2 6 3 2 3" xfId="9871" xr:uid="{A3D8B0FA-6045-4534-A625-4F0D60353EDD}"/>
    <cellStyle name="Millares 2 6 3 2 3 2" xfId="31739" xr:uid="{F537F761-9360-4789-AB81-891949D5A937}"/>
    <cellStyle name="Millares 2 6 3 2 3 3" xfId="20818" xr:uid="{F8867539-7501-436E-89D2-F66E294FA2DD}"/>
    <cellStyle name="Millares 2 6 3 2 4" xfId="28100" xr:uid="{D51F8164-EBC8-4484-8C64-CD172F8E5B44}"/>
    <cellStyle name="Millares 2 6 3 2 5" xfId="17179" xr:uid="{3A82AC89-49BF-4138-BD1F-A78970ACCE6A}"/>
    <cellStyle name="Millares 2 6 3 3" xfId="6948" xr:uid="{57C88C2F-2B1A-4CC8-B9C6-9BAB4F500FDE}"/>
    <cellStyle name="Millares 2 6 3 3 2" xfId="14255" xr:uid="{FC541C0C-D13C-46F9-ACE0-6B8D34440C2B}"/>
    <cellStyle name="Millares 2 6 3 3 2 2" xfId="36105" xr:uid="{F42F5FDE-1455-45CA-B747-6BFA3C0875D5}"/>
    <cellStyle name="Millares 2 6 3 3 2 3" xfId="25184" xr:uid="{8E68DB49-7103-4896-AC63-3A0E4982C7F4}"/>
    <cellStyle name="Millares 2 6 3 3 3" xfId="10601" xr:uid="{97F7086E-A146-4798-AF91-B53B9CC96FF7}"/>
    <cellStyle name="Millares 2 6 3 3 3 2" xfId="32465" xr:uid="{B58BD220-141C-4BC8-B36E-795528ADD212}"/>
    <cellStyle name="Millares 2 6 3 3 3 3" xfId="21544" xr:uid="{A6D0C0FC-5F38-4139-BE6F-C0152715D663}"/>
    <cellStyle name="Millares 2 6 3 3 4" xfId="28826" xr:uid="{ED75EE75-4AA7-404B-84DD-105230ED4D7C}"/>
    <cellStyle name="Millares 2 6 3 3 5" xfId="17905" xr:uid="{637448A6-5480-4E8E-BA3C-1D243469FDBE}"/>
    <cellStyle name="Millares 2 6 3 4" xfId="7678" xr:uid="{32AB8062-F50E-43E8-A394-D045FEDCEB57}"/>
    <cellStyle name="Millares 2 6 3 4 2" xfId="14985" xr:uid="{55366DCD-37BB-4ABF-B401-02E83F520756}"/>
    <cellStyle name="Millares 2 6 3 4 2 2" xfId="36831" xr:uid="{32248869-D516-4B5A-B1BC-CF510ED2D48D}"/>
    <cellStyle name="Millares 2 6 3 4 2 3" xfId="25910" xr:uid="{C2936E53-4909-4412-AEA2-00C9CBFC0A89}"/>
    <cellStyle name="Millares 2 6 3 4 3" xfId="11331" xr:uid="{F709A226-354F-4004-B756-BAE8E7E6B6E7}"/>
    <cellStyle name="Millares 2 6 3 4 3 2" xfId="33191" xr:uid="{07D1E361-FD5C-4132-88C8-84B01F27DA8F}"/>
    <cellStyle name="Millares 2 6 3 4 3 3" xfId="22270" xr:uid="{1DF58545-C297-495D-B504-6E63C4A4A26F}"/>
    <cellStyle name="Millares 2 6 3 4 4" xfId="29552" xr:uid="{BE62E69D-DAAD-450E-8423-DA77301E3791}"/>
    <cellStyle name="Millares 2 6 3 4 5" xfId="18631" xr:uid="{0A7B9FDC-3BF8-4C20-9FA0-A7EB652F84DE}"/>
    <cellStyle name="Millares 2 6 3 5" xfId="8408" xr:uid="{9E01B3D6-7805-4E90-9084-BB34B21ADDED}"/>
    <cellStyle name="Millares 2 6 3 5 2" xfId="15715" xr:uid="{948E7A0B-8729-4A80-9DEF-A25F6E630730}"/>
    <cellStyle name="Millares 2 6 3 5 2 2" xfId="37557" xr:uid="{C0A86815-46A4-4486-9219-9A47FF9034C8}"/>
    <cellStyle name="Millares 2 6 3 5 2 3" xfId="26636" xr:uid="{86683E90-25A7-46E9-B62D-33D0A8E28271}"/>
    <cellStyle name="Millares 2 6 3 5 3" xfId="12057" xr:uid="{8273EFD2-D42B-4AF8-BD0C-E47ACBC087AC}"/>
    <cellStyle name="Millares 2 6 3 5 3 2" xfId="33917" xr:uid="{AF6E3504-858C-4484-ABD1-0265880A1425}"/>
    <cellStyle name="Millares 2 6 3 5 3 3" xfId="22996" xr:uid="{65C944B4-2048-42DE-9201-06EA3D4D708C}"/>
    <cellStyle name="Millares 2 6 3 5 4" xfId="30278" xr:uid="{944DD6DE-5C2A-4A2C-97C4-CDF7329CBBBC}"/>
    <cellStyle name="Millares 2 6 3 5 5" xfId="19357" xr:uid="{9B3165F2-26EA-40FC-82B0-18C8C9387FB9}"/>
    <cellStyle name="Millares 2 6 3 6" xfId="12797" xr:uid="{6831A03D-E992-4E05-9DB3-42177EC1C63E}"/>
    <cellStyle name="Millares 2 6 3 6 2" xfId="34651" xr:uid="{AFA6BA67-7577-4D4D-A0BF-C17A27762D0F}"/>
    <cellStyle name="Millares 2 6 3 6 3" xfId="23730" xr:uid="{E96247EA-D83E-45CA-BE53-27033DFDD3FB}"/>
    <cellStyle name="Millares 2 6 3 7" xfId="9143" xr:uid="{F6B0ED6C-F8A4-43C1-BBEC-564299ED625D}"/>
    <cellStyle name="Millares 2 6 3 7 2" xfId="31011" xr:uid="{7CB4F200-9DE0-4321-BADC-BBD3F8A8724E}"/>
    <cellStyle name="Millares 2 6 3 7 3" xfId="20090" xr:uid="{61333237-FF89-4CD8-88E8-458594850FDC}"/>
    <cellStyle name="Millares 2 6 3 8" xfId="27372" xr:uid="{960CB997-2979-4872-932D-E8EB2C31C666}"/>
    <cellStyle name="Millares 2 6 3 9" xfId="16451" xr:uid="{069BFEAC-6124-48EA-8ECB-3B16C924A748}"/>
    <cellStyle name="Millares 2 6 4" xfId="5729" xr:uid="{566A528A-1C61-4065-BE9F-2361EE2BE112}"/>
    <cellStyle name="Millares 2 6 4 2" xfId="6462" xr:uid="{9A287A30-9230-49C4-93CA-FC7C939B03ED}"/>
    <cellStyle name="Millares 2 6 4 2 2" xfId="13769" xr:uid="{CB573AA6-DD79-4BB9-8D9F-21BE27A29642}"/>
    <cellStyle name="Millares 2 6 4 2 2 2" xfId="35623" xr:uid="{8F571522-3B09-4C70-A57E-710C4B272C21}"/>
    <cellStyle name="Millares 2 6 4 2 2 3" xfId="24702" xr:uid="{3638AD1C-8665-42E9-A8D5-FFCFC7AFD6F8}"/>
    <cellStyle name="Millares 2 6 4 2 3" xfId="10115" xr:uid="{302AC787-ECA0-4C98-984B-0E62E8EFA9D5}"/>
    <cellStyle name="Millares 2 6 4 2 3 2" xfId="31983" xr:uid="{46F614F2-F3CC-418F-93B7-BFC652A1679F}"/>
    <cellStyle name="Millares 2 6 4 2 3 3" xfId="21062" xr:uid="{FF9BE072-6C95-48BF-95B0-6E64AEB44D35}"/>
    <cellStyle name="Millares 2 6 4 2 4" xfId="28344" xr:uid="{23876A03-6DC7-4B34-B57D-B24CAB9556A4}"/>
    <cellStyle name="Millares 2 6 4 2 5" xfId="17423" xr:uid="{A76588E0-DBFD-4D8F-BE39-1CB17AEB9C14}"/>
    <cellStyle name="Millares 2 6 4 3" xfId="7192" xr:uid="{56C6FB5A-76A3-4313-B26E-A2552739F7C0}"/>
    <cellStyle name="Millares 2 6 4 3 2" xfId="14499" xr:uid="{467E4F8A-0B8C-4F50-B52C-1D78F6593CEF}"/>
    <cellStyle name="Millares 2 6 4 3 2 2" xfId="36349" xr:uid="{02A3A347-BB88-4492-83EF-7C0292075288}"/>
    <cellStyle name="Millares 2 6 4 3 2 3" xfId="25428" xr:uid="{B280DEA7-D3DD-4665-B62F-64B891DC8445}"/>
    <cellStyle name="Millares 2 6 4 3 3" xfId="10845" xr:uid="{4C2E8B04-1CB8-42D9-87C5-1FB1EB7684DB}"/>
    <cellStyle name="Millares 2 6 4 3 3 2" xfId="32709" xr:uid="{8481E890-A3C9-4999-B162-7C2ECEC8ECD5}"/>
    <cellStyle name="Millares 2 6 4 3 3 3" xfId="21788" xr:uid="{88869CA2-8304-49FF-9AA9-9218EA104372}"/>
    <cellStyle name="Millares 2 6 4 3 4" xfId="29070" xr:uid="{3FB5ED6F-0A45-4583-9CAF-35D8DC49D434}"/>
    <cellStyle name="Millares 2 6 4 3 5" xfId="18149" xr:uid="{9A23E7FC-8D8A-4DD4-A636-DCF716CF3092}"/>
    <cellStyle name="Millares 2 6 4 4" xfId="7922" xr:uid="{CA9E6FF2-FE22-482F-8CAD-6957D65DCCD8}"/>
    <cellStyle name="Millares 2 6 4 4 2" xfId="15229" xr:uid="{8F0444C0-7AE4-49B0-A012-61C411BAD5E7}"/>
    <cellStyle name="Millares 2 6 4 4 2 2" xfId="37075" xr:uid="{3BF05AC7-7920-4103-9F93-B95F4449B1F9}"/>
    <cellStyle name="Millares 2 6 4 4 2 3" xfId="26154" xr:uid="{C09C425A-21CB-472B-9FD3-F12C9AC28B53}"/>
    <cellStyle name="Millares 2 6 4 4 3" xfId="11575" xr:uid="{76F98AE1-11F8-4ED1-8B49-BC352313124C}"/>
    <cellStyle name="Millares 2 6 4 4 3 2" xfId="33435" xr:uid="{7E415E72-D2A9-4224-955C-FD4E99B7FBB3}"/>
    <cellStyle name="Millares 2 6 4 4 3 3" xfId="22514" xr:uid="{DF300C43-940C-41FF-8A9D-19500F4F1471}"/>
    <cellStyle name="Millares 2 6 4 4 4" xfId="29796" xr:uid="{66333828-2674-4D03-AF91-EB98B6381814}"/>
    <cellStyle name="Millares 2 6 4 4 5" xfId="18875" xr:uid="{00A9D02A-94EC-4328-A879-A7E41F61281D}"/>
    <cellStyle name="Millares 2 6 4 5" xfId="8652" xr:uid="{D664E718-D795-43D0-AD73-00089FA2443D}"/>
    <cellStyle name="Millares 2 6 4 5 2" xfId="15959" xr:uid="{42549787-279E-42C8-A7DE-0644C82A6CB8}"/>
    <cellStyle name="Millares 2 6 4 5 2 2" xfId="37801" xr:uid="{92E63403-19DB-4997-A4EA-369F5B7D60FE}"/>
    <cellStyle name="Millares 2 6 4 5 2 3" xfId="26880" xr:uid="{9D7B7418-35D2-47A0-957D-990BF34FA2E6}"/>
    <cellStyle name="Millares 2 6 4 5 3" xfId="12301" xr:uid="{2A0A1F6B-0766-40F5-8FF3-F9CBBBB6E371}"/>
    <cellStyle name="Millares 2 6 4 5 3 2" xfId="34161" xr:uid="{BC2220AB-CAA9-4CC1-8F54-920A49CC98C7}"/>
    <cellStyle name="Millares 2 6 4 5 3 3" xfId="23240" xr:uid="{AA8AC4EF-957C-4597-B7C7-33A20EBE8F66}"/>
    <cellStyle name="Millares 2 6 4 5 4" xfId="30522" xr:uid="{3156F9CB-76B6-4C1A-A923-578C162FB582}"/>
    <cellStyle name="Millares 2 6 4 5 5" xfId="19601" xr:uid="{FC3D57B9-7DFF-4CB4-96AC-BB77E5905F8F}"/>
    <cellStyle name="Millares 2 6 4 6" xfId="13041" xr:uid="{DD3AF52C-F58A-4CAC-99D8-761D2AA2CF55}"/>
    <cellStyle name="Millares 2 6 4 6 2" xfId="34895" xr:uid="{E62EB071-49B2-49C7-86EF-32EA297CC625}"/>
    <cellStyle name="Millares 2 6 4 6 3" xfId="23974" xr:uid="{97935226-7289-402F-B2D9-5A734AFAADA1}"/>
    <cellStyle name="Millares 2 6 4 7" xfId="9387" xr:uid="{AE50919F-9899-4F53-BBC1-DCF45B66FF18}"/>
    <cellStyle name="Millares 2 6 4 7 2" xfId="31255" xr:uid="{D61C6C0D-DC64-4FBC-BB01-994D3C2ACCE5}"/>
    <cellStyle name="Millares 2 6 4 7 3" xfId="20334" xr:uid="{801BF53F-E462-424F-A6F6-BFA379EAE021}"/>
    <cellStyle name="Millares 2 6 4 8" xfId="27616" xr:uid="{3E09DF02-19F0-4631-9EC9-E53DF86DAF0C}"/>
    <cellStyle name="Millares 2 6 4 9" xfId="16695" xr:uid="{1CB0C179-5ABC-4CBB-A970-124C1E0592C5}"/>
    <cellStyle name="Millares 2 6 5" xfId="5981" xr:uid="{72933DB4-BB02-4984-8490-B922127B28E6}"/>
    <cellStyle name="Millares 2 6 5 2" xfId="13288" xr:uid="{9C11E186-38A5-44B9-B103-7CABE403CAF5}"/>
    <cellStyle name="Millares 2 6 5 2 2" xfId="35142" xr:uid="{FBAE7C42-DE63-48D5-9733-A4EDC918C9E0}"/>
    <cellStyle name="Millares 2 6 5 2 3" xfId="24221" xr:uid="{3EDD7A33-0500-42D6-A27C-0AB71A9DF99D}"/>
    <cellStyle name="Millares 2 6 5 3" xfId="9634" xr:uid="{12A2C81D-18F9-43FA-9FC2-4E97687A5FFB}"/>
    <cellStyle name="Millares 2 6 5 3 2" xfId="31502" xr:uid="{78467695-85BF-4CD0-AE54-907B42FBD730}"/>
    <cellStyle name="Millares 2 6 5 3 3" xfId="20581" xr:uid="{7FE1C486-CB38-48DA-9B1B-E9A9D158CACA}"/>
    <cellStyle name="Millares 2 6 5 4" xfId="27863" xr:uid="{C58FA6F0-1FB6-4106-B43E-1D351F74DA2C}"/>
    <cellStyle name="Millares 2 6 5 5" xfId="16942" xr:uid="{7DDEE63C-A9CE-4672-AD13-DDE6FC528107}"/>
    <cellStyle name="Millares 2 6 6" xfId="6709" xr:uid="{EDE5F384-A191-44CD-827C-1807559F740B}"/>
    <cellStyle name="Millares 2 6 6 2" xfId="14016" xr:uid="{C68BA28D-76DB-487C-AABF-57F1DCFF7EA0}"/>
    <cellStyle name="Millares 2 6 6 2 2" xfId="35868" xr:uid="{52516FBD-E6EF-4D95-AF05-C26351DC3EF4}"/>
    <cellStyle name="Millares 2 6 6 2 3" xfId="24947" xr:uid="{0B5DC5B6-55FB-41F7-946D-51CD373C421A}"/>
    <cellStyle name="Millares 2 6 6 3" xfId="10362" xr:uid="{97BDA22C-97F8-4339-AF2D-5D6F506CDEE1}"/>
    <cellStyle name="Millares 2 6 6 3 2" xfId="32228" xr:uid="{2EAAC906-A1B8-43A7-9631-8AC94C3C639F}"/>
    <cellStyle name="Millares 2 6 6 3 3" xfId="21307" xr:uid="{C4B8EAAF-B1CE-4AE5-B3B0-03FE68011FD8}"/>
    <cellStyle name="Millares 2 6 6 4" xfId="28589" xr:uid="{6EE8932C-F603-4F02-98EC-1FB57CEB2E64}"/>
    <cellStyle name="Millares 2 6 6 5" xfId="17668" xr:uid="{809D0D0D-8A4C-4A37-9912-2C0E478C3ED9}"/>
    <cellStyle name="Millares 2 6 7" xfId="7439" xr:uid="{A9FFFC3B-B407-40A5-A8AF-C26F3F0E9381}"/>
    <cellStyle name="Millares 2 6 7 2" xfId="14746" xr:uid="{2D090CB9-7A8F-40B6-90B4-D1B892152686}"/>
    <cellStyle name="Millares 2 6 7 2 2" xfId="36594" xr:uid="{F211508D-664E-4EE6-AEA0-68262CBD0FDF}"/>
    <cellStyle name="Millares 2 6 7 2 3" xfId="25673" xr:uid="{4D5AF215-93AD-4E66-B989-514C0A22E059}"/>
    <cellStyle name="Millares 2 6 7 3" xfId="11092" xr:uid="{E2F455D6-15CB-42F5-8DB1-9F1A781F93F7}"/>
    <cellStyle name="Millares 2 6 7 3 2" xfId="32954" xr:uid="{B070FA55-2F6E-4D0A-ADD7-4048221BC707}"/>
    <cellStyle name="Millares 2 6 7 3 3" xfId="22033" xr:uid="{F279FA4E-0A8D-435E-9BD6-6781458BCFC9}"/>
    <cellStyle name="Millares 2 6 7 4" xfId="29315" xr:uid="{5B3299D2-CCA5-4224-AE74-A3C22B670B1E}"/>
    <cellStyle name="Millares 2 6 7 5" xfId="18394" xr:uid="{02987946-2E5A-4FD7-9E9B-80B4D5912B57}"/>
    <cellStyle name="Millares 2 6 8" xfId="8169" xr:uid="{AACEA887-7ED3-421F-89C7-AD4F948BB81F}"/>
    <cellStyle name="Millares 2 6 8 2" xfId="15476" xr:uid="{722F716E-FABD-44C5-9597-279A86BD56C9}"/>
    <cellStyle name="Millares 2 6 8 2 2" xfId="37320" xr:uid="{C3EA1030-8019-41FE-9CA4-ED6BC06CAB4C}"/>
    <cellStyle name="Millares 2 6 8 2 3" xfId="26399" xr:uid="{F7AEE495-456D-43DD-A26F-E1B6728138A3}"/>
    <cellStyle name="Millares 2 6 8 3" xfId="11820" xr:uid="{3FA03ABE-F878-404B-9B5A-B67FAEAA69AA}"/>
    <cellStyle name="Millares 2 6 8 3 2" xfId="33680" xr:uid="{917A4685-9AE3-4956-99B7-F934AA4680B0}"/>
    <cellStyle name="Millares 2 6 8 3 3" xfId="22759" xr:uid="{B070A83B-397C-4DE3-AEB3-F663CBCA3383}"/>
    <cellStyle name="Millares 2 6 8 4" xfId="30041" xr:uid="{C4CD7876-610C-4AC3-AC01-2FF601697ADD}"/>
    <cellStyle name="Millares 2 6 8 5" xfId="19120" xr:uid="{BA037B78-87E0-4B94-AC2C-249E78C29BF2}"/>
    <cellStyle name="Millares 2 6 9" xfId="12558" xr:uid="{4A7A4CCA-250B-4E11-8C23-05D6DB76C040}"/>
    <cellStyle name="Millares 2 6 9 2" xfId="34414" xr:uid="{4ABCE5B4-22FF-4592-B3E0-CB27F0D22CA5}"/>
    <cellStyle name="Millares 2 6 9 3" xfId="23493" xr:uid="{78475D90-57CE-4CF6-9CF8-F615FA0506AE}"/>
    <cellStyle name="Millares 2 7" xfId="3071" xr:uid="{82902913-741E-4FAA-B31C-A2D94D74A069}"/>
    <cellStyle name="Millares 2 7 10" xfId="8908" xr:uid="{55A5DAE7-574B-4A25-97F0-DE80056CBC29}"/>
    <cellStyle name="Millares 2 7 10 2" xfId="30776" xr:uid="{67EAF0D0-0971-4F52-9B35-EE549E37AC59}"/>
    <cellStyle name="Millares 2 7 10 3" xfId="19855" xr:uid="{596C82E5-9C42-4218-98E2-3D34841FC01A}"/>
    <cellStyle name="Millares 2 7 11" xfId="27137" xr:uid="{D77E09E1-61ED-40A2-ABF8-E0E814898915}"/>
    <cellStyle name="Millares 2 7 12" xfId="16216" xr:uid="{C8840CBA-BB0D-45B2-9468-7BADA6953300}"/>
    <cellStyle name="Millares 2 7 2" xfId="3072" xr:uid="{33F465C0-B021-4D20-A5AB-9EB78975016A}"/>
    <cellStyle name="Millares 2 7 2 10" xfId="27138" xr:uid="{ED584ABB-C8A1-4E26-87AF-47A69089FEBE}"/>
    <cellStyle name="Millares 2 7 2 11" xfId="16217" xr:uid="{3C819743-226D-4EF3-96EB-B39D13F330DA}"/>
    <cellStyle name="Millares 2 7 2 2" xfId="5482" xr:uid="{9C8CAB14-3D34-4B13-B3A4-03D705816C47}"/>
    <cellStyle name="Millares 2 7 2 2 2" xfId="6221" xr:uid="{8CF32382-BEB9-4546-9AD6-B5E6369DC4DA}"/>
    <cellStyle name="Millares 2 7 2 2 2 2" xfId="13528" xr:uid="{854BFEFF-73F7-49B1-8B58-E7E92B9492F3}"/>
    <cellStyle name="Millares 2 7 2 2 2 2 2" xfId="35382" xr:uid="{17DB5E3A-A292-4F83-8015-BD4E42741E1D}"/>
    <cellStyle name="Millares 2 7 2 2 2 2 3" xfId="24461" xr:uid="{E2A9F865-1671-4673-9B0B-CAB9EB631B3D}"/>
    <cellStyle name="Millares 2 7 2 2 2 3" xfId="9874" xr:uid="{17953530-7D39-4710-8A9C-2663F0633887}"/>
    <cellStyle name="Millares 2 7 2 2 2 3 2" xfId="31742" xr:uid="{6FD30A0D-1AC9-4468-8BA5-3776E4443E61}"/>
    <cellStyle name="Millares 2 7 2 2 2 3 3" xfId="20821" xr:uid="{E7836D31-5AE1-4F3E-9BB0-ECEA5AECF8AE}"/>
    <cellStyle name="Millares 2 7 2 2 2 4" xfId="28103" xr:uid="{55D4A69C-58B7-473B-9C87-D369ABA63361}"/>
    <cellStyle name="Millares 2 7 2 2 2 5" xfId="17182" xr:uid="{39EEFABC-02ED-49B7-9A8F-A8062B93C26E}"/>
    <cellStyle name="Millares 2 7 2 2 3" xfId="6951" xr:uid="{37895798-208C-4AE0-B88F-82957469B6F2}"/>
    <cellStyle name="Millares 2 7 2 2 3 2" xfId="14258" xr:uid="{E8C5B49D-BF0B-421D-BAA9-9D192310F415}"/>
    <cellStyle name="Millares 2 7 2 2 3 2 2" xfId="36108" xr:uid="{3233DC5F-1EC7-4392-9BAC-65E306E7340D}"/>
    <cellStyle name="Millares 2 7 2 2 3 2 3" xfId="25187" xr:uid="{E6625696-7A18-4281-AE25-85291F9A4147}"/>
    <cellStyle name="Millares 2 7 2 2 3 3" xfId="10604" xr:uid="{CD6A99EF-6EF4-4895-A6BB-2394375B30F6}"/>
    <cellStyle name="Millares 2 7 2 2 3 3 2" xfId="32468" xr:uid="{8E883292-8763-4911-A6E2-B1F68655FD2C}"/>
    <cellStyle name="Millares 2 7 2 2 3 3 3" xfId="21547" xr:uid="{BB480A4B-1208-4692-B6DC-72988FFABB4C}"/>
    <cellStyle name="Millares 2 7 2 2 3 4" xfId="28829" xr:uid="{1282D7EE-86A1-4AAC-904D-8ED43B9F91DE}"/>
    <cellStyle name="Millares 2 7 2 2 3 5" xfId="17908" xr:uid="{3287A26E-99B1-4332-A949-19C055EA57AB}"/>
    <cellStyle name="Millares 2 7 2 2 4" xfId="7681" xr:uid="{0D2AB47F-6A89-42B0-AD75-8185EA9C04E3}"/>
    <cellStyle name="Millares 2 7 2 2 4 2" xfId="14988" xr:uid="{CF361A9E-359C-4ED3-9C3E-6FF99675F33A}"/>
    <cellStyle name="Millares 2 7 2 2 4 2 2" xfId="36834" xr:uid="{6A136366-4BF2-4867-AEF5-FBAB122ACABD}"/>
    <cellStyle name="Millares 2 7 2 2 4 2 3" xfId="25913" xr:uid="{0DE894C4-3432-4B85-B672-0084FB94236E}"/>
    <cellStyle name="Millares 2 7 2 2 4 3" xfId="11334" xr:uid="{2EB4CA2F-85DA-43B9-BDE7-90994468E181}"/>
    <cellStyle name="Millares 2 7 2 2 4 3 2" xfId="33194" xr:uid="{CE7FA1FB-6AC2-40EA-8EAF-20C8689B18D7}"/>
    <cellStyle name="Millares 2 7 2 2 4 3 3" xfId="22273" xr:uid="{E6685362-18ED-4C85-9972-998485874762}"/>
    <cellStyle name="Millares 2 7 2 2 4 4" xfId="29555" xr:uid="{23C3AAA6-B561-448B-885E-CCE9C83212E0}"/>
    <cellStyle name="Millares 2 7 2 2 4 5" xfId="18634" xr:uid="{4D3FFDDA-5189-4B35-B36D-7E91F54E6DAF}"/>
    <cellStyle name="Millares 2 7 2 2 5" xfId="8411" xr:uid="{B03884D4-8B4A-4A7D-BB69-BD0EAD0028B0}"/>
    <cellStyle name="Millares 2 7 2 2 5 2" xfId="15718" xr:uid="{EEC83DEE-7983-40AD-A875-7BA6B719265B}"/>
    <cellStyle name="Millares 2 7 2 2 5 2 2" xfId="37560" xr:uid="{1849EEDD-1674-4115-8D04-B7892D26C697}"/>
    <cellStyle name="Millares 2 7 2 2 5 2 3" xfId="26639" xr:uid="{F45030A9-4BC0-4BF2-9A24-A271E5941A12}"/>
    <cellStyle name="Millares 2 7 2 2 5 3" xfId="12060" xr:uid="{EA98F493-1DAC-4C1E-A252-C963DB6B7871}"/>
    <cellStyle name="Millares 2 7 2 2 5 3 2" xfId="33920" xr:uid="{1DEFBD74-4AD6-4C1D-B0FD-E15E96906631}"/>
    <cellStyle name="Millares 2 7 2 2 5 3 3" xfId="22999" xr:uid="{3B145E5F-5832-4737-A871-D65CB82564E2}"/>
    <cellStyle name="Millares 2 7 2 2 5 4" xfId="30281" xr:uid="{2C9D7659-C383-4897-80F9-2906B2095024}"/>
    <cellStyle name="Millares 2 7 2 2 5 5" xfId="19360" xr:uid="{8B18E188-6CB9-4862-9FD2-67367503A31D}"/>
    <cellStyle name="Millares 2 7 2 2 6" xfId="12800" xr:uid="{E921716A-AAFB-4AD6-A462-B2E6C56C5580}"/>
    <cellStyle name="Millares 2 7 2 2 6 2" xfId="34654" xr:uid="{79E29128-3698-425E-8253-5AD8DDAF3732}"/>
    <cellStyle name="Millares 2 7 2 2 6 3" xfId="23733" xr:uid="{3F12541E-93D6-42EA-8BB7-8A2375BF4262}"/>
    <cellStyle name="Millares 2 7 2 2 7" xfId="9146" xr:uid="{1C1051F7-F79C-4CB5-A8B0-9FC107189C48}"/>
    <cellStyle name="Millares 2 7 2 2 7 2" xfId="31014" xr:uid="{98F2CE2B-471E-4D02-8A4C-EEA2DD4A9A2B}"/>
    <cellStyle name="Millares 2 7 2 2 7 3" xfId="20093" xr:uid="{C1A7EDC6-E5A8-48E2-B918-A38093AFDB72}"/>
    <cellStyle name="Millares 2 7 2 2 8" xfId="27375" xr:uid="{C5BA66E8-D307-4CA5-AEE5-ECD39912AC0E}"/>
    <cellStyle name="Millares 2 7 2 2 9" xfId="16454" xr:uid="{B63F9FBE-3B9B-4143-8B5B-3249363A9B29}"/>
    <cellStyle name="Millares 2 7 2 3" xfId="5732" xr:uid="{90E7549D-3D16-4447-921A-264DD4738D6C}"/>
    <cellStyle name="Millares 2 7 2 3 2" xfId="6465" xr:uid="{29C22368-9086-4A58-BB29-367B0161070B}"/>
    <cellStyle name="Millares 2 7 2 3 2 2" xfId="13772" xr:uid="{C93B6933-0A54-4336-AEC0-CB5534BBCCE1}"/>
    <cellStyle name="Millares 2 7 2 3 2 2 2" xfId="35626" xr:uid="{B70048B3-131D-448D-89EC-FA2780409843}"/>
    <cellStyle name="Millares 2 7 2 3 2 2 3" xfId="24705" xr:uid="{9A4C315D-0B35-4631-AAF8-B96841F37AE0}"/>
    <cellStyle name="Millares 2 7 2 3 2 3" xfId="10118" xr:uid="{437F6C04-7E31-4D9F-8550-DA395444B1E1}"/>
    <cellStyle name="Millares 2 7 2 3 2 3 2" xfId="31986" xr:uid="{D47D555B-0D3D-43B1-88C4-5525D3AC2198}"/>
    <cellStyle name="Millares 2 7 2 3 2 3 3" xfId="21065" xr:uid="{C662D269-F2BC-4BA1-B727-37D7CFA50061}"/>
    <cellStyle name="Millares 2 7 2 3 2 4" xfId="28347" xr:uid="{7B191BE7-A4F2-41F6-B903-83E250DAB77E}"/>
    <cellStyle name="Millares 2 7 2 3 2 5" xfId="17426" xr:uid="{B362F270-FB1C-40A7-A407-83CC672384C9}"/>
    <cellStyle name="Millares 2 7 2 3 3" xfId="7195" xr:uid="{E4B6BF4F-38F6-4038-93B6-CF03464FD974}"/>
    <cellStyle name="Millares 2 7 2 3 3 2" xfId="14502" xr:uid="{344DB65B-DF8D-4EAA-9EF2-CB156B094397}"/>
    <cellStyle name="Millares 2 7 2 3 3 2 2" xfId="36352" xr:uid="{2C4CB34D-108B-436F-AC22-DB263EAEED91}"/>
    <cellStyle name="Millares 2 7 2 3 3 2 3" xfId="25431" xr:uid="{078F541F-CEC8-4C2E-8108-79348EB3A934}"/>
    <cellStyle name="Millares 2 7 2 3 3 3" xfId="10848" xr:uid="{1EA54350-DE73-4A83-9669-5ECD51D5AD31}"/>
    <cellStyle name="Millares 2 7 2 3 3 3 2" xfId="32712" xr:uid="{70D40B15-EBE9-4720-8A78-1E4463F4B1B7}"/>
    <cellStyle name="Millares 2 7 2 3 3 3 3" xfId="21791" xr:uid="{515042EC-DB33-4655-AC1D-FCE48212775C}"/>
    <cellStyle name="Millares 2 7 2 3 3 4" xfId="29073" xr:uid="{0F88B075-E29F-464C-A1BE-C390B22D82E3}"/>
    <cellStyle name="Millares 2 7 2 3 3 5" xfId="18152" xr:uid="{99BBD5DD-DD8F-4065-8DB7-7BB3887AA33F}"/>
    <cellStyle name="Millares 2 7 2 3 4" xfId="7925" xr:uid="{8A53AD3A-5D4E-4B54-AB91-201498ECFC52}"/>
    <cellStyle name="Millares 2 7 2 3 4 2" xfId="15232" xr:uid="{4E9BF329-332F-4400-B195-E09B0E2520B1}"/>
    <cellStyle name="Millares 2 7 2 3 4 2 2" xfId="37078" xr:uid="{FABBA1C1-2C74-4CCC-B4FF-AEE7E5820190}"/>
    <cellStyle name="Millares 2 7 2 3 4 2 3" xfId="26157" xr:uid="{C674A0FE-E46C-4821-9790-908FF43BBCAF}"/>
    <cellStyle name="Millares 2 7 2 3 4 3" xfId="11578" xr:uid="{66945134-5EB1-45EF-A1B0-E9A64F290B56}"/>
    <cellStyle name="Millares 2 7 2 3 4 3 2" xfId="33438" xr:uid="{9C12E4AF-AEF5-4178-A3E0-2DD9DEAFEAE9}"/>
    <cellStyle name="Millares 2 7 2 3 4 3 3" xfId="22517" xr:uid="{33DC70B1-4156-4E42-926D-B0F5EFF51EDC}"/>
    <cellStyle name="Millares 2 7 2 3 4 4" xfId="29799" xr:uid="{BA1DB888-5BA6-4DB8-8A33-49A3BEA9BEED}"/>
    <cellStyle name="Millares 2 7 2 3 4 5" xfId="18878" xr:uid="{1356FB28-15E1-44D1-9F0A-ABF7C6192B18}"/>
    <cellStyle name="Millares 2 7 2 3 5" xfId="8655" xr:uid="{427BD9F2-CACB-40CB-9C0C-65958B4ADD26}"/>
    <cellStyle name="Millares 2 7 2 3 5 2" xfId="15962" xr:uid="{5ACBCFB0-66AB-4498-B0A9-B8FE12E62AFE}"/>
    <cellStyle name="Millares 2 7 2 3 5 2 2" xfId="37804" xr:uid="{7F487305-C15C-4BEA-9234-465E20FD1BD1}"/>
    <cellStyle name="Millares 2 7 2 3 5 2 3" xfId="26883" xr:uid="{26577F60-AF7C-42F5-AD5D-08CA7B6C102A}"/>
    <cellStyle name="Millares 2 7 2 3 5 3" xfId="12304" xr:uid="{FE8A51C8-E0E4-4832-84FB-96058C64BEC9}"/>
    <cellStyle name="Millares 2 7 2 3 5 3 2" xfId="34164" xr:uid="{8EEFF942-885B-409A-BE9F-A9C1A1C264BC}"/>
    <cellStyle name="Millares 2 7 2 3 5 3 3" xfId="23243" xr:uid="{B976E176-B5CB-4460-B1B5-84B49541E538}"/>
    <cellStyle name="Millares 2 7 2 3 5 4" xfId="30525" xr:uid="{3BB8F16D-86DE-4D94-B5AD-0C7176474A12}"/>
    <cellStyle name="Millares 2 7 2 3 5 5" xfId="19604" xr:uid="{164C0C71-4452-4DBE-B2C5-6CA607DFA7F8}"/>
    <cellStyle name="Millares 2 7 2 3 6" xfId="13044" xr:uid="{CDC6A44D-4696-45EE-BB97-00305E10CF8F}"/>
    <cellStyle name="Millares 2 7 2 3 6 2" xfId="34898" xr:uid="{B1D5726C-CD65-4FB3-A2E4-711F4EB78D8F}"/>
    <cellStyle name="Millares 2 7 2 3 6 3" xfId="23977" xr:uid="{12888902-27EF-4A8D-9430-3D45BF93F086}"/>
    <cellStyle name="Millares 2 7 2 3 7" xfId="9390" xr:uid="{A007AF24-77BF-48F2-B740-BE7ED9CE8E8C}"/>
    <cellStyle name="Millares 2 7 2 3 7 2" xfId="31258" xr:uid="{DE7A8F4F-837A-4877-9F6B-C4D1F75FF3EA}"/>
    <cellStyle name="Millares 2 7 2 3 7 3" xfId="20337" xr:uid="{0ABB97BF-14BF-44BC-93D8-E521B761CF75}"/>
    <cellStyle name="Millares 2 7 2 3 8" xfId="27619" xr:uid="{BB384CBC-7776-4D7D-9A7F-F7F562745B24}"/>
    <cellStyle name="Millares 2 7 2 3 9" xfId="16698" xr:uid="{7C152CC7-4C40-4DAF-BBAA-EA0EECA31718}"/>
    <cellStyle name="Millares 2 7 2 4" xfId="5984" xr:uid="{FF5D2D55-08F3-4EFC-AF18-7613AAA4436F}"/>
    <cellStyle name="Millares 2 7 2 4 2" xfId="13291" xr:uid="{4D7836A3-A763-45DE-B294-E65B4D43F412}"/>
    <cellStyle name="Millares 2 7 2 4 2 2" xfId="35145" xr:uid="{34F9E3F4-6503-4CDE-913B-24AF8F4EDB2D}"/>
    <cellStyle name="Millares 2 7 2 4 2 3" xfId="24224" xr:uid="{DCA46EFF-BB3B-4FAB-9A01-BAAE6B628F89}"/>
    <cellStyle name="Millares 2 7 2 4 3" xfId="9637" xr:uid="{B7927304-52B4-464A-A412-9C701050136C}"/>
    <cellStyle name="Millares 2 7 2 4 3 2" xfId="31505" xr:uid="{7252280E-389E-4512-9093-B32777A102F8}"/>
    <cellStyle name="Millares 2 7 2 4 3 3" xfId="20584" xr:uid="{F513D5E6-F10C-4EBA-B9CD-895CCE33E86D}"/>
    <cellStyle name="Millares 2 7 2 4 4" xfId="27866" xr:uid="{D2C5D935-C3E7-425C-957B-BB464D68D648}"/>
    <cellStyle name="Millares 2 7 2 4 5" xfId="16945" xr:uid="{8550E45D-1558-4793-A922-80AC132AA5DD}"/>
    <cellStyle name="Millares 2 7 2 5" xfId="6712" xr:uid="{A547D49B-BBC5-4C27-87B7-B5BF56767A7A}"/>
    <cellStyle name="Millares 2 7 2 5 2" xfId="14019" xr:uid="{808DFF29-2752-4DD8-B0E0-D6F25A40D4CC}"/>
    <cellStyle name="Millares 2 7 2 5 2 2" xfId="35871" xr:uid="{2FB2A526-7285-4454-9A89-0BDEE6B073CC}"/>
    <cellStyle name="Millares 2 7 2 5 2 3" xfId="24950" xr:uid="{9BAFA23F-E733-4C9D-BD42-34805BBD5413}"/>
    <cellStyle name="Millares 2 7 2 5 3" xfId="10365" xr:uid="{197CDE19-FF9B-45B1-9C44-E8DEE3F62602}"/>
    <cellStyle name="Millares 2 7 2 5 3 2" xfId="32231" xr:uid="{E8018C62-9F35-4BEC-AB85-9B94B9337881}"/>
    <cellStyle name="Millares 2 7 2 5 3 3" xfId="21310" xr:uid="{CB7FA862-2EE8-4324-AC59-92888C3EBCE7}"/>
    <cellStyle name="Millares 2 7 2 5 4" xfId="28592" xr:uid="{A4A3E988-4F10-4EDB-876E-FBF1F14614DE}"/>
    <cellStyle name="Millares 2 7 2 5 5" xfId="17671" xr:uid="{AF526170-FD11-4AD2-8D7C-D72ADF11FDAC}"/>
    <cellStyle name="Millares 2 7 2 6" xfId="7442" xr:uid="{6870AEA3-E0E4-46E4-A2F9-E5B08FE0DDC6}"/>
    <cellStyle name="Millares 2 7 2 6 2" xfId="14749" xr:uid="{6330FDBE-998B-47D0-9303-80CE5D2813AE}"/>
    <cellStyle name="Millares 2 7 2 6 2 2" xfId="36597" xr:uid="{6B2ADFF4-AACB-4E1F-BE75-CDA28B289DAB}"/>
    <cellStyle name="Millares 2 7 2 6 2 3" xfId="25676" xr:uid="{CEC2BFF6-B320-459E-8187-EDC65C5D8840}"/>
    <cellStyle name="Millares 2 7 2 6 3" xfId="11095" xr:uid="{FD0CF72A-6C4B-4067-B38C-17EC27FC90F5}"/>
    <cellStyle name="Millares 2 7 2 6 3 2" xfId="32957" xr:uid="{FC39D9AE-5A13-48E4-A66B-58B386E6B800}"/>
    <cellStyle name="Millares 2 7 2 6 3 3" xfId="22036" xr:uid="{9B37C5E6-E340-4775-BC0F-03DC6E2EEA33}"/>
    <cellStyle name="Millares 2 7 2 6 4" xfId="29318" xr:uid="{09A7FBF9-09F2-476B-BCDD-1F903B1B42B0}"/>
    <cellStyle name="Millares 2 7 2 6 5" xfId="18397" xr:uid="{77A33AEA-9F89-40FB-AFE0-188A8F13F8F1}"/>
    <cellStyle name="Millares 2 7 2 7" xfId="8172" xr:uid="{BE31BF41-D2C8-437C-9EAA-B96344A2F173}"/>
    <cellStyle name="Millares 2 7 2 7 2" xfId="15479" xr:uid="{334C1CA1-51F9-468E-9504-A442BC7B317B}"/>
    <cellStyle name="Millares 2 7 2 7 2 2" xfId="37323" xr:uid="{F6BA337A-8D45-454B-BD70-698AC7BE7CFB}"/>
    <cellStyle name="Millares 2 7 2 7 2 3" xfId="26402" xr:uid="{692EB538-C056-4AD9-8168-A3A23667BFB4}"/>
    <cellStyle name="Millares 2 7 2 7 3" xfId="11823" xr:uid="{5D68B540-7E04-45E0-8B05-890A1B576CBA}"/>
    <cellStyle name="Millares 2 7 2 7 3 2" xfId="33683" xr:uid="{6C268DBD-3465-4F4D-B7D7-434D78550967}"/>
    <cellStyle name="Millares 2 7 2 7 3 3" xfId="22762" xr:uid="{80167167-A403-4AD3-991C-FEE1D97C05FE}"/>
    <cellStyle name="Millares 2 7 2 7 4" xfId="30044" xr:uid="{78466D85-2982-4BB6-B7DC-535A0EEC518A}"/>
    <cellStyle name="Millares 2 7 2 7 5" xfId="19123" xr:uid="{6142A1FC-00E7-45A4-808A-D34359B2A71C}"/>
    <cellStyle name="Millares 2 7 2 8" xfId="12561" xr:uid="{312790D4-7943-44B9-A708-955E2C8799FC}"/>
    <cellStyle name="Millares 2 7 2 8 2" xfId="34417" xr:uid="{491D63A6-4D0A-432F-9655-3ACA20602511}"/>
    <cellStyle name="Millares 2 7 2 8 3" xfId="23496" xr:uid="{9FDF8E30-D735-446F-9CA5-413BFFF9953F}"/>
    <cellStyle name="Millares 2 7 2 9" xfId="8909" xr:uid="{BC2C63EF-1EBC-43D5-A18B-8217CD9C70CB}"/>
    <cellStyle name="Millares 2 7 2 9 2" xfId="30777" xr:uid="{955774F9-AA5F-4C89-A37D-94AB490E44D2}"/>
    <cellStyle name="Millares 2 7 2 9 3" xfId="19856" xr:uid="{2BB36DF5-C3B1-4647-871C-48C10C616060}"/>
    <cellStyle name="Millares 2 7 3" xfId="5481" xr:uid="{6906088A-04E6-49C2-92B9-B0845DABC643}"/>
    <cellStyle name="Millares 2 7 3 2" xfId="6220" xr:uid="{CC63370B-5A22-43F4-AABA-83F8D143F36E}"/>
    <cellStyle name="Millares 2 7 3 2 2" xfId="13527" xr:uid="{1A7D024A-0507-489E-99BF-97E91D05C17A}"/>
    <cellStyle name="Millares 2 7 3 2 2 2" xfId="35381" xr:uid="{111F1377-5EBE-46F8-92C0-5FB35DBED1B2}"/>
    <cellStyle name="Millares 2 7 3 2 2 3" xfId="24460" xr:uid="{9763C13A-0368-4755-B054-787B12807EBA}"/>
    <cellStyle name="Millares 2 7 3 2 3" xfId="9873" xr:uid="{6B66CA50-2CF1-4AB7-8351-596D766ACEA5}"/>
    <cellStyle name="Millares 2 7 3 2 3 2" xfId="31741" xr:uid="{2D2676A8-3F49-4C38-8779-FA2742C16F56}"/>
    <cellStyle name="Millares 2 7 3 2 3 3" xfId="20820" xr:uid="{E84E9004-1E03-4412-ACDB-8E914E5C7DDC}"/>
    <cellStyle name="Millares 2 7 3 2 4" xfId="28102" xr:uid="{3AB0BD46-208E-4E2B-AD5E-750C436EB04C}"/>
    <cellStyle name="Millares 2 7 3 2 5" xfId="17181" xr:uid="{769F742B-16D8-46E2-94D3-41354DCF490B}"/>
    <cellStyle name="Millares 2 7 3 3" xfId="6950" xr:uid="{C9669373-465D-4D0A-895F-8A1239EC3449}"/>
    <cellStyle name="Millares 2 7 3 3 2" xfId="14257" xr:uid="{396E58D5-43E6-4E22-8071-A2A8B1489120}"/>
    <cellStyle name="Millares 2 7 3 3 2 2" xfId="36107" xr:uid="{D672EB30-35F2-4496-93E4-2B77FCFC1226}"/>
    <cellStyle name="Millares 2 7 3 3 2 3" xfId="25186" xr:uid="{4C6E2712-AA6E-40F5-901C-421067A6C2CD}"/>
    <cellStyle name="Millares 2 7 3 3 3" xfId="10603" xr:uid="{657FB636-5D62-49AB-BBC2-97D4B0C49744}"/>
    <cellStyle name="Millares 2 7 3 3 3 2" xfId="32467" xr:uid="{9FF089CC-3E91-47DB-803C-20EB70ACB3B0}"/>
    <cellStyle name="Millares 2 7 3 3 3 3" xfId="21546" xr:uid="{B85AB020-C6CD-486F-80D4-E199DD11A571}"/>
    <cellStyle name="Millares 2 7 3 3 4" xfId="28828" xr:uid="{25A20330-101C-4AE2-8DE7-B83BE7DE8BFE}"/>
    <cellStyle name="Millares 2 7 3 3 5" xfId="17907" xr:uid="{11DDFC0C-9A29-4962-AC74-7C71F0C14F63}"/>
    <cellStyle name="Millares 2 7 3 4" xfId="7680" xr:uid="{F87758A6-3553-4D42-ADB3-82624D5C91FB}"/>
    <cellStyle name="Millares 2 7 3 4 2" xfId="14987" xr:uid="{15DF2C7B-3C50-4373-B7FB-C0AFFB26B640}"/>
    <cellStyle name="Millares 2 7 3 4 2 2" xfId="36833" xr:uid="{B9B076B8-44CD-40E1-A644-C64873CB0752}"/>
    <cellStyle name="Millares 2 7 3 4 2 3" xfId="25912" xr:uid="{1224EAA3-7B87-4031-8EA9-4572F4E42522}"/>
    <cellStyle name="Millares 2 7 3 4 3" xfId="11333" xr:uid="{AEDCC48F-CA8D-4FAB-BA52-63601504F81F}"/>
    <cellStyle name="Millares 2 7 3 4 3 2" xfId="33193" xr:uid="{6722B865-CDB8-443F-84A5-D065D70C3D27}"/>
    <cellStyle name="Millares 2 7 3 4 3 3" xfId="22272" xr:uid="{4B7FAB5E-3468-4FBA-B7F2-A937FAA04F5F}"/>
    <cellStyle name="Millares 2 7 3 4 4" xfId="29554" xr:uid="{3AECAEF3-156C-433A-8DD5-C8259292A5D9}"/>
    <cellStyle name="Millares 2 7 3 4 5" xfId="18633" xr:uid="{6D09FC7D-39E5-48C4-9CA4-D1A13007CC78}"/>
    <cellStyle name="Millares 2 7 3 5" xfId="8410" xr:uid="{B76600FA-9F59-4D4C-85B2-4A11C76F87E6}"/>
    <cellStyle name="Millares 2 7 3 5 2" xfId="15717" xr:uid="{E5BC8C31-F448-44BD-AC73-2287C9C14792}"/>
    <cellStyle name="Millares 2 7 3 5 2 2" xfId="37559" xr:uid="{AE098949-377E-46B8-8635-A1A3809CF456}"/>
    <cellStyle name="Millares 2 7 3 5 2 3" xfId="26638" xr:uid="{3F4ED895-99E0-461B-B8CB-0EE6BD499E7B}"/>
    <cellStyle name="Millares 2 7 3 5 3" xfId="12059" xr:uid="{C705AD51-3D11-47C3-BDB7-57837FA474AE}"/>
    <cellStyle name="Millares 2 7 3 5 3 2" xfId="33919" xr:uid="{139E82E3-AC30-41B9-B8FD-A2D609F3BAE5}"/>
    <cellStyle name="Millares 2 7 3 5 3 3" xfId="22998" xr:uid="{7449841E-D4D5-44E9-9A51-33BBB0C1326D}"/>
    <cellStyle name="Millares 2 7 3 5 4" xfId="30280" xr:uid="{33E4F666-8B45-4705-8AE1-7930FED4F422}"/>
    <cellStyle name="Millares 2 7 3 5 5" xfId="19359" xr:uid="{6BC4A7E5-542F-4B28-A216-49994D664EA6}"/>
    <cellStyle name="Millares 2 7 3 6" xfId="12799" xr:uid="{84EBF56A-EE40-4730-B11D-D719DB2D30E1}"/>
    <cellStyle name="Millares 2 7 3 6 2" xfId="34653" xr:uid="{A21825F8-3627-416A-BEB4-222193C83CAB}"/>
    <cellStyle name="Millares 2 7 3 6 3" xfId="23732" xr:uid="{413ACF37-9CB6-497D-BBAE-B024FF6455BC}"/>
    <cellStyle name="Millares 2 7 3 7" xfId="9145" xr:uid="{671C1B11-30A8-4183-B78A-19C2518E2E15}"/>
    <cellStyle name="Millares 2 7 3 7 2" xfId="31013" xr:uid="{1CBFFFEF-393E-4839-978C-2C649B721D3D}"/>
    <cellStyle name="Millares 2 7 3 7 3" xfId="20092" xr:uid="{3AD21C6A-F2EA-4587-9E63-B403B09089AE}"/>
    <cellStyle name="Millares 2 7 3 8" xfId="27374" xr:uid="{E799E701-39F2-4BAE-9D60-5E0CB069A571}"/>
    <cellStyle name="Millares 2 7 3 9" xfId="16453" xr:uid="{A597DFD6-9427-4817-9569-F55BE79F2CFD}"/>
    <cellStyle name="Millares 2 7 4" xfId="5731" xr:uid="{D755159D-D7B7-4A9A-8D9F-40D196BF4505}"/>
    <cellStyle name="Millares 2 7 4 2" xfId="6464" xr:uid="{1607031B-C696-4AA4-A538-90A8D7F8D960}"/>
    <cellStyle name="Millares 2 7 4 2 2" xfId="13771" xr:uid="{E10F9B9A-E444-4BE5-9C55-9B02177F0675}"/>
    <cellStyle name="Millares 2 7 4 2 2 2" xfId="35625" xr:uid="{D3AC5A1B-6F28-4F94-9285-4FF2BB026BE0}"/>
    <cellStyle name="Millares 2 7 4 2 2 3" xfId="24704" xr:uid="{C69133F3-1B2F-424D-BA17-4329C8016EF5}"/>
    <cellStyle name="Millares 2 7 4 2 3" xfId="10117" xr:uid="{AE65DA91-BB48-481E-9A50-9FEA4042EA94}"/>
    <cellStyle name="Millares 2 7 4 2 3 2" xfId="31985" xr:uid="{8E286C55-86DD-44D3-BE5B-A24CA6284152}"/>
    <cellStyle name="Millares 2 7 4 2 3 3" xfId="21064" xr:uid="{9A5F8287-4FB4-4F3F-A2DD-5AD48E269564}"/>
    <cellStyle name="Millares 2 7 4 2 4" xfId="28346" xr:uid="{EEEE73A7-FC4E-46B6-9E10-A1D47B1345C4}"/>
    <cellStyle name="Millares 2 7 4 2 5" xfId="17425" xr:uid="{C8272F4D-DB42-44FE-A8E6-71CE2016936B}"/>
    <cellStyle name="Millares 2 7 4 3" xfId="7194" xr:uid="{278C48A3-2D1C-4338-80E5-B45FE05B8D3B}"/>
    <cellStyle name="Millares 2 7 4 3 2" xfId="14501" xr:uid="{95BE6A89-FA68-473A-AC38-AF49F50D55F2}"/>
    <cellStyle name="Millares 2 7 4 3 2 2" xfId="36351" xr:uid="{BD4E9342-3F10-4D6C-99D1-F876CEDA7C0C}"/>
    <cellStyle name="Millares 2 7 4 3 2 3" xfId="25430" xr:uid="{A01E69BD-39CF-4611-8DE2-9E888005815D}"/>
    <cellStyle name="Millares 2 7 4 3 3" xfId="10847" xr:uid="{9A6B20B0-BEA0-45F9-8CC5-5DF0594EBD40}"/>
    <cellStyle name="Millares 2 7 4 3 3 2" xfId="32711" xr:uid="{F916AFAE-19E8-456E-989B-DBAB029C4B38}"/>
    <cellStyle name="Millares 2 7 4 3 3 3" xfId="21790" xr:uid="{780C38C4-B655-4418-8360-E3D034AA9293}"/>
    <cellStyle name="Millares 2 7 4 3 4" xfId="29072" xr:uid="{C527F251-3605-4DB0-AE3C-62D5004A8DB3}"/>
    <cellStyle name="Millares 2 7 4 3 5" xfId="18151" xr:uid="{3483BB96-3A0F-4751-8778-842F2FA02C19}"/>
    <cellStyle name="Millares 2 7 4 4" xfId="7924" xr:uid="{98D8F714-D87C-4476-9975-CB3028DCDE65}"/>
    <cellStyle name="Millares 2 7 4 4 2" xfId="15231" xr:uid="{E48DAAE6-61C2-4A78-8B81-D61434909F5C}"/>
    <cellStyle name="Millares 2 7 4 4 2 2" xfId="37077" xr:uid="{4700845C-80D9-4550-BCFA-DC912F8C6167}"/>
    <cellStyle name="Millares 2 7 4 4 2 3" xfId="26156" xr:uid="{6FA0451E-5FA0-466F-9103-A565E79F9EC4}"/>
    <cellStyle name="Millares 2 7 4 4 3" xfId="11577" xr:uid="{81D0A151-ABD3-44B0-A23E-E76B021FAB01}"/>
    <cellStyle name="Millares 2 7 4 4 3 2" xfId="33437" xr:uid="{9D26F236-6FE5-4B0B-871D-88D47EE0D909}"/>
    <cellStyle name="Millares 2 7 4 4 3 3" xfId="22516" xr:uid="{21C3247A-3E89-49B6-B988-184164941CA9}"/>
    <cellStyle name="Millares 2 7 4 4 4" xfId="29798" xr:uid="{9E8C54F8-EE8A-4D4B-9248-B25A17F196F4}"/>
    <cellStyle name="Millares 2 7 4 4 5" xfId="18877" xr:uid="{941971B3-E6C4-4F7D-848B-B87AB0850FDB}"/>
    <cellStyle name="Millares 2 7 4 5" xfId="8654" xr:uid="{0B662F37-39B6-4BF0-8B19-9CC976946E3A}"/>
    <cellStyle name="Millares 2 7 4 5 2" xfId="15961" xr:uid="{8C291E4B-114B-44C1-BF14-0DA587208252}"/>
    <cellStyle name="Millares 2 7 4 5 2 2" xfId="37803" xr:uid="{D1F70997-6808-487A-8E6D-3991CA6F6586}"/>
    <cellStyle name="Millares 2 7 4 5 2 3" xfId="26882" xr:uid="{52F4401A-7EAF-4372-945A-B752C75DEE85}"/>
    <cellStyle name="Millares 2 7 4 5 3" xfId="12303" xr:uid="{FA9A08BE-B12D-416F-8A12-322F7C28C155}"/>
    <cellStyle name="Millares 2 7 4 5 3 2" xfId="34163" xr:uid="{004C7057-45C9-4EAC-81EE-87014E0B0A44}"/>
    <cellStyle name="Millares 2 7 4 5 3 3" xfId="23242" xr:uid="{09C7E949-A80F-4A9D-8D40-3626499E817A}"/>
    <cellStyle name="Millares 2 7 4 5 4" xfId="30524" xr:uid="{5C1330F1-CD8C-43DC-8166-CC80B7A1A05D}"/>
    <cellStyle name="Millares 2 7 4 5 5" xfId="19603" xr:uid="{E8AF9EDA-DFBC-4500-9353-2148B9AC12B3}"/>
    <cellStyle name="Millares 2 7 4 6" xfId="13043" xr:uid="{3069D54D-AD7F-40AF-BBC6-47FBEA6EEF42}"/>
    <cellStyle name="Millares 2 7 4 6 2" xfId="34897" xr:uid="{6D99285E-D363-4963-8124-C4FBE7B48227}"/>
    <cellStyle name="Millares 2 7 4 6 3" xfId="23976" xr:uid="{BFBC4284-2AD7-447F-B536-41C047FBE367}"/>
    <cellStyle name="Millares 2 7 4 7" xfId="9389" xr:uid="{3CBE6E4F-B5E4-4606-B897-605C952CF82B}"/>
    <cellStyle name="Millares 2 7 4 7 2" xfId="31257" xr:uid="{8A13F99E-DEB0-4796-A7D9-83FE2B7428B3}"/>
    <cellStyle name="Millares 2 7 4 7 3" xfId="20336" xr:uid="{945406CD-6CF2-42C2-B003-97F27E9E5831}"/>
    <cellStyle name="Millares 2 7 4 8" xfId="27618" xr:uid="{7D4F3053-DD2C-4271-BF15-C385DF9E5A6F}"/>
    <cellStyle name="Millares 2 7 4 9" xfId="16697" xr:uid="{6607F76D-2E90-4BC5-A906-7AAFBABC54FE}"/>
    <cellStyle name="Millares 2 7 5" xfId="5983" xr:uid="{F294F1C8-D84E-45C5-B818-73567441CDDF}"/>
    <cellStyle name="Millares 2 7 5 2" xfId="13290" xr:uid="{129B938E-3F26-4F3E-B1C8-B05826451C0D}"/>
    <cellStyle name="Millares 2 7 5 2 2" xfId="35144" xr:uid="{A4BD1D23-F3F1-42B3-9C9E-C37B25A785C5}"/>
    <cellStyle name="Millares 2 7 5 2 3" xfId="24223" xr:uid="{AB62B3CF-4A14-4073-97B3-A205BBBDC4FA}"/>
    <cellStyle name="Millares 2 7 5 3" xfId="9636" xr:uid="{26486A8C-3CCB-40A1-AE03-B8A468283816}"/>
    <cellStyle name="Millares 2 7 5 3 2" xfId="31504" xr:uid="{8CE368F6-4C0B-4C51-9D0C-AD3F0F8504D3}"/>
    <cellStyle name="Millares 2 7 5 3 3" xfId="20583" xr:uid="{450B12BB-F01D-4ECF-8FE2-E201BECEE585}"/>
    <cellStyle name="Millares 2 7 5 4" xfId="27865" xr:uid="{C3092EED-04C1-4F8B-8D69-D378DEC243F0}"/>
    <cellStyle name="Millares 2 7 5 5" xfId="16944" xr:uid="{BE7A0796-21BD-4148-9975-EA940579DCF3}"/>
    <cellStyle name="Millares 2 7 6" xfId="6711" xr:uid="{4F1CB5BC-4040-4490-B7DE-4B4E42CFB2E8}"/>
    <cellStyle name="Millares 2 7 6 2" xfId="14018" xr:uid="{C71534D2-E09F-4905-AE3F-6184C6BBB87B}"/>
    <cellStyle name="Millares 2 7 6 2 2" xfId="35870" xr:uid="{CF0136BD-D034-4651-A792-2B19C9C81E20}"/>
    <cellStyle name="Millares 2 7 6 2 3" xfId="24949" xr:uid="{3F779016-BDED-43FA-82DF-FE9458A8266F}"/>
    <cellStyle name="Millares 2 7 6 3" xfId="10364" xr:uid="{B1592F4A-204D-4CEE-A97C-A690344C1DD1}"/>
    <cellStyle name="Millares 2 7 6 3 2" xfId="32230" xr:uid="{582D571D-3175-480C-B9DB-1A654FEEB74F}"/>
    <cellStyle name="Millares 2 7 6 3 3" xfId="21309" xr:uid="{AC7FF55D-9546-4D94-A821-1CEBCC7143CD}"/>
    <cellStyle name="Millares 2 7 6 4" xfId="28591" xr:uid="{60F81E81-80EC-43B5-A525-CDA31AE75891}"/>
    <cellStyle name="Millares 2 7 6 5" xfId="17670" xr:uid="{90FFE45F-49B9-4A4B-AC38-223784D9CE1C}"/>
    <cellStyle name="Millares 2 7 7" xfId="7441" xr:uid="{0AF3F0C9-CE0C-466E-9781-23338402575E}"/>
    <cellStyle name="Millares 2 7 7 2" xfId="14748" xr:uid="{E1D19BD3-EE45-41D9-8A52-330C8C970890}"/>
    <cellStyle name="Millares 2 7 7 2 2" xfId="36596" xr:uid="{0AC851C0-83F4-4830-9519-075C295212F9}"/>
    <cellStyle name="Millares 2 7 7 2 3" xfId="25675" xr:uid="{1C3AF667-9CCD-4068-9E13-DF2D489C7287}"/>
    <cellStyle name="Millares 2 7 7 3" xfId="11094" xr:uid="{CDE16C91-9161-4A5B-A91A-1E802D04F1A1}"/>
    <cellStyle name="Millares 2 7 7 3 2" xfId="32956" xr:uid="{BF4508F4-7FAF-4E41-81E1-C5636E8D6242}"/>
    <cellStyle name="Millares 2 7 7 3 3" xfId="22035" xr:uid="{9766F2A4-B6B7-42FD-9A8A-4A631C8E1018}"/>
    <cellStyle name="Millares 2 7 7 4" xfId="29317" xr:uid="{2C159686-4DCC-4178-BAB8-360E7ABF87F7}"/>
    <cellStyle name="Millares 2 7 7 5" xfId="18396" xr:uid="{F1248BBF-BE18-4DBB-9E0D-D92F467AAA67}"/>
    <cellStyle name="Millares 2 7 8" xfId="8171" xr:uid="{B70F0593-A0FE-42B7-96D3-05D2A4A30A28}"/>
    <cellStyle name="Millares 2 7 8 2" xfId="15478" xr:uid="{CD50B10F-1B80-40B1-A35E-16E0441CEEDB}"/>
    <cellStyle name="Millares 2 7 8 2 2" xfId="37322" xr:uid="{61852B6E-FF15-4DB7-80A7-7758195A65BE}"/>
    <cellStyle name="Millares 2 7 8 2 3" xfId="26401" xr:uid="{F361E958-2E04-41A3-BFBC-7B57EB1878F1}"/>
    <cellStyle name="Millares 2 7 8 3" xfId="11822" xr:uid="{ADF8DF83-BCC3-4B34-999B-C1BE39AC46DF}"/>
    <cellStyle name="Millares 2 7 8 3 2" xfId="33682" xr:uid="{12A4973C-DEE5-4763-AFB4-746DC05CAEC3}"/>
    <cellStyle name="Millares 2 7 8 3 3" xfId="22761" xr:uid="{D8004B3F-C466-4902-8F89-603F8200C2D1}"/>
    <cellStyle name="Millares 2 7 8 4" xfId="30043" xr:uid="{7148908D-B3E6-4162-9B9E-79A69D2464F6}"/>
    <cellStyle name="Millares 2 7 8 5" xfId="19122" xr:uid="{22752EEA-4D89-46CD-8751-2580C8487C17}"/>
    <cellStyle name="Millares 2 7 9" xfId="12560" xr:uid="{EE8EC40D-D7F5-4123-B2BF-F66E5F36F020}"/>
    <cellStyle name="Millares 2 7 9 2" xfId="34416" xr:uid="{9BAC7F33-758C-42F3-95ED-CC295DBCCA3A}"/>
    <cellStyle name="Millares 2 7 9 3" xfId="23495" xr:uid="{D0249B10-326A-42FE-8B6B-7BF54D9E8410}"/>
    <cellStyle name="Millares 2 8" xfId="3073" xr:uid="{C6DA93D2-86ED-4D11-940D-84A0B4021DFF}"/>
    <cellStyle name="Millares 2 8 10" xfId="27139" xr:uid="{1899CC0B-C075-467B-A341-60D90F672A94}"/>
    <cellStyle name="Millares 2 8 11" xfId="16218" xr:uid="{9502611A-3B3D-45DC-BF5E-DB3E0EBD583F}"/>
    <cellStyle name="Millares 2 8 2" xfId="5483" xr:uid="{CE98BB8C-7303-43BE-B4E5-0C414C87CF76}"/>
    <cellStyle name="Millares 2 8 2 2" xfId="6222" xr:uid="{37147933-C1B6-4527-AE4D-56A6B6C0A41D}"/>
    <cellStyle name="Millares 2 8 2 2 2" xfId="13529" xr:uid="{CFDC4F9E-231A-41EE-86A6-05129167D0C9}"/>
    <cellStyle name="Millares 2 8 2 2 2 2" xfId="35383" xr:uid="{C9AC1377-9A10-469E-B9A5-CEF25AB9BF27}"/>
    <cellStyle name="Millares 2 8 2 2 2 3" xfId="24462" xr:uid="{9B68B261-60D5-427B-8862-B97D0CD85B3C}"/>
    <cellStyle name="Millares 2 8 2 2 3" xfId="9875" xr:uid="{E9F992AA-36E1-4252-BF49-0279CBC6172D}"/>
    <cellStyle name="Millares 2 8 2 2 3 2" xfId="31743" xr:uid="{4651C9DC-140F-456E-88F2-779083BFEEF3}"/>
    <cellStyle name="Millares 2 8 2 2 3 3" xfId="20822" xr:uid="{80584651-2AA2-41CC-BFA9-59B05388771C}"/>
    <cellStyle name="Millares 2 8 2 2 4" xfId="28104" xr:uid="{32A71E77-652C-4CDF-9F5B-DE3001FE7024}"/>
    <cellStyle name="Millares 2 8 2 2 5" xfId="17183" xr:uid="{68FA28CC-A238-4DB8-8BA6-8E6D6AA12184}"/>
    <cellStyle name="Millares 2 8 2 3" xfId="6952" xr:uid="{BB44D6FB-AF88-4F90-AD46-ECE970A5D02E}"/>
    <cellStyle name="Millares 2 8 2 3 2" xfId="14259" xr:uid="{C67654BB-9CA2-4138-AB4F-5A8D66FAB832}"/>
    <cellStyle name="Millares 2 8 2 3 2 2" xfId="36109" xr:uid="{8F8306AF-CCF9-4B30-B274-7147DB997653}"/>
    <cellStyle name="Millares 2 8 2 3 2 3" xfId="25188" xr:uid="{C55C423A-8F67-424C-9655-4D27BF66AC88}"/>
    <cellStyle name="Millares 2 8 2 3 3" xfId="10605" xr:uid="{916F1340-E1FB-4786-87BB-3A33C0873C68}"/>
    <cellStyle name="Millares 2 8 2 3 3 2" xfId="32469" xr:uid="{4C710CEC-852F-475D-917F-48B922BB1223}"/>
    <cellStyle name="Millares 2 8 2 3 3 3" xfId="21548" xr:uid="{DD66268D-DE39-4543-A99F-310E438FAC0F}"/>
    <cellStyle name="Millares 2 8 2 3 4" xfId="28830" xr:uid="{B827FE6F-47EB-49D3-936C-18360AA0F53B}"/>
    <cellStyle name="Millares 2 8 2 3 5" xfId="17909" xr:uid="{AC27E81F-B71E-44E5-BB76-A3428151D80E}"/>
    <cellStyle name="Millares 2 8 2 4" xfId="7682" xr:uid="{ED8278E3-F56C-49B0-BE2E-E09DD81DA4C2}"/>
    <cellStyle name="Millares 2 8 2 4 2" xfId="14989" xr:uid="{5A2E76F9-776D-4B29-84B8-1222CFC2E4F7}"/>
    <cellStyle name="Millares 2 8 2 4 2 2" xfId="36835" xr:uid="{F48D34DC-C31E-491F-B12D-B0BDB0494F3F}"/>
    <cellStyle name="Millares 2 8 2 4 2 3" xfId="25914" xr:uid="{D24B3224-C217-4DE6-A36A-9EA81C5284FA}"/>
    <cellStyle name="Millares 2 8 2 4 3" xfId="11335" xr:uid="{FA2B4AC8-A986-4FF5-981E-6A4E49D8873E}"/>
    <cellStyle name="Millares 2 8 2 4 3 2" xfId="33195" xr:uid="{45351244-11BD-42A7-9905-44D7F653E0DB}"/>
    <cellStyle name="Millares 2 8 2 4 3 3" xfId="22274" xr:uid="{722C28BB-B7D3-486D-9F91-7FC5D7EF1CAE}"/>
    <cellStyle name="Millares 2 8 2 4 4" xfId="29556" xr:uid="{E17EA730-C44B-4F88-8070-AB40F0CFCFEB}"/>
    <cellStyle name="Millares 2 8 2 4 5" xfId="18635" xr:uid="{8C6B63F6-E3D8-41FF-B124-979FB741E749}"/>
    <cellStyle name="Millares 2 8 2 5" xfId="8412" xr:uid="{4F8F2D64-B213-4815-870E-23B3FE341BB1}"/>
    <cellStyle name="Millares 2 8 2 5 2" xfId="15719" xr:uid="{1CE3938B-35CD-4476-A29D-56852DE7F7F9}"/>
    <cellStyle name="Millares 2 8 2 5 2 2" xfId="37561" xr:uid="{EBD6CF54-C91C-48D9-A7C5-0A9BA3AAAC75}"/>
    <cellStyle name="Millares 2 8 2 5 2 3" xfId="26640" xr:uid="{DBB7D806-168D-4AB9-929C-5CC29E39F2C4}"/>
    <cellStyle name="Millares 2 8 2 5 3" xfId="12061" xr:uid="{8BF5E3F5-B961-4B52-82F2-C61470820EC2}"/>
    <cellStyle name="Millares 2 8 2 5 3 2" xfId="33921" xr:uid="{2DF326B8-046C-4B17-A11C-DD2CAE82E302}"/>
    <cellStyle name="Millares 2 8 2 5 3 3" xfId="23000" xr:uid="{B03429F7-26F3-4111-9933-75096D1C1C91}"/>
    <cellStyle name="Millares 2 8 2 5 4" xfId="30282" xr:uid="{FD956BE0-F64B-41C4-B30C-7F3763AAF1A7}"/>
    <cellStyle name="Millares 2 8 2 5 5" xfId="19361" xr:uid="{54D31036-45A1-4334-AE25-20A1B1C1E735}"/>
    <cellStyle name="Millares 2 8 2 6" xfId="12801" xr:uid="{8B727812-1AAB-49FA-A1E2-ADDAF7C83CD4}"/>
    <cellStyle name="Millares 2 8 2 6 2" xfId="34655" xr:uid="{DABD6421-9F4F-444C-9D11-B04E5CEC9D37}"/>
    <cellStyle name="Millares 2 8 2 6 3" xfId="23734" xr:uid="{A2597244-1D66-4CB7-AAE2-2A9A542A49D0}"/>
    <cellStyle name="Millares 2 8 2 7" xfId="9147" xr:uid="{9213CA9F-060B-4C70-9C27-D11CF43BE343}"/>
    <cellStyle name="Millares 2 8 2 7 2" xfId="31015" xr:uid="{047CF9FB-8468-40D0-9A9D-7AD71D2B1368}"/>
    <cellStyle name="Millares 2 8 2 7 3" xfId="20094" xr:uid="{B1A245D0-5A79-43ED-B71E-33D25645F900}"/>
    <cellStyle name="Millares 2 8 2 8" xfId="27376" xr:uid="{A1572564-340B-4E5B-AE2C-862E4B045297}"/>
    <cellStyle name="Millares 2 8 2 9" xfId="16455" xr:uid="{1DE9F9B9-339D-4AF9-9288-66D053579B45}"/>
    <cellStyle name="Millares 2 8 3" xfId="5733" xr:uid="{EF46FF6A-4B4B-4158-B7CC-FBE7624259A6}"/>
    <cellStyle name="Millares 2 8 3 2" xfId="6466" xr:uid="{5B99BC45-D388-4CF9-80B9-8EEF7538D809}"/>
    <cellStyle name="Millares 2 8 3 2 2" xfId="13773" xr:uid="{95EBC2B9-8B69-4CC9-BB28-2841673ED829}"/>
    <cellStyle name="Millares 2 8 3 2 2 2" xfId="35627" xr:uid="{C1231117-EE32-4C6B-9D4C-4AA6F6C7D1AE}"/>
    <cellStyle name="Millares 2 8 3 2 2 3" xfId="24706" xr:uid="{EC4F67F3-7284-4F4E-B0B7-C572855B6402}"/>
    <cellStyle name="Millares 2 8 3 2 3" xfId="10119" xr:uid="{69122BE5-2702-499D-9567-495F56034872}"/>
    <cellStyle name="Millares 2 8 3 2 3 2" xfId="31987" xr:uid="{9C5059C5-FBBB-4FB4-B3A9-7459AE4FE36D}"/>
    <cellStyle name="Millares 2 8 3 2 3 3" xfId="21066" xr:uid="{481357E6-5C8B-4DD8-B275-988D692C6905}"/>
    <cellStyle name="Millares 2 8 3 2 4" xfId="28348" xr:uid="{3F05D01C-6E85-4B57-A069-7ABB35FEAA1C}"/>
    <cellStyle name="Millares 2 8 3 2 5" xfId="17427" xr:uid="{C2FEAF8B-95E2-45BF-96D9-56D0ACDF7C09}"/>
    <cellStyle name="Millares 2 8 3 3" xfId="7196" xr:uid="{2D5FD37D-5B68-448A-B6F8-052F7BFAE691}"/>
    <cellStyle name="Millares 2 8 3 3 2" xfId="14503" xr:uid="{3E42373D-0383-4C6B-82AA-5AF308341D07}"/>
    <cellStyle name="Millares 2 8 3 3 2 2" xfId="36353" xr:uid="{F327FAC3-C6B8-41BA-890D-0490E18BE2FB}"/>
    <cellStyle name="Millares 2 8 3 3 2 3" xfId="25432" xr:uid="{B3B3A729-653B-4750-8A5B-A18CBEABD6C1}"/>
    <cellStyle name="Millares 2 8 3 3 3" xfId="10849" xr:uid="{9F195116-2249-4658-B55C-0877909A87CE}"/>
    <cellStyle name="Millares 2 8 3 3 3 2" xfId="32713" xr:uid="{C656DE33-A577-49C3-9931-864C5D2EBCA4}"/>
    <cellStyle name="Millares 2 8 3 3 3 3" xfId="21792" xr:uid="{3DC12831-1600-4EBC-B089-C16CE060B69A}"/>
    <cellStyle name="Millares 2 8 3 3 4" xfId="29074" xr:uid="{6185E2DA-3FAB-4F59-A59A-D7AACBA40F51}"/>
    <cellStyle name="Millares 2 8 3 3 5" xfId="18153" xr:uid="{689859B4-8B88-46E3-8256-8D7F4A21E730}"/>
    <cellStyle name="Millares 2 8 3 4" xfId="7926" xr:uid="{088AF575-9817-4C67-B2ED-CF805B0A493E}"/>
    <cellStyle name="Millares 2 8 3 4 2" xfId="15233" xr:uid="{E8D5794C-863F-452E-98E9-C71D372B0559}"/>
    <cellStyle name="Millares 2 8 3 4 2 2" xfId="37079" xr:uid="{9EF61344-78B3-4CE4-A46F-707C3206CF3D}"/>
    <cellStyle name="Millares 2 8 3 4 2 3" xfId="26158" xr:uid="{2BBA8585-DD57-475F-9D41-F5E373A4A088}"/>
    <cellStyle name="Millares 2 8 3 4 3" xfId="11579" xr:uid="{F1B7EA15-7E49-48B9-BF08-2C60952F931F}"/>
    <cellStyle name="Millares 2 8 3 4 3 2" xfId="33439" xr:uid="{F465C262-4FA6-4E88-8EFE-BAAF6EFFB155}"/>
    <cellStyle name="Millares 2 8 3 4 3 3" xfId="22518" xr:uid="{4A59CACA-3C1A-431F-B440-AB11460981BD}"/>
    <cellStyle name="Millares 2 8 3 4 4" xfId="29800" xr:uid="{9CF0F4C3-54CC-4D1E-AEF1-2B6CB0329031}"/>
    <cellStyle name="Millares 2 8 3 4 5" xfId="18879" xr:uid="{17C20736-FD6F-4D97-B737-CB6FB3BE9A9D}"/>
    <cellStyle name="Millares 2 8 3 5" xfId="8656" xr:uid="{5398B7DA-AE5E-4971-B2DE-FC4D6206582A}"/>
    <cellStyle name="Millares 2 8 3 5 2" xfId="15963" xr:uid="{84E48F11-71E3-443D-B37E-F96907890B86}"/>
    <cellStyle name="Millares 2 8 3 5 2 2" xfId="37805" xr:uid="{7B7DE0A4-0CEE-42D9-B7BA-3B8475C65DDA}"/>
    <cellStyle name="Millares 2 8 3 5 2 3" xfId="26884" xr:uid="{CF080265-8263-4570-801D-B885EE650C88}"/>
    <cellStyle name="Millares 2 8 3 5 3" xfId="12305" xr:uid="{20BC2414-AADB-45C6-B89A-28A9D071D982}"/>
    <cellStyle name="Millares 2 8 3 5 3 2" xfId="34165" xr:uid="{0586E528-0DB3-4D49-818D-60C50E052CC0}"/>
    <cellStyle name="Millares 2 8 3 5 3 3" xfId="23244" xr:uid="{3B7B5702-182E-4116-B0C3-F9BA16DF203A}"/>
    <cellStyle name="Millares 2 8 3 5 4" xfId="30526" xr:uid="{9F984391-33D7-45D8-9856-3CF113BCD823}"/>
    <cellStyle name="Millares 2 8 3 5 5" xfId="19605" xr:uid="{2919B40C-48CF-4278-9A22-C1113C27BEAB}"/>
    <cellStyle name="Millares 2 8 3 6" xfId="13045" xr:uid="{94D8B78A-95F4-4F6B-B586-98FA2DB65BDF}"/>
    <cellStyle name="Millares 2 8 3 6 2" xfId="34899" xr:uid="{BA16924E-C034-4EBA-99F7-274F7439D9AD}"/>
    <cellStyle name="Millares 2 8 3 6 3" xfId="23978" xr:uid="{B180C339-981A-4115-AE96-6FB919688393}"/>
    <cellStyle name="Millares 2 8 3 7" xfId="9391" xr:uid="{91D5AF72-E806-4D1D-BC28-6FD4F4560E79}"/>
    <cellStyle name="Millares 2 8 3 7 2" xfId="31259" xr:uid="{63EFED7B-068A-4A6E-83CA-EE8FD3AAC7A0}"/>
    <cellStyle name="Millares 2 8 3 7 3" xfId="20338" xr:uid="{E4068AB2-0AE0-4C6C-8EFF-9A91CBAEABC9}"/>
    <cellStyle name="Millares 2 8 3 8" xfId="27620" xr:uid="{8722213C-8905-4D4A-AA32-B93D2B98A1E7}"/>
    <cellStyle name="Millares 2 8 3 9" xfId="16699" xr:uid="{552957DE-5A89-4486-8A74-076065113461}"/>
    <cellStyle name="Millares 2 8 4" xfId="5985" xr:uid="{9456E7C8-D509-4F99-8D86-0CB7FD0658EC}"/>
    <cellStyle name="Millares 2 8 4 2" xfId="13292" xr:uid="{01A0F2E9-2205-4577-B227-37BF001BACAF}"/>
    <cellStyle name="Millares 2 8 4 2 2" xfId="35146" xr:uid="{B40E988D-6201-4E83-A594-D40C58F7B692}"/>
    <cellStyle name="Millares 2 8 4 2 3" xfId="24225" xr:uid="{51727858-8C21-415B-8D22-18417F49E5CE}"/>
    <cellStyle name="Millares 2 8 4 3" xfId="9638" xr:uid="{8F290B96-3593-43DC-90A2-451A9EB10254}"/>
    <cellStyle name="Millares 2 8 4 3 2" xfId="31506" xr:uid="{7C2655B6-6BFC-423A-8161-C28D0831FF17}"/>
    <cellStyle name="Millares 2 8 4 3 3" xfId="20585" xr:uid="{90E4D871-4105-4DB4-BAC2-9AB7BC393CA2}"/>
    <cellStyle name="Millares 2 8 4 4" xfId="27867" xr:uid="{AF23B9A7-161B-4223-9414-A23DEA0F14EB}"/>
    <cellStyle name="Millares 2 8 4 5" xfId="16946" xr:uid="{1A1BB94C-2BBE-4AF8-BDCA-A8A004EB4B33}"/>
    <cellStyle name="Millares 2 8 5" xfId="6713" xr:uid="{912B7634-87CA-4B65-A17A-72C92598C276}"/>
    <cellStyle name="Millares 2 8 5 2" xfId="14020" xr:uid="{FB2DE532-4370-47C0-AC7D-0D6561E8B5AA}"/>
    <cellStyle name="Millares 2 8 5 2 2" xfId="35872" xr:uid="{C5898316-0D4D-4B64-834B-BC7C9EC70EB2}"/>
    <cellStyle name="Millares 2 8 5 2 3" xfId="24951" xr:uid="{E438C091-6288-43AA-B7EA-2E968D3C37E3}"/>
    <cellStyle name="Millares 2 8 5 3" xfId="10366" xr:uid="{77860550-FC7C-4D80-B68D-798B70B28887}"/>
    <cellStyle name="Millares 2 8 5 3 2" xfId="32232" xr:uid="{8B2155FE-DD3B-40E7-8DA2-62FA446FCBCB}"/>
    <cellStyle name="Millares 2 8 5 3 3" xfId="21311" xr:uid="{3FF82A6A-835B-43A5-91B0-BFE8F84A6881}"/>
    <cellStyle name="Millares 2 8 5 4" xfId="28593" xr:uid="{C4E4D5C1-D25A-48E8-88EF-09944C4915D3}"/>
    <cellStyle name="Millares 2 8 5 5" xfId="17672" xr:uid="{371A7242-4DE3-484D-85A4-28E2D65F2DE7}"/>
    <cellStyle name="Millares 2 8 6" xfId="7443" xr:uid="{2FAD5C6F-B0D9-4CEE-88CA-3DCED3B54EC3}"/>
    <cellStyle name="Millares 2 8 6 2" xfId="14750" xr:uid="{83AD2C63-C86A-4F1D-9C2A-F15212F4BA87}"/>
    <cellStyle name="Millares 2 8 6 2 2" xfId="36598" xr:uid="{EEBAF0D5-7337-4F0E-BEB6-31002AD8105B}"/>
    <cellStyle name="Millares 2 8 6 2 3" xfId="25677" xr:uid="{68A4AAEE-FAD6-4442-8541-59762BF1E22E}"/>
    <cellStyle name="Millares 2 8 6 3" xfId="11096" xr:uid="{3E1F0C38-9303-4DF5-87C8-ABB5D96F2769}"/>
    <cellStyle name="Millares 2 8 6 3 2" xfId="32958" xr:uid="{5560DD3F-DDB1-46D2-B554-2BA32130C33B}"/>
    <cellStyle name="Millares 2 8 6 3 3" xfId="22037" xr:uid="{53B95C02-B6A8-43BF-94B6-2CDB215D1571}"/>
    <cellStyle name="Millares 2 8 6 4" xfId="29319" xr:uid="{8072849F-EB57-439D-A707-02C2C9BB4CBE}"/>
    <cellStyle name="Millares 2 8 6 5" xfId="18398" xr:uid="{8192D49C-2736-442D-9B5B-2532EDED9B07}"/>
    <cellStyle name="Millares 2 8 7" xfId="8173" xr:uid="{D512E673-B93D-4DA7-900C-D5E1329BD47F}"/>
    <cellStyle name="Millares 2 8 7 2" xfId="15480" xr:uid="{722538B3-1AAE-4695-9CC8-69D21D5E0FA2}"/>
    <cellStyle name="Millares 2 8 7 2 2" xfId="37324" xr:uid="{FBD5AD2E-2E22-45E6-95C3-BAA61D830F2E}"/>
    <cellStyle name="Millares 2 8 7 2 3" xfId="26403" xr:uid="{9B2BE0A1-977D-4CE4-878F-07D4C4227AB1}"/>
    <cellStyle name="Millares 2 8 7 3" xfId="11824" xr:uid="{B24726B7-5D27-4DB1-989C-87180BBF6060}"/>
    <cellStyle name="Millares 2 8 7 3 2" xfId="33684" xr:uid="{C4E9906D-259C-4823-9D71-2D557382A28E}"/>
    <cellStyle name="Millares 2 8 7 3 3" xfId="22763" xr:uid="{3DAD368B-1692-435C-9590-E7B9553BD69C}"/>
    <cellStyle name="Millares 2 8 7 4" xfId="30045" xr:uid="{B9477CC7-EBBD-41DA-A644-6416761C2CCD}"/>
    <cellStyle name="Millares 2 8 7 5" xfId="19124" xr:uid="{82B608B2-7CBE-49EE-AC72-55EBDB888C92}"/>
    <cellStyle name="Millares 2 8 8" xfId="12562" xr:uid="{B6152BA8-8705-4B97-B24E-1A355825A94C}"/>
    <cellStyle name="Millares 2 8 8 2" xfId="34418" xr:uid="{420BFCA8-CFD6-43C5-8869-9CA19D9C8E25}"/>
    <cellStyle name="Millares 2 8 8 3" xfId="23497" xr:uid="{5C7C7D6B-8338-4F59-9DB3-EE85FB82A7AA}"/>
    <cellStyle name="Millares 2 8 9" xfId="8910" xr:uid="{8FAB55CA-8362-41F9-AFA8-F54F8B688C6F}"/>
    <cellStyle name="Millares 2 8 9 2" xfId="30778" xr:uid="{EE08357E-2002-4827-9AB1-7A62161F5C55}"/>
    <cellStyle name="Millares 2 8 9 3" xfId="19857" xr:uid="{D1AFF209-64B7-4E35-A456-162304BC4313}"/>
    <cellStyle name="Millares 2 9" xfId="3074" xr:uid="{A02FCD0D-BB38-4E58-8580-FC4B27C149D4}"/>
    <cellStyle name="Millares 2 9 10" xfId="27140" xr:uid="{EF336FA4-134C-4614-A38F-CCE01D694E11}"/>
    <cellStyle name="Millares 2 9 11" xfId="16219" xr:uid="{5747BCF8-F2E8-4B21-B987-B2F6BB2EAE9F}"/>
    <cellStyle name="Millares 2 9 2" xfId="5484" xr:uid="{F551EF57-BE60-446B-9E35-7DE2D697C6AD}"/>
    <cellStyle name="Millares 2 9 2 2" xfId="6223" xr:uid="{132831AA-842C-4F5D-A7C8-132C3E7DD1E2}"/>
    <cellStyle name="Millares 2 9 2 2 2" xfId="13530" xr:uid="{F3B58E49-FC29-4038-86C8-31F605B39D8D}"/>
    <cellStyle name="Millares 2 9 2 2 2 2" xfId="35384" xr:uid="{3BB7CB84-3D7C-490D-8B1A-97C23758BB11}"/>
    <cellStyle name="Millares 2 9 2 2 2 3" xfId="24463" xr:uid="{0B43DA64-AA66-449A-A03A-3C304E2E3DC5}"/>
    <cellStyle name="Millares 2 9 2 2 3" xfId="9876" xr:uid="{06EAA851-EDC9-4D95-9D55-9D4E20A1E784}"/>
    <cellStyle name="Millares 2 9 2 2 3 2" xfId="31744" xr:uid="{D4DABF9E-A96D-43CF-8882-2C02528E1876}"/>
    <cellStyle name="Millares 2 9 2 2 3 3" xfId="20823" xr:uid="{CEE06C7F-EC0E-4CA1-9B2E-99B2A09B7ECB}"/>
    <cellStyle name="Millares 2 9 2 2 4" xfId="28105" xr:uid="{F6C50D49-5C75-40C0-8620-3ED5D45F54F2}"/>
    <cellStyle name="Millares 2 9 2 2 5" xfId="17184" xr:uid="{CEE034F5-97D1-4A03-836B-DBB69E591710}"/>
    <cellStyle name="Millares 2 9 2 3" xfId="6953" xr:uid="{9A1FFA1C-2051-4A03-9DE1-5C785950D565}"/>
    <cellStyle name="Millares 2 9 2 3 2" xfId="14260" xr:uid="{48E75B57-CE86-419C-8197-7E2F9758783A}"/>
    <cellStyle name="Millares 2 9 2 3 2 2" xfId="36110" xr:uid="{525E7226-D9D2-4C83-B209-93DE5E735795}"/>
    <cellStyle name="Millares 2 9 2 3 2 3" xfId="25189" xr:uid="{7B76EBF3-021E-4A6B-BC6B-7B2C28EF832E}"/>
    <cellStyle name="Millares 2 9 2 3 3" xfId="10606" xr:uid="{A6620FB1-7903-4A5C-8A97-0969450E83DA}"/>
    <cellStyle name="Millares 2 9 2 3 3 2" xfId="32470" xr:uid="{CCB290AA-9AA6-4F2E-92A2-71F7717B2C1F}"/>
    <cellStyle name="Millares 2 9 2 3 3 3" xfId="21549" xr:uid="{BB3082F2-76B7-47C0-945D-664E64F5EEC2}"/>
    <cellStyle name="Millares 2 9 2 3 4" xfId="28831" xr:uid="{3725F88E-C1AC-4052-B59E-14F4201849EF}"/>
    <cellStyle name="Millares 2 9 2 3 5" xfId="17910" xr:uid="{62F0ADFF-B045-4FBD-ADF4-6134158A8357}"/>
    <cellStyle name="Millares 2 9 2 4" xfId="7683" xr:uid="{0E90EB43-1B4A-4422-B52E-4185677A93C4}"/>
    <cellStyle name="Millares 2 9 2 4 2" xfId="14990" xr:uid="{0E02413F-C6FB-4012-8C64-370382A000C1}"/>
    <cellStyle name="Millares 2 9 2 4 2 2" xfId="36836" xr:uid="{FD39811D-F400-4509-ADA9-42F3F7E27C3D}"/>
    <cellStyle name="Millares 2 9 2 4 2 3" xfId="25915" xr:uid="{7ACA8166-4DCB-40BB-ACC4-FD9749DA983B}"/>
    <cellStyle name="Millares 2 9 2 4 3" xfId="11336" xr:uid="{FA788273-7873-4242-AE6B-4A069289E064}"/>
    <cellStyle name="Millares 2 9 2 4 3 2" xfId="33196" xr:uid="{2A1FD0F1-29E6-4145-A96D-CD4A199E35D5}"/>
    <cellStyle name="Millares 2 9 2 4 3 3" xfId="22275" xr:uid="{A0C34392-CDE4-49AF-9EE4-B730BACFA01F}"/>
    <cellStyle name="Millares 2 9 2 4 4" xfId="29557" xr:uid="{7E55B0C3-5F7D-48AD-97B4-9D35A1D9294C}"/>
    <cellStyle name="Millares 2 9 2 4 5" xfId="18636" xr:uid="{EE5470D4-792C-4BC3-A543-5744FE886D7C}"/>
    <cellStyle name="Millares 2 9 2 5" xfId="8413" xr:uid="{2F22AF86-C092-40E1-BE26-AEF67C5945BC}"/>
    <cellStyle name="Millares 2 9 2 5 2" xfId="15720" xr:uid="{DC3408AD-601E-4524-B79D-4C31CC957BF8}"/>
    <cellStyle name="Millares 2 9 2 5 2 2" xfId="37562" xr:uid="{61DCB056-4731-43F6-8272-DE565633B322}"/>
    <cellStyle name="Millares 2 9 2 5 2 3" xfId="26641" xr:uid="{C146B231-98BA-421F-8471-2D9295CA0271}"/>
    <cellStyle name="Millares 2 9 2 5 3" xfId="12062" xr:uid="{148EC69D-65A4-4EF5-B023-C191797637FF}"/>
    <cellStyle name="Millares 2 9 2 5 3 2" xfId="33922" xr:uid="{D55D2357-3D05-44D9-A557-D57EFC7A4105}"/>
    <cellStyle name="Millares 2 9 2 5 3 3" xfId="23001" xr:uid="{594A6CA7-6F53-4F11-9633-617C9F440967}"/>
    <cellStyle name="Millares 2 9 2 5 4" xfId="30283" xr:uid="{64AA2E29-0390-41DD-8CE3-85D4CACB135E}"/>
    <cellStyle name="Millares 2 9 2 5 5" xfId="19362" xr:uid="{14BD258A-81B1-44EA-A4F2-E1E0E6521759}"/>
    <cellStyle name="Millares 2 9 2 6" xfId="12802" xr:uid="{1E0332CF-7B48-48F8-BEF9-2A2332E4E662}"/>
    <cellStyle name="Millares 2 9 2 6 2" xfId="34656" xr:uid="{9D83740E-B43C-48CF-9DAB-CAA441802857}"/>
    <cellStyle name="Millares 2 9 2 6 3" xfId="23735" xr:uid="{89926A6B-9DEC-45C0-AD18-83B5B0EEAC82}"/>
    <cellStyle name="Millares 2 9 2 7" xfId="9148" xr:uid="{47249A2B-4220-4D26-B375-D580E18AA888}"/>
    <cellStyle name="Millares 2 9 2 7 2" xfId="31016" xr:uid="{9E927F51-2554-47D1-9C94-A19D6B76AA2F}"/>
    <cellStyle name="Millares 2 9 2 7 3" xfId="20095" xr:uid="{91220EB8-01D0-454B-BBD4-8C8A9B6E0C97}"/>
    <cellStyle name="Millares 2 9 2 8" xfId="27377" xr:uid="{FF4AA980-76F5-42CD-8927-035EB266E56B}"/>
    <cellStyle name="Millares 2 9 2 9" xfId="16456" xr:uid="{6EEE6DC0-722B-4B1E-8571-8DD8D805CB96}"/>
    <cellStyle name="Millares 2 9 3" xfId="5734" xr:uid="{D6DD01D1-F3B5-4470-8F7C-3AC2DE2D481C}"/>
    <cellStyle name="Millares 2 9 3 2" xfId="6467" xr:uid="{1140AF78-E1D8-4DF8-9D1B-BA910AC04AC6}"/>
    <cellStyle name="Millares 2 9 3 2 2" xfId="13774" xr:uid="{DB19D5C3-9434-4BDD-B83F-AD86C3A6626D}"/>
    <cellStyle name="Millares 2 9 3 2 2 2" xfId="35628" xr:uid="{6F029EF2-74F9-494B-8F97-519FE5CA026B}"/>
    <cellStyle name="Millares 2 9 3 2 2 3" xfId="24707" xr:uid="{0B0F90C1-8B33-4654-93E1-8CD9DE929703}"/>
    <cellStyle name="Millares 2 9 3 2 3" xfId="10120" xr:uid="{1B4DD0B4-7886-401A-9990-41EC59227DFD}"/>
    <cellStyle name="Millares 2 9 3 2 3 2" xfId="31988" xr:uid="{57CC0CC1-86E8-4B2F-8BF5-A5E93B03B3F0}"/>
    <cellStyle name="Millares 2 9 3 2 3 3" xfId="21067" xr:uid="{692229EB-937C-4996-9DD7-87DFF9D46A09}"/>
    <cellStyle name="Millares 2 9 3 2 4" xfId="28349" xr:uid="{1E35BB3F-BE2F-4DD8-B211-D63600F5C64E}"/>
    <cellStyle name="Millares 2 9 3 2 5" xfId="17428" xr:uid="{969212C1-93EF-4F82-A920-32CE4E5F752A}"/>
    <cellStyle name="Millares 2 9 3 3" xfId="7197" xr:uid="{D14161D3-760E-4F85-BC4B-72A8007D1FCD}"/>
    <cellStyle name="Millares 2 9 3 3 2" xfId="14504" xr:uid="{65AC4324-FF6A-49E3-A27B-413463C2C028}"/>
    <cellStyle name="Millares 2 9 3 3 2 2" xfId="36354" xr:uid="{EC3FA9BA-D7D2-41AE-996B-B8780E03F519}"/>
    <cellStyle name="Millares 2 9 3 3 2 3" xfId="25433" xr:uid="{34F8251F-104F-4050-807F-515C418344BA}"/>
    <cellStyle name="Millares 2 9 3 3 3" xfId="10850" xr:uid="{FCE26C6B-E16B-46DC-98AD-72835A803676}"/>
    <cellStyle name="Millares 2 9 3 3 3 2" xfId="32714" xr:uid="{377F3FF5-E860-445B-9AAC-B5428D434FD1}"/>
    <cellStyle name="Millares 2 9 3 3 3 3" xfId="21793" xr:uid="{EA27FC97-7D86-476C-B3DE-28D06C8C06AE}"/>
    <cellStyle name="Millares 2 9 3 3 4" xfId="29075" xr:uid="{0E1D32EE-B187-4BA9-817B-3128850195E0}"/>
    <cellStyle name="Millares 2 9 3 3 5" xfId="18154" xr:uid="{BBFE1D53-DF5E-480B-AE57-32D3C263B178}"/>
    <cellStyle name="Millares 2 9 3 4" xfId="7927" xr:uid="{35E4A421-0654-4DD1-805A-CE56C758CF4D}"/>
    <cellStyle name="Millares 2 9 3 4 2" xfId="15234" xr:uid="{2E65E2B6-7AB6-436D-9D04-BC6DC3CF58E7}"/>
    <cellStyle name="Millares 2 9 3 4 2 2" xfId="37080" xr:uid="{3A798A84-7A5B-4D29-904C-790AE0BC1E42}"/>
    <cellStyle name="Millares 2 9 3 4 2 3" xfId="26159" xr:uid="{582F2D48-229C-4888-B1C2-8445524B7574}"/>
    <cellStyle name="Millares 2 9 3 4 3" xfId="11580" xr:uid="{0228D69D-B67A-4AC3-9441-951D025B4F02}"/>
    <cellStyle name="Millares 2 9 3 4 3 2" xfId="33440" xr:uid="{406AB711-89C9-498B-AFE9-BD88408F07B1}"/>
    <cellStyle name="Millares 2 9 3 4 3 3" xfId="22519" xr:uid="{5D89561C-325B-4C70-A95C-22CDFE908310}"/>
    <cellStyle name="Millares 2 9 3 4 4" xfId="29801" xr:uid="{0A2B5863-E7B0-4319-93BD-4D092FE38E60}"/>
    <cellStyle name="Millares 2 9 3 4 5" xfId="18880" xr:uid="{B407F1D8-3EA7-4258-A21F-EF01D253046F}"/>
    <cellStyle name="Millares 2 9 3 5" xfId="8657" xr:uid="{70E6EA32-7A89-4963-BE1D-5C1818E0F7A5}"/>
    <cellStyle name="Millares 2 9 3 5 2" xfId="15964" xr:uid="{3A54939C-0274-472E-8014-EFF8DABF6A0E}"/>
    <cellStyle name="Millares 2 9 3 5 2 2" xfId="37806" xr:uid="{5A8B633B-EE89-47A5-8AE5-6A74DE4FA647}"/>
    <cellStyle name="Millares 2 9 3 5 2 3" xfId="26885" xr:uid="{8ADC2DEA-39EF-4138-9922-1B46D7393358}"/>
    <cellStyle name="Millares 2 9 3 5 3" xfId="12306" xr:uid="{C5343B7F-5C64-4BD2-9230-85973A199E5E}"/>
    <cellStyle name="Millares 2 9 3 5 3 2" xfId="34166" xr:uid="{17110566-2AC6-49EB-9823-86AD9829F4D7}"/>
    <cellStyle name="Millares 2 9 3 5 3 3" xfId="23245" xr:uid="{8738F988-127D-4C5F-9F19-3AD236DF99B0}"/>
    <cellStyle name="Millares 2 9 3 5 4" xfId="30527" xr:uid="{EAC7145D-C337-4133-9DB5-5F0A453FDA7E}"/>
    <cellStyle name="Millares 2 9 3 5 5" xfId="19606" xr:uid="{0E900F7C-4BF1-4531-B743-45BBE5030AA0}"/>
    <cellStyle name="Millares 2 9 3 6" xfId="13046" xr:uid="{84658E52-1F36-4D92-BDE9-B34C6BC3843D}"/>
    <cellStyle name="Millares 2 9 3 6 2" xfId="34900" xr:uid="{AF5FCE9D-5D20-49CB-AF45-8189FE1EB320}"/>
    <cellStyle name="Millares 2 9 3 6 3" xfId="23979" xr:uid="{C0A2CA7E-4A03-4208-A658-68065C425A31}"/>
    <cellStyle name="Millares 2 9 3 7" xfId="9392" xr:uid="{6E9475F7-83B3-4BF2-9F58-2EA67001D7E0}"/>
    <cellStyle name="Millares 2 9 3 7 2" xfId="31260" xr:uid="{64466BA7-BEA0-4CE9-A95D-372E652EAE10}"/>
    <cellStyle name="Millares 2 9 3 7 3" xfId="20339" xr:uid="{895935A2-9371-4584-B884-1291EBE827A1}"/>
    <cellStyle name="Millares 2 9 3 8" xfId="27621" xr:uid="{5C76633F-0CB0-4FC3-B72C-412C349C6591}"/>
    <cellStyle name="Millares 2 9 3 9" xfId="16700" xr:uid="{75C1BCDB-4B2E-4EEF-9C2B-3C40D0F226D7}"/>
    <cellStyle name="Millares 2 9 4" xfId="5986" xr:uid="{C14C6B9A-6E9B-4EE8-89D6-C722A93DDDE8}"/>
    <cellStyle name="Millares 2 9 4 2" xfId="13293" xr:uid="{A1858847-83D0-4A90-90CC-01C3F22A408E}"/>
    <cellStyle name="Millares 2 9 4 2 2" xfId="35147" xr:uid="{6DA62CA6-5C51-4B4C-9B43-7F30B70EA518}"/>
    <cellStyle name="Millares 2 9 4 2 3" xfId="24226" xr:uid="{B3FEBF0E-5B77-4DE1-9E28-2D3A873A8CD8}"/>
    <cellStyle name="Millares 2 9 4 3" xfId="9639" xr:uid="{B310689B-5387-4C8D-B30D-E70D47B24BAB}"/>
    <cellStyle name="Millares 2 9 4 3 2" xfId="31507" xr:uid="{45EE0D87-086C-40FA-B671-FAF3C2607DC8}"/>
    <cellStyle name="Millares 2 9 4 3 3" xfId="20586" xr:uid="{A58493C1-F34B-46FB-878D-0DD42B5EB062}"/>
    <cellStyle name="Millares 2 9 4 4" xfId="27868" xr:uid="{37408BB9-EFBF-4137-8F8D-53B0DAE5CE23}"/>
    <cellStyle name="Millares 2 9 4 5" xfId="16947" xr:uid="{A630CCE2-6D6A-4133-A4DF-FA2629827956}"/>
    <cellStyle name="Millares 2 9 5" xfId="6714" xr:uid="{6DBCB20E-EAC5-40E4-ACC9-15BEC73B6C43}"/>
    <cellStyle name="Millares 2 9 5 2" xfId="14021" xr:uid="{A914170F-027A-4336-8BD1-7A0AA1FFBA9C}"/>
    <cellStyle name="Millares 2 9 5 2 2" xfId="35873" xr:uid="{C12FCFE2-495E-4FCE-BDE8-8B39A2E66710}"/>
    <cellStyle name="Millares 2 9 5 2 3" xfId="24952" xr:uid="{0E12D153-D41B-4AF8-8380-A5CDE80E4293}"/>
    <cellStyle name="Millares 2 9 5 3" xfId="10367" xr:uid="{73A61C7A-E12D-4518-ADD4-5ED3F440D5AD}"/>
    <cellStyle name="Millares 2 9 5 3 2" xfId="32233" xr:uid="{8FAAA82E-0E1B-4BA3-87B7-C763A60500FA}"/>
    <cellStyle name="Millares 2 9 5 3 3" xfId="21312" xr:uid="{87B314F1-493C-48DC-9D73-46CDF0182988}"/>
    <cellStyle name="Millares 2 9 5 4" xfId="28594" xr:uid="{7CC5E9FB-C5F5-4D48-8AF4-B9EB264D757F}"/>
    <cellStyle name="Millares 2 9 5 5" xfId="17673" xr:uid="{C58E831B-DDBF-44B1-B24B-835552B178B1}"/>
    <cellStyle name="Millares 2 9 6" xfId="7444" xr:uid="{A197712D-39EF-46E8-9E01-8415404DB5E2}"/>
    <cellStyle name="Millares 2 9 6 2" xfId="14751" xr:uid="{2031A0E8-1EDB-4C64-B99C-A87299F45603}"/>
    <cellStyle name="Millares 2 9 6 2 2" xfId="36599" xr:uid="{B4D5DF81-601B-482E-A099-B629F8F9B6B0}"/>
    <cellStyle name="Millares 2 9 6 2 3" xfId="25678" xr:uid="{1E4538CA-7D47-4F7D-993B-8174FDE7BB85}"/>
    <cellStyle name="Millares 2 9 6 3" xfId="11097" xr:uid="{7E60F7B8-E32D-4242-8CC3-8A5F3AAF321D}"/>
    <cellStyle name="Millares 2 9 6 3 2" xfId="32959" xr:uid="{EBEDC931-77D1-458A-87FC-D256F36ADF5C}"/>
    <cellStyle name="Millares 2 9 6 3 3" xfId="22038" xr:uid="{3E7BD43E-5259-4600-AA3D-091667A4F0C4}"/>
    <cellStyle name="Millares 2 9 6 4" xfId="29320" xr:uid="{68310CC8-A303-47D4-80A8-846783EC69AE}"/>
    <cellStyle name="Millares 2 9 6 5" xfId="18399" xr:uid="{9DB1E830-381B-463C-935C-9A2E72B79B40}"/>
    <cellStyle name="Millares 2 9 7" xfId="8174" xr:uid="{12617CA8-0540-4003-8058-D88789F910E4}"/>
    <cellStyle name="Millares 2 9 7 2" xfId="15481" xr:uid="{E0A23439-0471-412E-B444-9C20BBC77C39}"/>
    <cellStyle name="Millares 2 9 7 2 2" xfId="37325" xr:uid="{4B6F5947-CE46-4E88-AD0D-BDF59158BF99}"/>
    <cellStyle name="Millares 2 9 7 2 3" xfId="26404" xr:uid="{45E24D3D-7EC4-4E56-B8D8-F70598F38CDB}"/>
    <cellStyle name="Millares 2 9 7 3" xfId="11825" xr:uid="{3A1FBBB5-C382-467B-B7E6-FE673FBC4CEA}"/>
    <cellStyle name="Millares 2 9 7 3 2" xfId="33685" xr:uid="{0712E1DB-06BE-4FF6-8089-F02DF304CEEC}"/>
    <cellStyle name="Millares 2 9 7 3 3" xfId="22764" xr:uid="{29D35FFB-29CC-4D2E-A289-8C646753ACA7}"/>
    <cellStyle name="Millares 2 9 7 4" xfId="30046" xr:uid="{6119FEB8-8AA6-4D25-9803-58F45F80D68C}"/>
    <cellStyle name="Millares 2 9 7 5" xfId="19125" xr:uid="{E43C4097-7774-4182-906F-79B8F3788095}"/>
    <cellStyle name="Millares 2 9 8" xfId="12563" xr:uid="{06C49F69-0B9B-46BA-A316-AA453C90A42D}"/>
    <cellStyle name="Millares 2 9 8 2" xfId="34419" xr:uid="{F9D8E281-57B5-4E0A-B54B-6F6F5257C178}"/>
    <cellStyle name="Millares 2 9 8 3" xfId="23498" xr:uid="{506B6B61-6809-4CE2-85B8-8C0E3331CED7}"/>
    <cellStyle name="Millares 2 9 9" xfId="8911" xr:uid="{CC65A372-5284-49E6-8932-602F32FECBD2}"/>
    <cellStyle name="Millares 2 9 9 2" xfId="30779" xr:uid="{377F0ED7-AFC8-4221-8BEF-EE39DE64252C}"/>
    <cellStyle name="Millares 2 9 9 3" xfId="19858" xr:uid="{03DA1985-EEC4-4083-AA89-2C36B109C58B}"/>
    <cellStyle name="Millares 3" xfId="1449" xr:uid="{00000000-0005-0000-0000-00002A090000}"/>
    <cellStyle name="Millares 3 10" xfId="27107" xr:uid="{0BCBD37F-B197-4DF2-8F5D-48F35C60E707}"/>
    <cellStyle name="Millares 3 11" xfId="16186" xr:uid="{D2FCD0E0-E1F0-44D5-80A4-900AAA9D2407}"/>
    <cellStyle name="Millares 3 12" xfId="38025" xr:uid="{A5B008BE-6D43-4A4A-A866-965660272942}"/>
    <cellStyle name="Millares 3 13" xfId="2999" xr:uid="{105C4786-D3B2-47B0-B1D8-86CB18187B59}"/>
    <cellStyle name="Millares 3 14" xfId="38280" xr:uid="{300E8922-F1A9-4A3C-9256-76519E7AD6C4}"/>
    <cellStyle name="Millares 3 2" xfId="2821" xr:uid="{00000000-0005-0000-0000-00002B090000}"/>
    <cellStyle name="Millares 3 2 10" xfId="38044" xr:uid="{BA3512AD-6F14-4A84-B466-13A56DC6BD8A}"/>
    <cellStyle name="Millares 3 2 11" xfId="5452" xr:uid="{2F1192AA-3C5F-4A65-87D6-CAB8AFF1FD55}"/>
    <cellStyle name="Millares 3 2 12" xfId="38285" xr:uid="{9CE09632-4925-4371-96E2-8FBB7323AB25}"/>
    <cellStyle name="Millares 3 2 2" xfId="6191" xr:uid="{D6E2689D-4772-422A-845F-6155EC37048A}"/>
    <cellStyle name="Millares 3 2 2 2" xfId="13498" xr:uid="{B3F32D07-B000-4F61-9F36-9D0C9A1D02F7}"/>
    <cellStyle name="Millares 3 2 2 2 2" xfId="35352" xr:uid="{885BD2BF-76D1-4A05-98AF-F814F89832E2}"/>
    <cellStyle name="Millares 3 2 2 2 3" xfId="24431" xr:uid="{C3284A19-E6BB-476A-83F2-4EAD8DCA769F}"/>
    <cellStyle name="Millares 3 2 2 3" xfId="9844" xr:uid="{6974A009-8E3A-4278-98D4-9207A7C229D8}"/>
    <cellStyle name="Millares 3 2 2 3 2" xfId="31712" xr:uid="{80E1D8C8-06B5-4299-BB51-2A9013959269}"/>
    <cellStyle name="Millares 3 2 2 3 3" xfId="20791" xr:uid="{268DFF4D-16C2-4732-B8CA-F1F75E4D5D14}"/>
    <cellStyle name="Millares 3 2 2 4" xfId="28073" xr:uid="{A2262F7D-F649-458A-BE55-4E3BB1915DDF}"/>
    <cellStyle name="Millares 3 2 2 5" xfId="17152" xr:uid="{85922AD4-2404-4BFC-A2D5-1A5C61552893}"/>
    <cellStyle name="Millares 3 2 2 6" xfId="38054" xr:uid="{7D0E2B84-4597-427B-91A9-E195257ECC45}"/>
    <cellStyle name="Millares 3 2 3" xfId="6921" xr:uid="{A797D3A6-5168-467C-853C-C81ABC7E0CF5}"/>
    <cellStyle name="Millares 3 2 3 2" xfId="14228" xr:uid="{EBE1F3FE-8670-440E-9693-1E5A9F8388B7}"/>
    <cellStyle name="Millares 3 2 3 2 2" xfId="36078" xr:uid="{67EEFEAA-7EB9-4346-BFAA-2C99234E476E}"/>
    <cellStyle name="Millares 3 2 3 2 3" xfId="25157" xr:uid="{71C9D2AC-6084-493B-A566-F4BB3F1D734A}"/>
    <cellStyle name="Millares 3 2 3 3" xfId="10574" xr:uid="{AD62D939-62E3-4675-A574-759E892C3457}"/>
    <cellStyle name="Millares 3 2 3 3 2" xfId="32438" xr:uid="{4631EFB2-C561-474C-ACB3-630896BDB192}"/>
    <cellStyle name="Millares 3 2 3 3 3" xfId="21517" xr:uid="{D2765187-F7B0-4EBC-AF91-3B4AA3531EF3}"/>
    <cellStyle name="Millares 3 2 3 4" xfId="28799" xr:uid="{F93C51BE-A1AF-4695-956F-A424678E0452}"/>
    <cellStyle name="Millares 3 2 3 5" xfId="17878" xr:uid="{A1A7DB55-AC72-4099-B9E0-E4BD78073516}"/>
    <cellStyle name="Millares 3 2 4" xfId="7651" xr:uid="{A056021A-E855-45A4-9350-64FABC0A124D}"/>
    <cellStyle name="Millares 3 2 4 2" xfId="14958" xr:uid="{6DA84862-8150-40C8-821A-8DF7FA4299AB}"/>
    <cellStyle name="Millares 3 2 4 2 2" xfId="36804" xr:uid="{8F43BC96-9A74-4D42-A486-25AF5DBED953}"/>
    <cellStyle name="Millares 3 2 4 2 3" xfId="25883" xr:uid="{9ABFE1B5-A76A-4311-BB15-B09D725769A4}"/>
    <cellStyle name="Millares 3 2 4 3" xfId="11304" xr:uid="{D412EE58-7DC8-45A9-BE89-51DC55F558D6}"/>
    <cellStyle name="Millares 3 2 4 3 2" xfId="33164" xr:uid="{9F69BD61-4143-4E67-B12B-FBBE62562612}"/>
    <cellStyle name="Millares 3 2 4 3 3" xfId="22243" xr:uid="{D9236AE5-8F30-4E67-81E0-9327F43E9EDB}"/>
    <cellStyle name="Millares 3 2 4 4" xfId="29525" xr:uid="{E9994188-0D6E-4EA1-85FD-60DFED436237}"/>
    <cellStyle name="Millares 3 2 4 5" xfId="18604" xr:uid="{B18BFCF7-E270-49D9-A252-3459372ED36D}"/>
    <cellStyle name="Millares 3 2 5" xfId="8381" xr:uid="{6DD4B213-599E-4FFA-A938-D2633E3582D4}"/>
    <cellStyle name="Millares 3 2 5 2" xfId="15688" xr:uid="{327C7038-A4FB-4297-8B7D-7EF921FB1A73}"/>
    <cellStyle name="Millares 3 2 5 2 2" xfId="37530" xr:uid="{49552C15-922F-49D1-8E3D-FA8C07AF01CD}"/>
    <cellStyle name="Millares 3 2 5 2 3" xfId="26609" xr:uid="{1A81A587-A66C-465D-AE5F-60DE9B5BC1F2}"/>
    <cellStyle name="Millares 3 2 5 3" xfId="12030" xr:uid="{C7D5D94E-5A13-4066-AD40-9120287CCE86}"/>
    <cellStyle name="Millares 3 2 5 3 2" xfId="33890" xr:uid="{51F69B27-3531-48BB-9BFA-9120EBFEA20A}"/>
    <cellStyle name="Millares 3 2 5 3 3" xfId="22969" xr:uid="{DE942D1A-DB3E-41D7-B8D1-A031B3B24AC6}"/>
    <cellStyle name="Millares 3 2 5 4" xfId="30251" xr:uid="{8C3E01A1-8900-4F5B-977B-A84695E55E68}"/>
    <cellStyle name="Millares 3 2 5 5" xfId="19330" xr:uid="{F1A55280-277E-4BCC-9F3D-7C3223FF78FB}"/>
    <cellStyle name="Millares 3 2 6" xfId="12770" xr:uid="{942C2E2D-11A3-4F9C-AD8D-A79A297605D6}"/>
    <cellStyle name="Millares 3 2 6 2" xfId="34624" xr:uid="{F0524A16-B43A-4783-95F1-E5E350ECF232}"/>
    <cellStyle name="Millares 3 2 6 3" xfId="23703" xr:uid="{F21A665F-2947-49B7-B636-E3722BBBFDA4}"/>
    <cellStyle name="Millares 3 2 7" xfId="9116" xr:uid="{F6765034-CD54-4E40-A03F-26351B65E1EE}"/>
    <cellStyle name="Millares 3 2 7 2" xfId="30984" xr:uid="{99EAE797-E9BD-4EBC-ACE6-F2FFAA2C832A}"/>
    <cellStyle name="Millares 3 2 7 3" xfId="20063" xr:uid="{63AE6014-1986-4774-B791-8A8A22A7FFE1}"/>
    <cellStyle name="Millares 3 2 8" xfId="27345" xr:uid="{64ABC7A2-A863-4448-93CD-B982157EAD6D}"/>
    <cellStyle name="Millares 3 2 9" xfId="16424" xr:uid="{68D460A2-1249-48B7-8534-0E6837CA9CF5}"/>
    <cellStyle name="Millares 3 3" xfId="5701" xr:uid="{3EC52AD0-1455-4036-95EE-AE1A81951CCD}"/>
    <cellStyle name="Millares 3 3 10" xfId="38049" xr:uid="{1DFCCD6C-955A-4FE8-8730-2B5010AA791F}"/>
    <cellStyle name="Millares 3 3 2" xfId="6434" xr:uid="{F61DA807-155B-4BEF-A0B6-0CA901CED45E}"/>
    <cellStyle name="Millares 3 3 2 2" xfId="13741" xr:uid="{3FF7D21B-ADB6-487C-AA4D-4B0F69830825}"/>
    <cellStyle name="Millares 3 3 2 2 2" xfId="35595" xr:uid="{0D05D488-9C1A-4332-988D-9A9981B82EE0}"/>
    <cellStyle name="Millares 3 3 2 2 3" xfId="24674" xr:uid="{84C16051-B904-4FB4-B47D-4ABDE28C4533}"/>
    <cellStyle name="Millares 3 3 2 3" xfId="10087" xr:uid="{D4EFFC46-0ED0-4894-933C-ED4E1912EF42}"/>
    <cellStyle name="Millares 3 3 2 3 2" xfId="31955" xr:uid="{D128F2D6-4940-49B9-95D2-4F42046F7C64}"/>
    <cellStyle name="Millares 3 3 2 3 3" xfId="21034" xr:uid="{B629CF24-F4BB-4E18-91AD-8BF44CEEE84B}"/>
    <cellStyle name="Millares 3 3 2 4" xfId="28316" xr:uid="{F05A5051-FB1C-4691-8CAA-27D93B69B5EC}"/>
    <cellStyle name="Millares 3 3 2 5" xfId="17395" xr:uid="{A0E0DFAE-8502-4CC2-8975-9D40DB6948DD}"/>
    <cellStyle name="Millares 3 3 3" xfId="7164" xr:uid="{F695D805-5263-4F7B-AB0F-C2CCDB50B1A2}"/>
    <cellStyle name="Millares 3 3 3 2" xfId="14471" xr:uid="{688A8A7F-9920-43B5-B79D-1E268099ED67}"/>
    <cellStyle name="Millares 3 3 3 2 2" xfId="36321" xr:uid="{6B184620-2AB3-4141-BBF4-A7E2C48500D6}"/>
    <cellStyle name="Millares 3 3 3 2 3" xfId="25400" xr:uid="{A3158168-B114-48A7-AA76-478A6B0C6915}"/>
    <cellStyle name="Millares 3 3 3 3" xfId="10817" xr:uid="{E2A4A046-C4F0-41DB-B633-C48D5841F5F9}"/>
    <cellStyle name="Millares 3 3 3 3 2" xfId="32681" xr:uid="{1B5053D7-80B0-420D-B432-2E07CE261D64}"/>
    <cellStyle name="Millares 3 3 3 3 3" xfId="21760" xr:uid="{EFC9A1EB-9677-4414-AF61-FF0A290E5679}"/>
    <cellStyle name="Millares 3 3 3 4" xfId="29042" xr:uid="{43DF4728-73CD-4AE6-BFDF-EC58B6215609}"/>
    <cellStyle name="Millares 3 3 3 5" xfId="18121" xr:uid="{72828713-B6F1-40C4-9699-ABBD1B20EB2F}"/>
    <cellStyle name="Millares 3 3 4" xfId="7894" xr:uid="{60283410-3D41-4D4C-842B-1EBA20CD8758}"/>
    <cellStyle name="Millares 3 3 4 2" xfId="15201" xr:uid="{F0D2D692-3C72-4D42-9CA5-08F742F24A4C}"/>
    <cellStyle name="Millares 3 3 4 2 2" xfId="37047" xr:uid="{9AB68122-8723-4387-9F5C-21A179B0EF70}"/>
    <cellStyle name="Millares 3 3 4 2 3" xfId="26126" xr:uid="{019E1282-77BD-4E64-8926-8157C49DA87D}"/>
    <cellStyle name="Millares 3 3 4 3" xfId="11547" xr:uid="{ECE1BCB7-BFA6-425D-BC8C-3F2E43B6CDB4}"/>
    <cellStyle name="Millares 3 3 4 3 2" xfId="33407" xr:uid="{EE05371B-2117-4068-83FD-F9505C2D664D}"/>
    <cellStyle name="Millares 3 3 4 3 3" xfId="22486" xr:uid="{1CFC5362-B9ED-44AF-9821-D12CCB171299}"/>
    <cellStyle name="Millares 3 3 4 4" xfId="29768" xr:uid="{5D696B73-5752-4792-9A3D-DEA718FA0D8D}"/>
    <cellStyle name="Millares 3 3 4 5" xfId="18847" xr:uid="{0004D4D8-95CA-4B69-AEFF-381F664A771B}"/>
    <cellStyle name="Millares 3 3 5" xfId="8624" xr:uid="{04654A43-DADA-4234-8005-AC26F46BE174}"/>
    <cellStyle name="Millares 3 3 5 2" xfId="15931" xr:uid="{1B749FC6-71E5-4012-A90E-AAFFBB34005D}"/>
    <cellStyle name="Millares 3 3 5 2 2" xfId="37773" xr:uid="{CB62C141-1F5D-4100-ADFB-D57C7C10BEA5}"/>
    <cellStyle name="Millares 3 3 5 2 3" xfId="26852" xr:uid="{DEAF9F02-5E84-4A56-8BA4-B3104C38EC3B}"/>
    <cellStyle name="Millares 3 3 5 3" xfId="12273" xr:uid="{43C6470F-6FF5-42D0-A68E-A0AE36941A49}"/>
    <cellStyle name="Millares 3 3 5 3 2" xfId="34133" xr:uid="{D7A29AD1-961E-4BB5-8888-044A8FA8D679}"/>
    <cellStyle name="Millares 3 3 5 3 3" xfId="23212" xr:uid="{C0DB4963-308A-45CD-BA5C-C145853AEB63}"/>
    <cellStyle name="Millares 3 3 5 4" xfId="30494" xr:uid="{76D0E0C5-A90B-44DC-A36C-C3C2D4D17437}"/>
    <cellStyle name="Millares 3 3 5 5" xfId="19573" xr:uid="{8074FB48-30BD-4D05-8E0C-6E8005EE0274}"/>
    <cellStyle name="Millares 3 3 6" xfId="13013" xr:uid="{4385B01E-02EF-4461-90BC-4241AEB6ABFB}"/>
    <cellStyle name="Millares 3 3 6 2" xfId="34867" xr:uid="{CFDBE38E-E8D5-45B4-BD24-D4752A060EA7}"/>
    <cellStyle name="Millares 3 3 6 3" xfId="23946" xr:uid="{2D289E78-E5F1-4D30-B922-E7702FA5C1E9}"/>
    <cellStyle name="Millares 3 3 7" xfId="9359" xr:uid="{94072F14-E87F-48F4-BDFE-C1983F7161A1}"/>
    <cellStyle name="Millares 3 3 7 2" xfId="31227" xr:uid="{96442975-D969-40C7-8EAF-D56D6BE23EAE}"/>
    <cellStyle name="Millares 3 3 7 3" xfId="20306" xr:uid="{669495B1-20B8-45F5-A147-03BBDC34CDA9}"/>
    <cellStyle name="Millares 3 3 8" xfId="27588" xr:uid="{C512BF61-3DA0-47DA-909A-B71280512CB9}"/>
    <cellStyle name="Millares 3 3 9" xfId="16667" xr:uid="{7FAC0421-C00B-40E4-B6E2-65352B528666}"/>
    <cellStyle name="Millares 3 4" xfId="5953" xr:uid="{CDE5A2F7-171E-43E2-B5F2-D0A8F5B7D140}"/>
    <cellStyle name="Millares 3 4 2" xfId="13260" xr:uid="{FE7BFA0E-2D83-47A9-962F-D7470328029D}"/>
    <cellStyle name="Millares 3 4 2 2" xfId="35114" xr:uid="{823D9C29-AA06-46A5-83E3-D292FF43107A}"/>
    <cellStyle name="Millares 3 4 2 3" xfId="24193" xr:uid="{D4B5860E-ACB5-4F7B-A7B8-C6F092D1D75F}"/>
    <cellStyle name="Millares 3 4 3" xfId="9606" xr:uid="{C6BA3888-E448-4DE9-8D52-289134C099E7}"/>
    <cellStyle name="Millares 3 4 3 2" xfId="31474" xr:uid="{5E7D43BB-2AE5-4BEE-9EB2-31D77787B786}"/>
    <cellStyle name="Millares 3 4 3 3" xfId="20553" xr:uid="{11FB7C61-E129-490E-A438-FD5006C4B58E}"/>
    <cellStyle name="Millares 3 4 4" xfId="27835" xr:uid="{241CCF06-3B07-4C0B-836E-3DB4A23B5930}"/>
    <cellStyle name="Millares 3 4 5" xfId="16914" xr:uid="{5C6D0B49-F4DF-4FAF-A4E4-F269B8C08CDB}"/>
    <cellStyle name="Millares 3 5" xfId="6679" xr:uid="{8591DE3D-46E5-46DD-9FCA-64276DF459A0}"/>
    <cellStyle name="Millares 3 5 2" xfId="13986" xr:uid="{D7C563F8-6893-4DE4-9567-92B2CFA47543}"/>
    <cellStyle name="Millares 3 5 2 2" xfId="35840" xr:uid="{7ACDA61B-C120-4B19-B099-A946BB5B6E8C}"/>
    <cellStyle name="Millares 3 5 2 3" xfId="24919" xr:uid="{519D95DF-DF6A-4122-B074-4816B45B0EEA}"/>
    <cellStyle name="Millares 3 5 3" xfId="10332" xr:uid="{BB0DF168-7A5F-4A44-AA62-882E5FAC9812}"/>
    <cellStyle name="Millares 3 5 3 2" xfId="32200" xr:uid="{7C32B0A8-4F25-4B33-AF6D-873E0D3199E0}"/>
    <cellStyle name="Millares 3 5 3 3" xfId="21279" xr:uid="{7EB04B22-4C06-479C-A92D-85CEE8720183}"/>
    <cellStyle name="Millares 3 5 4" xfId="28561" xr:uid="{EDBB3E17-EAFC-41B5-A052-5552CFFCC128}"/>
    <cellStyle name="Millares 3 5 5" xfId="17640" xr:uid="{B146C170-16D7-4666-8124-2B2708B6AC0B}"/>
    <cellStyle name="Millares 3 6" xfId="7409" xr:uid="{199D01AC-F16B-44C7-9346-A431B3B92F5D}"/>
    <cellStyle name="Millares 3 6 2" xfId="14716" xr:uid="{84596B82-3C8F-4265-AB73-C40C258EBF73}"/>
    <cellStyle name="Millares 3 6 2 2" xfId="36566" xr:uid="{B6DF0F32-363A-4AA1-853C-9CB1928D7662}"/>
    <cellStyle name="Millares 3 6 2 3" xfId="25645" xr:uid="{5CE5B534-70DD-42B2-97DA-98DFA6B6792F}"/>
    <cellStyle name="Millares 3 6 3" xfId="11062" xr:uid="{0811D151-6B01-4E2C-ACDF-E4C21033C55D}"/>
    <cellStyle name="Millares 3 6 3 2" xfId="32926" xr:uid="{BF3CE427-128C-4FA5-9054-09057F891CA5}"/>
    <cellStyle name="Millares 3 6 3 3" xfId="22005" xr:uid="{A6CB8DF5-0FFE-4D82-8111-FE8CBBB2A7B2}"/>
    <cellStyle name="Millares 3 6 4" xfId="29287" xr:uid="{78003200-D480-480C-85DE-BAB81FC6C8DD}"/>
    <cellStyle name="Millares 3 6 5" xfId="18366" xr:uid="{D26A0B23-BF67-4EF1-99C5-0015D2B8E185}"/>
    <cellStyle name="Millares 3 7" xfId="8139" xr:uid="{2230C471-69B3-4FF0-B75D-06B2B059EF64}"/>
    <cellStyle name="Millares 3 7 2" xfId="15446" xr:uid="{9AAD3948-5DFD-4646-B6CB-1D5B183A4DE1}"/>
    <cellStyle name="Millares 3 7 2 2" xfId="37292" xr:uid="{008A16F4-3334-4748-9421-2DFDCC565421}"/>
    <cellStyle name="Millares 3 7 2 3" xfId="26371" xr:uid="{92DFB40B-0FCC-4454-9D43-0BC7E93DBC41}"/>
    <cellStyle name="Millares 3 7 3" xfId="11792" xr:uid="{F7163710-7EAF-4EBF-BB74-BCA06D510636}"/>
    <cellStyle name="Millares 3 7 3 2" xfId="33652" xr:uid="{0A1B0906-41C4-435C-8242-AF145624F2C2}"/>
    <cellStyle name="Millares 3 7 3 3" xfId="22731" xr:uid="{2E8F729E-1446-4140-95C9-99DC7B11DA70}"/>
    <cellStyle name="Millares 3 7 4" xfId="30013" xr:uid="{8CC1A50C-3BF4-4D93-AA95-6B8766990A73}"/>
    <cellStyle name="Millares 3 7 5" xfId="19092" xr:uid="{97EF56E0-5945-4A53-96FC-C404E163F197}"/>
    <cellStyle name="Millares 3 8" xfId="12528" xr:uid="{EA707BD6-451A-41DF-8874-1FFBB19E9713}"/>
    <cellStyle name="Millares 3 8 2" xfId="34386" xr:uid="{58EE7C24-E40D-4CA0-BBD9-84FA7DADD1F3}"/>
    <cellStyle name="Millares 3 8 3" xfId="23465" xr:uid="{38311695-538C-48B6-97AB-2F4C10E46436}"/>
    <cellStyle name="Millares 3 9" xfId="8878" xr:uid="{7713B658-4B4B-4B3F-8D8F-6CA4A78C8B64}"/>
    <cellStyle name="Millares 3 9 2" xfId="30746" xr:uid="{6D4BC35C-904C-4B30-8B2F-FC590D725593}"/>
    <cellStyle name="Millares 3 9 3" xfId="19825" xr:uid="{DA6D7AF4-BC1C-4652-B8DC-5DEF87C482DB}"/>
    <cellStyle name="Millares 4" xfId="2818" xr:uid="{00000000-0005-0000-0000-00002C090000}"/>
    <cellStyle name="Millares 4 10" xfId="16187" xr:uid="{890D745B-323E-4D4E-864E-FC6C9ADBB834}"/>
    <cellStyle name="Millares 4 11" xfId="38041" xr:uid="{0D032AC1-37A3-4A37-B449-76CE02B5AB87}"/>
    <cellStyle name="Millares 4 12" xfId="3001" xr:uid="{A12C105B-7C38-4F68-B301-6420F9387F30}"/>
    <cellStyle name="Millares 4 13" xfId="38282" xr:uid="{01D78ADB-75AC-4F97-9933-1B57CB871BB0}"/>
    <cellStyle name="Millares 4 2" xfId="5702" xr:uid="{26EFD498-A348-4510-A82F-2B5D2106C0F3}"/>
    <cellStyle name="Millares 4 2 10" xfId="38051" xr:uid="{F8D6180D-1355-4CDA-9E24-F97DAB8D532F}"/>
    <cellStyle name="Millares 4 2 2" xfId="6435" xr:uid="{A74D3E5B-40EE-4110-BF7F-C99940F72C0F}"/>
    <cellStyle name="Millares 4 2 2 2" xfId="13742" xr:uid="{251FC568-91A8-4A6B-8130-5B9AA4106119}"/>
    <cellStyle name="Millares 4 2 2 2 2" xfId="35596" xr:uid="{31642F3C-E9D8-44C1-B3E5-A6E401682794}"/>
    <cellStyle name="Millares 4 2 2 2 3" xfId="24675" xr:uid="{F784AFF5-441C-431E-A61D-01596C7FE002}"/>
    <cellStyle name="Millares 4 2 2 3" xfId="10088" xr:uid="{4C56E747-FAE8-420F-8A20-1BF57DB5479D}"/>
    <cellStyle name="Millares 4 2 2 3 2" xfId="31956" xr:uid="{26B9BFB2-AB21-4580-93AC-0E53AA553B38}"/>
    <cellStyle name="Millares 4 2 2 3 3" xfId="21035" xr:uid="{8A6E5EAE-BD53-4A90-B10A-F6F588D1A9A6}"/>
    <cellStyle name="Millares 4 2 2 4" xfId="28317" xr:uid="{10D19DD3-055E-4D48-9FC1-6F1ECC304019}"/>
    <cellStyle name="Millares 4 2 2 5" xfId="17396" xr:uid="{9D06820A-4C97-44D6-8F8E-B1F128BA50F1}"/>
    <cellStyle name="Millares 4 2 3" xfId="7165" xr:uid="{65094363-CDED-41EF-AECE-25D15F083534}"/>
    <cellStyle name="Millares 4 2 3 2" xfId="14472" xr:uid="{39303EEF-664A-4DEC-AB81-478ECD67C1D0}"/>
    <cellStyle name="Millares 4 2 3 2 2" xfId="36322" xr:uid="{5788CC0C-B526-46B6-BE90-4ACC67EAD377}"/>
    <cellStyle name="Millares 4 2 3 2 3" xfId="25401" xr:uid="{051E84EE-C47F-44B1-9934-82CC6FE8038E}"/>
    <cellStyle name="Millares 4 2 3 3" xfId="10818" xr:uid="{6110894A-6911-40C8-B197-DC48D711BAFC}"/>
    <cellStyle name="Millares 4 2 3 3 2" xfId="32682" xr:uid="{D8141B4C-08E0-4410-AB46-C8B6867AA86F}"/>
    <cellStyle name="Millares 4 2 3 3 3" xfId="21761" xr:uid="{5D8AA062-148A-4B8B-BD9E-C608B55DDE09}"/>
    <cellStyle name="Millares 4 2 3 4" xfId="29043" xr:uid="{49FF5E5C-A2BB-4DAE-AF3B-5145CD7B3A9B}"/>
    <cellStyle name="Millares 4 2 3 5" xfId="18122" xr:uid="{76F146D4-6C68-48D7-8A8B-CB0914018EB9}"/>
    <cellStyle name="Millares 4 2 4" xfId="7895" xr:uid="{57F81C45-ECCE-4A47-A373-573FBAB85A5A}"/>
    <cellStyle name="Millares 4 2 4 2" xfId="15202" xr:uid="{5148EEA6-7601-4A7F-9E32-07B256BBDFFD}"/>
    <cellStyle name="Millares 4 2 4 2 2" xfId="37048" xr:uid="{F5A44322-E665-4FDF-9EA3-CC436D6897ED}"/>
    <cellStyle name="Millares 4 2 4 2 3" xfId="26127" xr:uid="{F022FC5E-8667-4BDD-8F5A-161F917A5B39}"/>
    <cellStyle name="Millares 4 2 4 3" xfId="11548" xr:uid="{6F4678C8-74D5-4680-B7DA-7DEB930D5DB7}"/>
    <cellStyle name="Millares 4 2 4 3 2" xfId="33408" xr:uid="{9BF50ADF-FD7C-4BE3-BBC5-3F46FDC74122}"/>
    <cellStyle name="Millares 4 2 4 3 3" xfId="22487" xr:uid="{C5D2301F-610D-4A3D-9275-AC6730670082}"/>
    <cellStyle name="Millares 4 2 4 4" xfId="29769" xr:uid="{FAA28B19-B5B1-41CB-AF1A-6C3BB75D48E4}"/>
    <cellStyle name="Millares 4 2 4 5" xfId="18848" xr:uid="{BE4DB84F-6967-4353-A94B-1224399E4830}"/>
    <cellStyle name="Millares 4 2 5" xfId="8625" xr:uid="{33721CA4-E350-44A1-8A83-DD69F82368CF}"/>
    <cellStyle name="Millares 4 2 5 2" xfId="15932" xr:uid="{2FE14F52-A876-4011-8CF8-2901FF2ACF05}"/>
    <cellStyle name="Millares 4 2 5 2 2" xfId="37774" xr:uid="{4FFF0832-ED9E-4FB5-B761-E2AC66C5DD8A}"/>
    <cellStyle name="Millares 4 2 5 2 3" xfId="26853" xr:uid="{8338FE5D-86E6-483C-97DD-6A7FE35D61CE}"/>
    <cellStyle name="Millares 4 2 5 3" xfId="12274" xr:uid="{FDD20B7F-792B-478E-9982-38D5082A477F}"/>
    <cellStyle name="Millares 4 2 5 3 2" xfId="34134" xr:uid="{4979FA00-A859-4CE1-8B9E-A1539D4A72DE}"/>
    <cellStyle name="Millares 4 2 5 3 3" xfId="23213" xr:uid="{E7CBF2E0-CC55-4733-A009-E07BEDEC8C16}"/>
    <cellStyle name="Millares 4 2 5 4" xfId="30495" xr:uid="{6E86DD98-1E35-4612-87E2-2D5FA07C0E30}"/>
    <cellStyle name="Millares 4 2 5 5" xfId="19574" xr:uid="{DC20634D-6108-4209-BAD5-16257443289D}"/>
    <cellStyle name="Millares 4 2 6" xfId="13014" xr:uid="{39979918-F8A3-4E81-BE5E-0596923B6ED6}"/>
    <cellStyle name="Millares 4 2 6 2" xfId="34868" xr:uid="{FB5A18E8-C770-4B52-82E2-0055F87BDB8C}"/>
    <cellStyle name="Millares 4 2 6 3" xfId="23947" xr:uid="{DFF74647-11DD-4B63-A489-5F237A9C9134}"/>
    <cellStyle name="Millares 4 2 7" xfId="9360" xr:uid="{2BCD9664-2F4A-4F2B-9C1D-EBB8F9DF4FDD}"/>
    <cellStyle name="Millares 4 2 7 2" xfId="31228" xr:uid="{291D90B7-A167-4375-8F1A-D6766A8D4A48}"/>
    <cellStyle name="Millares 4 2 7 3" xfId="20307" xr:uid="{F58E8466-E196-451D-BB91-927AC7F72381}"/>
    <cellStyle name="Millares 4 2 8" xfId="27589" xr:uid="{6580A2B8-53C1-487E-91C5-41F357A58E50}"/>
    <cellStyle name="Millares 4 2 9" xfId="16668" xr:uid="{CFC8312D-E6B8-4590-839B-0E4B1448F470}"/>
    <cellStyle name="Millares 4 3" xfId="5954" xr:uid="{935BE07E-63DA-45FC-9D67-CBB71486CEE4}"/>
    <cellStyle name="Millares 4 3 2" xfId="13261" xr:uid="{55375366-E4DE-411C-BAD5-02D4D3174C6B}"/>
    <cellStyle name="Millares 4 3 2 2" xfId="35115" xr:uid="{C1590BDD-8F58-4930-A535-5280A8AB7768}"/>
    <cellStyle name="Millares 4 3 2 3" xfId="24194" xr:uid="{771E2C89-E767-4636-B4EC-2E9870FB1207}"/>
    <cellStyle name="Millares 4 3 3" xfId="9607" xr:uid="{C42042EA-C931-4FC1-B172-962009D779AC}"/>
    <cellStyle name="Millares 4 3 3 2" xfId="31475" xr:uid="{D9366964-3F20-47D9-8B3B-78D18A580627}"/>
    <cellStyle name="Millares 4 3 3 3" xfId="20554" xr:uid="{761B04BF-0B65-42FE-898A-26DF61353ED2}"/>
    <cellStyle name="Millares 4 3 4" xfId="27836" xr:uid="{E4D3BAC2-6776-4A83-9CED-21B1493F5255}"/>
    <cellStyle name="Millares 4 3 5" xfId="16915" xr:uid="{A07DBC70-7B8F-459F-97A4-27267BAE5932}"/>
    <cellStyle name="Millares 4 4" xfId="6680" xr:uid="{D1EB560C-E3E1-4C02-B07E-6C111C879973}"/>
    <cellStyle name="Millares 4 4 2" xfId="13987" xr:uid="{2441FED3-F19A-4A70-9849-E87EE3669C19}"/>
    <cellStyle name="Millares 4 4 2 2" xfId="35841" xr:uid="{51459A9B-0740-4C8A-9196-63FDFB61BCC5}"/>
    <cellStyle name="Millares 4 4 2 3" xfId="24920" xr:uid="{291575B7-F059-4F1C-B939-DCC61D06F1C9}"/>
    <cellStyle name="Millares 4 4 3" xfId="10333" xr:uid="{5B7F246E-9C58-4CBB-A0C4-3CE07855D027}"/>
    <cellStyle name="Millares 4 4 3 2" xfId="32201" xr:uid="{F77E7991-201E-45F5-9C4C-48B964C20FEE}"/>
    <cellStyle name="Millares 4 4 3 3" xfId="21280" xr:uid="{ACE5D839-BB32-4764-A681-0DC8CD1CC227}"/>
    <cellStyle name="Millares 4 4 4" xfId="28562" xr:uid="{FFD5465B-B133-404E-A3FA-26C9E310DDEF}"/>
    <cellStyle name="Millares 4 4 5" xfId="17641" xr:uid="{802BCA04-7739-4FC3-B59B-04C980844AB0}"/>
    <cellStyle name="Millares 4 5" xfId="7410" xr:uid="{9D93F465-AA8D-4747-A3FF-0C8331B1E6DF}"/>
    <cellStyle name="Millares 4 5 2" xfId="14717" xr:uid="{132F783C-56ED-4AE0-AE85-9DC5DE2994DA}"/>
    <cellStyle name="Millares 4 5 2 2" xfId="36567" xr:uid="{AFFE5682-3345-425B-9B46-93A64658118F}"/>
    <cellStyle name="Millares 4 5 2 3" xfId="25646" xr:uid="{A6621BA7-E4B2-4470-BAC3-EB7278BD478E}"/>
    <cellStyle name="Millares 4 5 3" xfId="11063" xr:uid="{4820F5BF-C16F-4E1A-8D26-A7BB8891E639}"/>
    <cellStyle name="Millares 4 5 3 2" xfId="32927" xr:uid="{A1804644-6ECA-4FFF-BE69-85EC23265CD5}"/>
    <cellStyle name="Millares 4 5 3 3" xfId="22006" xr:uid="{050E9734-F27C-4F13-A4A3-322B994F271F}"/>
    <cellStyle name="Millares 4 5 4" xfId="29288" xr:uid="{7E233CCC-287C-40DA-9A4B-F0C8D22E2106}"/>
    <cellStyle name="Millares 4 5 5" xfId="18367" xr:uid="{024C2331-FBCB-46A5-92F8-DEDA8AB6D688}"/>
    <cellStyle name="Millares 4 6" xfId="8140" xr:uid="{75ABD73F-2FC3-4F3B-8C33-B5445217477A}"/>
    <cellStyle name="Millares 4 6 2" xfId="15447" xr:uid="{6B376BF6-EA64-4B00-95D4-6AA8DB7F5A97}"/>
    <cellStyle name="Millares 4 6 2 2" xfId="37293" xr:uid="{D6DC86E8-0D65-4E4E-BAF7-F885E33742ED}"/>
    <cellStyle name="Millares 4 6 2 3" xfId="26372" xr:uid="{6667256B-4B8E-43A5-98A8-AB85D5CF33C3}"/>
    <cellStyle name="Millares 4 6 3" xfId="11793" xr:uid="{FE409459-9CB6-4409-B093-B09992679D78}"/>
    <cellStyle name="Millares 4 6 3 2" xfId="33653" xr:uid="{1A2C0888-3943-4CE6-BC6E-4F1724972B1F}"/>
    <cellStyle name="Millares 4 6 3 3" xfId="22732" xr:uid="{25AF5332-5C4E-4B4F-8F45-9BC789C9B1EA}"/>
    <cellStyle name="Millares 4 6 4" xfId="30014" xr:uid="{817B9EA1-3D44-44D5-9FBB-864F2281D87D}"/>
    <cellStyle name="Millares 4 6 5" xfId="19093" xr:uid="{EEFA8013-6934-4139-A06C-A9DF310C6DC8}"/>
    <cellStyle name="Millares 4 7" xfId="12529" xr:uid="{70AEC771-D4CB-4D5B-B21B-07B574C6FC95}"/>
    <cellStyle name="Millares 4 7 2" xfId="34387" xr:uid="{B1FBBE7A-9152-4AB8-85ED-8E8416B12DAC}"/>
    <cellStyle name="Millares 4 7 3" xfId="23466" xr:uid="{F5F71EA9-E3F2-4859-A0A8-28CEEEED6E8C}"/>
    <cellStyle name="Millares 4 8" xfId="8879" xr:uid="{C69F90AE-E118-42EA-83E3-781B66E0F885}"/>
    <cellStyle name="Millares 4 8 2" xfId="30747" xr:uid="{61103CDE-72B5-4AE7-816B-4047BFCC6F91}"/>
    <cellStyle name="Millares 4 8 3" xfId="19826" xr:uid="{6360226C-23EC-4F1A-AE2C-02F8AE03A251}"/>
    <cellStyle name="Millares 4 9" xfId="27108" xr:uid="{2EC95565-0189-408B-8AF6-84EEAE6C3770}"/>
    <cellStyle name="Millares 5" xfId="2953" xr:uid="{00000000-0005-0000-0000-00002D090000}"/>
    <cellStyle name="Millares 5 10" xfId="38022" xr:uid="{18F31A98-256D-4B91-B871-6CBA94EE359D}"/>
    <cellStyle name="Millares 5 11" xfId="5453" xr:uid="{24BA161C-6CB0-4D0B-A9E3-0087A1820935}"/>
    <cellStyle name="Millares 5 12" xfId="38289" xr:uid="{3B681C40-5FDA-4A2E-8885-B61D51E0E499}"/>
    <cellStyle name="Millares 5 2" xfId="6192" xr:uid="{E00524BE-3C86-41AA-BED6-46DE25D97B7B}"/>
    <cellStyle name="Millares 5 2 2" xfId="13499" xr:uid="{D33364BF-CB88-47D5-89CE-66DF1C39F504}"/>
    <cellStyle name="Millares 5 2 2 2" xfId="35353" xr:uid="{4490AAC5-5D37-4BB8-8A5E-882870E8AA65}"/>
    <cellStyle name="Millares 5 2 2 3" xfId="24432" xr:uid="{56B41ED4-6369-4814-96B8-55B7E8260C0F}"/>
    <cellStyle name="Millares 5 2 3" xfId="9845" xr:uid="{72BBE087-0D92-4FC7-9B05-9DCA65615055}"/>
    <cellStyle name="Millares 5 2 3 2" xfId="31713" xr:uid="{CBD70D9C-B3BE-454D-A5B3-0142B2BAF4BC}"/>
    <cellStyle name="Millares 5 2 3 3" xfId="20792" xr:uid="{05518E5E-13A9-403A-94EC-D66C8A9963A2}"/>
    <cellStyle name="Millares 5 2 4" xfId="28074" xr:uid="{ACE66CD3-50E3-4DDD-8DDE-934531425418}"/>
    <cellStyle name="Millares 5 2 5" xfId="17153" xr:uid="{7375269B-322F-470A-8EA8-6A27B75543D8}"/>
    <cellStyle name="Millares 5 2 6" xfId="38046" xr:uid="{1B5F3CEE-EBCA-4184-8940-5E872E761DBA}"/>
    <cellStyle name="Millares 5 3" xfId="6922" xr:uid="{7C84E039-20A2-4536-9ECD-68F70080C5D7}"/>
    <cellStyle name="Millares 5 3 2" xfId="14229" xr:uid="{A00286AF-1267-4342-B981-E18CF585D670}"/>
    <cellStyle name="Millares 5 3 2 2" xfId="36079" xr:uid="{31C6A6F8-C970-4C46-9638-602D40A591F9}"/>
    <cellStyle name="Millares 5 3 2 3" xfId="25158" xr:uid="{7F101328-C629-4AAF-9CA0-085309C34165}"/>
    <cellStyle name="Millares 5 3 3" xfId="10575" xr:uid="{5F952185-170D-4369-8A21-097869DFA732}"/>
    <cellStyle name="Millares 5 3 3 2" xfId="32439" xr:uid="{9B3B7AA5-0487-4694-A06C-1ED07BE176F0}"/>
    <cellStyle name="Millares 5 3 3 3" xfId="21518" xr:uid="{84906789-FDDB-4746-A277-038E1F3A03CB}"/>
    <cellStyle name="Millares 5 3 4" xfId="28800" xr:uid="{83A5BC2A-9BDD-433A-B796-04A6E2CD602D}"/>
    <cellStyle name="Millares 5 3 5" xfId="17879" xr:uid="{94029DD6-ACEA-42E7-9EF6-E374DA157273}"/>
    <cellStyle name="Millares 5 4" xfId="7652" xr:uid="{A0159513-BC93-4E23-8698-266BEEEDE8A5}"/>
    <cellStyle name="Millares 5 4 2" xfId="14959" xr:uid="{49B0260D-D0FD-4CD4-B31D-E69707F9CBBF}"/>
    <cellStyle name="Millares 5 4 2 2" xfId="36805" xr:uid="{67EA5D8C-48CF-46DA-A7DA-7BF00975A7F7}"/>
    <cellStyle name="Millares 5 4 2 3" xfId="25884" xr:uid="{A27705A3-A8E0-4D67-92F9-1A0025198354}"/>
    <cellStyle name="Millares 5 4 3" xfId="11305" xr:uid="{EA4F79BB-1BFD-453D-BE0D-608790FCC80B}"/>
    <cellStyle name="Millares 5 4 3 2" xfId="33165" xr:uid="{98B00728-A4A8-4C24-B0FF-A99C05D8B1BD}"/>
    <cellStyle name="Millares 5 4 3 3" xfId="22244" xr:uid="{A8293E09-602D-4E94-ADDB-64F6327F30AF}"/>
    <cellStyle name="Millares 5 4 4" xfId="29526" xr:uid="{FB0277FF-C75D-42A7-8717-1EFE43D1AD17}"/>
    <cellStyle name="Millares 5 4 5" xfId="18605" xr:uid="{FDAAE253-0DC4-4531-BFDC-BECFFDDD40FA}"/>
    <cellStyle name="Millares 5 5" xfId="8382" xr:uid="{F2196592-8B07-400D-834C-221ADE0C5ED0}"/>
    <cellStyle name="Millares 5 5 2" xfId="15689" xr:uid="{866BDF64-686F-4F63-9A8F-79F469047E21}"/>
    <cellStyle name="Millares 5 5 2 2" xfId="37531" xr:uid="{9208FF89-E440-4962-953D-B30EAB3281FB}"/>
    <cellStyle name="Millares 5 5 2 3" xfId="26610" xr:uid="{E66C5EF4-1A2F-42D8-BE9B-9BE0F32CE7CB}"/>
    <cellStyle name="Millares 5 5 3" xfId="12031" xr:uid="{32D39516-1A0C-4434-A7C9-061A0410CA09}"/>
    <cellStyle name="Millares 5 5 3 2" xfId="33891" xr:uid="{77CEEAA0-12B1-4CF8-8795-1B028F9F297B}"/>
    <cellStyle name="Millares 5 5 3 3" xfId="22970" xr:uid="{C9CD2FF1-0289-44FF-B292-6323524BB272}"/>
    <cellStyle name="Millares 5 5 4" xfId="30252" xr:uid="{974518C1-13AD-4DF6-BA7F-AEBB99E97B2F}"/>
    <cellStyle name="Millares 5 5 5" xfId="19331" xr:uid="{5B09B58E-31D1-4556-832A-9AE01B81E784}"/>
    <cellStyle name="Millares 5 6" xfId="12771" xr:uid="{5DDD2B4F-42C2-4E91-BC9C-747F70C16554}"/>
    <cellStyle name="Millares 5 6 2" xfId="34625" xr:uid="{9B010EEA-37BF-4FCF-BCC1-9D83F0EBF64D}"/>
    <cellStyle name="Millares 5 6 3" xfId="23704" xr:uid="{D3BA5650-5F32-4A70-803F-956FAD40DDC3}"/>
    <cellStyle name="Millares 5 7" xfId="9117" xr:uid="{3F193113-198C-41A5-B142-BD1037E7E3AC}"/>
    <cellStyle name="Millares 5 7 2" xfId="30985" xr:uid="{5038DF48-4F7A-48E2-8985-03B60C4FA534}"/>
    <cellStyle name="Millares 5 7 3" xfId="20064" xr:uid="{47FF9D0E-B945-489B-9735-43D572C335F1}"/>
    <cellStyle name="Millares 5 8" xfId="27346" xr:uid="{79005E12-AEAB-4E89-9C5C-11CC3C7B4CFD}"/>
    <cellStyle name="Millares 5 9" xfId="16425" xr:uid="{1B30C509-FFD9-4F6D-84FF-3C7D74E256FC}"/>
    <cellStyle name="Millares 6" xfId="38276" xr:uid="{995AA12D-B950-407F-87E9-2ED030DFC555}"/>
    <cellStyle name="Millares 7" xfId="38277" xr:uid="{791629EB-8C79-472B-8F54-A8EA0ED39273}"/>
    <cellStyle name="Millares_TRABAJADORES EVENTUALES CONTRUTABLA" xfId="1450" xr:uid="{00000000-0005-0000-0000-00002E090000}"/>
    <cellStyle name="Moneda" xfId="1451" builtinId="4"/>
    <cellStyle name="Moneda 10" xfId="2957" xr:uid="{E52F1594-EE1C-4EA2-B198-723FD789BE3F}"/>
    <cellStyle name="Moneda 10 10" xfId="27099" xr:uid="{D4C2928A-AF42-414F-9766-B1215916BBCF}"/>
    <cellStyle name="Moneda 10 11" xfId="16178" xr:uid="{639B6068-F36A-4774-BFCD-26F73A4646A2}"/>
    <cellStyle name="Moneda 10 2" xfId="5937" xr:uid="{4BBB4AD8-CDCD-4266-BED6-05AF29D10187}"/>
    <cellStyle name="Moneda 10 2 2" xfId="13248" xr:uid="{791A5821-0882-4AAB-A7BE-45233D74C2E1}"/>
    <cellStyle name="Moneda 10 2 2 2" xfId="35102" xr:uid="{8964BC96-6DDD-4E3C-9050-97A6B1962B1E}"/>
    <cellStyle name="Moneda 10 2 2 3" xfId="24181" xr:uid="{B533ADA5-8E50-4221-ADA2-2DB8CE54FA6B}"/>
    <cellStyle name="Moneda 10 2 3" xfId="9594" xr:uid="{F9160C71-4EE1-43C9-B44D-5CE4D94CC747}"/>
    <cellStyle name="Moneda 10 2 3 2" xfId="31462" xr:uid="{E867149C-9553-46CA-A807-E21AED400F9D}"/>
    <cellStyle name="Moneda 10 2 3 3" xfId="20541" xr:uid="{3078FEEA-F91B-49CB-ADBC-3FB1178B8BD5}"/>
    <cellStyle name="Moneda 10 2 4" xfId="27823" xr:uid="{FF52DEFB-4A17-4325-B25F-0A08DBE54460}"/>
    <cellStyle name="Moneda 10 2 5" xfId="16902" xr:uid="{E6FD2279-5DF6-4D6B-A6E6-C5CDA2CBE8C6}"/>
    <cellStyle name="Moneda 10 3" xfId="5946" xr:uid="{966EDA9B-AF9C-4932-9586-78827245518B}"/>
    <cellStyle name="Moneda 10 3 2" xfId="13253" xr:uid="{9842E108-FCAF-4777-96B3-39760FDA50EF}"/>
    <cellStyle name="Moneda 10 3 2 2" xfId="35107" xr:uid="{A8E96369-7A4D-4ADC-939D-2A4F8362DF27}"/>
    <cellStyle name="Moneda 10 3 2 3" xfId="24186" xr:uid="{558A4D34-D5D1-4837-ABB1-D6107D02D064}"/>
    <cellStyle name="Moneda 10 3 3" xfId="9599" xr:uid="{1014135D-065C-49DA-BE07-30E0B351D250}"/>
    <cellStyle name="Moneda 10 3 3 2" xfId="31467" xr:uid="{E1020CFA-F261-4318-BD6C-0DE093A94143}"/>
    <cellStyle name="Moneda 10 3 3 3" xfId="20546" xr:uid="{C791CD69-4707-4817-B79F-6F696C95443E}"/>
    <cellStyle name="Moneda 10 3 4" xfId="27828" xr:uid="{502EC32C-BA98-4FC3-BF39-C5D055C2B8BA}"/>
    <cellStyle name="Moneda 10 3 5" xfId="16907" xr:uid="{EFA17D13-08A0-4A32-B39E-689F3122ED1F}"/>
    <cellStyle name="Moneda 10 4" xfId="6669" xr:uid="{80184F58-18A4-44C9-B3B2-06A4DBF1BB53}"/>
    <cellStyle name="Moneda 10 4 2" xfId="13976" xr:uid="{63F2D72F-2266-4421-8FB2-87E5ABEFBB05}"/>
    <cellStyle name="Moneda 10 4 2 2" xfId="35830" xr:uid="{1A7B66EC-9100-4A97-8A35-19332269B0D9}"/>
    <cellStyle name="Moneda 10 4 2 3" xfId="24909" xr:uid="{0431FC7E-0C40-4B65-95ED-CA5B12708AD6}"/>
    <cellStyle name="Moneda 10 4 3" xfId="10322" xr:uid="{817270D8-95F8-4A30-B83D-07B4C4A126B9}"/>
    <cellStyle name="Moneda 10 4 3 2" xfId="32190" xr:uid="{1D42B15D-FB28-469C-9215-34D683E4F091}"/>
    <cellStyle name="Moneda 10 4 3 3" xfId="21269" xr:uid="{C7C87B9F-E9E4-46F6-8A90-E4E0BDD13733}"/>
    <cellStyle name="Moneda 10 4 4" xfId="28551" xr:uid="{7F7EF39D-7065-40D5-98EF-3DBF10222D80}"/>
    <cellStyle name="Moneda 10 4 5" xfId="17630" xr:uid="{1E321C94-E46A-4DC6-8AEF-414723B37D39}"/>
    <cellStyle name="Moneda 10 5" xfId="7399" xr:uid="{D21E8EAC-B898-419B-ABAD-CA1BD255D66A}"/>
    <cellStyle name="Moneda 10 5 2" xfId="14706" xr:uid="{82F45CEF-F333-498E-8021-FA8D60641FEE}"/>
    <cellStyle name="Moneda 10 5 2 2" xfId="36556" xr:uid="{BEF61367-DBDE-44F1-9B94-D1A0FE1AC015}"/>
    <cellStyle name="Moneda 10 5 2 3" xfId="25635" xr:uid="{D8370B80-D684-452A-9405-EA89EDAA4C95}"/>
    <cellStyle name="Moneda 10 5 3" xfId="11052" xr:uid="{7B7BB82A-6319-43F0-97AE-801ADA63C1A1}"/>
    <cellStyle name="Moneda 10 5 3 2" xfId="32916" xr:uid="{AD2E7170-8197-4B6A-B50C-CE18E8DD627E}"/>
    <cellStyle name="Moneda 10 5 3 3" xfId="21995" xr:uid="{E0715D0F-763F-4A92-9261-8EBD2DFE68AF}"/>
    <cellStyle name="Moneda 10 5 4" xfId="29277" xr:uid="{0D24F65F-7775-4D09-BA8C-7AE779D3C086}"/>
    <cellStyle name="Moneda 10 5 5" xfId="18356" xr:uid="{969EA7EB-9D38-46A3-AA4C-C87C2F846447}"/>
    <cellStyle name="Moneda 10 6" xfId="8129" xr:uid="{65C2112E-940A-42F6-8C6A-5D4312EA1B54}"/>
    <cellStyle name="Moneda 10 6 2" xfId="15436" xr:uid="{CC0D1C78-2020-4CD2-9C7A-F07DEE175F1E}"/>
    <cellStyle name="Moneda 10 6 2 2" xfId="37282" xr:uid="{828E8165-0BA3-4E95-981A-043A15114A0D}"/>
    <cellStyle name="Moneda 10 6 2 3" xfId="26361" xr:uid="{EDA45072-D751-47F8-9A18-3A60578D7599}"/>
    <cellStyle name="Moneda 10 6 3" xfId="11782" xr:uid="{76E0DD7B-DBAA-49EB-B70A-492284870FA8}"/>
    <cellStyle name="Moneda 10 6 3 2" xfId="33642" xr:uid="{78C61E82-E21F-4DC4-8D2F-C3EA9254A54A}"/>
    <cellStyle name="Moneda 10 6 3 3" xfId="22721" xr:uid="{BCFC97E2-171D-4A16-8AA1-A669378E0F0E}"/>
    <cellStyle name="Moneda 10 6 4" xfId="30003" xr:uid="{4F605CFF-8B74-4740-8D18-1EF6F49ABF5C}"/>
    <cellStyle name="Moneda 10 6 5" xfId="19082" xr:uid="{9991D448-C455-4900-B66E-95D8E4A73643}"/>
    <cellStyle name="Moneda 10 7" xfId="8859" xr:uid="{86F5C2E3-0B8F-4D0B-B5F0-6F9717890ECE}"/>
    <cellStyle name="Moneda 10 7 2" xfId="16166" xr:uid="{664B5A02-8991-4199-8307-31DC08957D6A}"/>
    <cellStyle name="Moneda 10 7 2 2" xfId="38008" xr:uid="{DF867EE9-F90C-49C9-A17E-732BBC978A4A}"/>
    <cellStyle name="Moneda 10 7 2 3" xfId="27087" xr:uid="{CFA9C6AF-FD11-44AF-8BF1-2D0E18FFA060}"/>
    <cellStyle name="Moneda 10 7 3" xfId="12508" xr:uid="{CD18FE62-E712-4028-8A04-8EC13DAFF738}"/>
    <cellStyle name="Moneda 10 7 3 2" xfId="34368" xr:uid="{777A2619-3F3F-41D8-B4A3-49112D0A5A61}"/>
    <cellStyle name="Moneda 10 7 3 3" xfId="23447" xr:uid="{B663D1F0-C3A6-45DE-813F-C43235306B9C}"/>
    <cellStyle name="Moneda 10 7 4" xfId="30729" xr:uid="{C64B10C6-6971-49F5-A572-7445F4836626}"/>
    <cellStyle name="Moneda 10 7 5" xfId="19808" xr:uid="{ECE1A68B-0A77-453A-885C-524DE7CAA7AF}"/>
    <cellStyle name="Moneda 10 8" xfId="12520" xr:uid="{CD776903-03B9-47F2-9091-94E8B182D6CE}"/>
    <cellStyle name="Moneda 10 8 2" xfId="34378" xr:uid="{E3D44DCB-280D-44F2-8E03-08877D2BBFAE}"/>
    <cellStyle name="Moneda 10 8 3" xfId="23457" xr:uid="{DA576D26-3F5F-4841-B99E-5577D7B5554D}"/>
    <cellStyle name="Moneda 10 9" xfId="8869" xr:uid="{62FF7539-2A68-435E-903E-214162D865B4}"/>
    <cellStyle name="Moneda 10 9 2" xfId="30738" xr:uid="{EE5FBFC0-7914-4E5D-B465-D35DDA81A2A9}"/>
    <cellStyle name="Moneda 10 9 3" xfId="19817" xr:uid="{9FB9B34E-0013-4C2E-8DF8-90A49F53E116}"/>
    <cellStyle name="Moneda 11" xfId="2960" xr:uid="{2FB405E2-21FD-479A-BF11-EC41662022CA}"/>
    <cellStyle name="Moneda 11 2" xfId="3008" xr:uid="{7ECCE468-AEF0-4E9E-8753-8FAEC892F6E7}"/>
    <cellStyle name="Moneda 11 2 10" xfId="27110" xr:uid="{BC44894A-5B7D-44AF-A7D7-888CD08CDD28}"/>
    <cellStyle name="Moneda 11 2 11" xfId="16189" xr:uid="{BA3CBC78-CAAE-4DEE-8233-D07002E4991F}"/>
    <cellStyle name="Moneda 11 2 2" xfId="5454" xr:uid="{B42FE124-C0E9-46F0-AA79-C4F156F2ED98}"/>
    <cellStyle name="Moneda 11 2 2 2" xfId="6193" xr:uid="{9DDCFF64-83F4-4DAF-9526-3C6A0E94E072}"/>
    <cellStyle name="Moneda 11 2 2 2 2" xfId="13500" xr:uid="{3A2BB2BD-35D2-4EE1-8115-54F4E02A60E0}"/>
    <cellStyle name="Moneda 11 2 2 2 2 2" xfId="35354" xr:uid="{F1DDE900-B043-4318-8E02-929DCF8A29DF}"/>
    <cellStyle name="Moneda 11 2 2 2 2 3" xfId="24433" xr:uid="{EABE78E1-40C0-45DE-A9DA-F7453247111E}"/>
    <cellStyle name="Moneda 11 2 2 2 3" xfId="9846" xr:uid="{D0946DA1-DFD4-430B-BFD4-9401F2E7BBA8}"/>
    <cellStyle name="Moneda 11 2 2 2 3 2" xfId="31714" xr:uid="{8572817A-B396-4AC6-96B7-5B1B2AF9091E}"/>
    <cellStyle name="Moneda 11 2 2 2 3 3" xfId="20793" xr:uid="{DEAEBF26-BB4B-4881-8551-237A5300468F}"/>
    <cellStyle name="Moneda 11 2 2 2 4" xfId="28075" xr:uid="{94C1CBD1-E5A5-42C2-A6E5-14377D71CC8B}"/>
    <cellStyle name="Moneda 11 2 2 2 5" xfId="17154" xr:uid="{65F2BA0F-0ADD-4C07-9626-41B9DFA86383}"/>
    <cellStyle name="Moneda 11 2 2 3" xfId="6923" xr:uid="{7183A76D-F06D-4F00-B6AB-76DD1C7BF3EB}"/>
    <cellStyle name="Moneda 11 2 2 3 2" xfId="14230" xr:uid="{3392EFB2-ED9C-4192-9F26-755E2F9588F0}"/>
    <cellStyle name="Moneda 11 2 2 3 2 2" xfId="36080" xr:uid="{B2FE0CBF-CDDC-4EBE-89E5-730FBC6E9C46}"/>
    <cellStyle name="Moneda 11 2 2 3 2 3" xfId="25159" xr:uid="{83B7577B-27A7-4AF1-B975-E8604D8ABDB9}"/>
    <cellStyle name="Moneda 11 2 2 3 3" xfId="10576" xr:uid="{DB1E6AAC-BAE6-45B0-9791-140B52F9E0D0}"/>
    <cellStyle name="Moneda 11 2 2 3 3 2" xfId="32440" xr:uid="{3236946A-66B1-4CFF-B18F-D2FA2311E533}"/>
    <cellStyle name="Moneda 11 2 2 3 3 3" xfId="21519" xr:uid="{1789322F-B0A3-48FE-A3A2-32B4E09BF07B}"/>
    <cellStyle name="Moneda 11 2 2 3 4" xfId="28801" xr:uid="{9CCF41E5-8A8A-4BB9-B690-D170F1DDEE34}"/>
    <cellStyle name="Moneda 11 2 2 3 5" xfId="17880" xr:uid="{18980303-ADA6-4438-AE46-2D15584CAE95}"/>
    <cellStyle name="Moneda 11 2 2 4" xfId="7653" xr:uid="{3277340B-6AA3-429D-895F-491B1246C81F}"/>
    <cellStyle name="Moneda 11 2 2 4 2" xfId="14960" xr:uid="{A2EC7946-D261-40DD-ADF9-7254BD5F6884}"/>
    <cellStyle name="Moneda 11 2 2 4 2 2" xfId="36806" xr:uid="{6EF24440-D790-41B3-AA3A-9FC0AF7AF933}"/>
    <cellStyle name="Moneda 11 2 2 4 2 3" xfId="25885" xr:uid="{6E2C5605-FD65-409A-8CEB-BB315E477E96}"/>
    <cellStyle name="Moneda 11 2 2 4 3" xfId="11306" xr:uid="{6574CE3A-D859-479B-94B6-D2D2E121A5C7}"/>
    <cellStyle name="Moneda 11 2 2 4 3 2" xfId="33166" xr:uid="{DEA541BF-41D2-49C7-8EB2-9F18025848D7}"/>
    <cellStyle name="Moneda 11 2 2 4 3 3" xfId="22245" xr:uid="{5F6526D1-2F27-4955-A091-D6443E3F1E1C}"/>
    <cellStyle name="Moneda 11 2 2 4 4" xfId="29527" xr:uid="{0DEB9135-B7A8-4BBF-A7AA-1D6D9EBD139E}"/>
    <cellStyle name="Moneda 11 2 2 4 5" xfId="18606" xr:uid="{4A2120E7-C50D-4504-8812-6FCD036593A9}"/>
    <cellStyle name="Moneda 11 2 2 5" xfId="8383" xr:uid="{26406719-D6A1-41EB-8F0C-CF52E0C284CC}"/>
    <cellStyle name="Moneda 11 2 2 5 2" xfId="15690" xr:uid="{8074E014-2ED9-4480-8CF5-4E620CF437FB}"/>
    <cellStyle name="Moneda 11 2 2 5 2 2" xfId="37532" xr:uid="{00F0BFE2-173E-474B-9970-22C6EC7AA6CA}"/>
    <cellStyle name="Moneda 11 2 2 5 2 3" xfId="26611" xr:uid="{B9B8EFCD-BAA3-474D-97B8-B84F12B8CFC4}"/>
    <cellStyle name="Moneda 11 2 2 5 3" xfId="12032" xr:uid="{87300CB2-CB0D-475F-9D88-04D63600D9A3}"/>
    <cellStyle name="Moneda 11 2 2 5 3 2" xfId="33892" xr:uid="{0787AC28-42B0-41DF-9A4F-B8CD80DED278}"/>
    <cellStyle name="Moneda 11 2 2 5 3 3" xfId="22971" xr:uid="{1985CEDF-BD60-4D85-915D-B00458B1546B}"/>
    <cellStyle name="Moneda 11 2 2 5 4" xfId="30253" xr:uid="{A556E75B-4BBE-40E5-A7EE-E95E92CBCD91}"/>
    <cellStyle name="Moneda 11 2 2 5 5" xfId="19332" xr:uid="{679D9656-6DA6-4F38-B1F9-28876427935E}"/>
    <cellStyle name="Moneda 11 2 2 6" xfId="12772" xr:uid="{B3D8DD4F-AC3A-4372-BDE6-DEE6B2A0DC72}"/>
    <cellStyle name="Moneda 11 2 2 6 2" xfId="34626" xr:uid="{C0C82AFB-AB52-47C4-96ED-4AF40C431E11}"/>
    <cellStyle name="Moneda 11 2 2 6 3" xfId="23705" xr:uid="{68288B4D-C1D9-4B69-82B8-FF5FB7E94328}"/>
    <cellStyle name="Moneda 11 2 2 7" xfId="9118" xr:uid="{5D5E9EE0-037C-4BE9-A182-60FDD2EB2981}"/>
    <cellStyle name="Moneda 11 2 2 7 2" xfId="30986" xr:uid="{63E3072C-9C19-48D2-9ACE-2033E1D23349}"/>
    <cellStyle name="Moneda 11 2 2 7 3" xfId="20065" xr:uid="{8BB0C25C-0790-453D-B677-88156B043D4F}"/>
    <cellStyle name="Moneda 11 2 2 8" xfId="27347" xr:uid="{DD24A31A-219B-4C0B-9224-58F55E94A588}"/>
    <cellStyle name="Moneda 11 2 2 9" xfId="16426" xr:uid="{4509D9D4-BB6E-42CC-9EED-CF20E0E86B40}"/>
    <cellStyle name="Moneda 11 2 3" xfId="5704" xr:uid="{52154965-27D6-4B4E-AD6F-AD4D695E1F3E}"/>
    <cellStyle name="Moneda 11 2 3 2" xfId="6437" xr:uid="{E6CBF81D-0BC9-4629-B980-08DD50270076}"/>
    <cellStyle name="Moneda 11 2 3 2 2" xfId="13744" xr:uid="{F82490C4-2A38-4FD5-9554-B9C760438CC6}"/>
    <cellStyle name="Moneda 11 2 3 2 2 2" xfId="35598" xr:uid="{7B071064-7A63-479D-8208-E62A98DF9982}"/>
    <cellStyle name="Moneda 11 2 3 2 2 3" xfId="24677" xr:uid="{216B813F-F365-4D87-8703-4822C1FF47EF}"/>
    <cellStyle name="Moneda 11 2 3 2 3" xfId="10090" xr:uid="{816A804A-060D-451C-9E01-F5F7A9086FB8}"/>
    <cellStyle name="Moneda 11 2 3 2 3 2" xfId="31958" xr:uid="{837DF1B0-CE56-41DA-95A7-45A69EA47F94}"/>
    <cellStyle name="Moneda 11 2 3 2 3 3" xfId="21037" xr:uid="{CA265D95-4A1D-4448-931B-848A8BEE94D9}"/>
    <cellStyle name="Moneda 11 2 3 2 4" xfId="28319" xr:uid="{222E5479-7A6F-452F-9307-95AEFC9021EF}"/>
    <cellStyle name="Moneda 11 2 3 2 5" xfId="17398" xr:uid="{880EECCC-0432-4AA7-8A4A-D433ABC50945}"/>
    <cellStyle name="Moneda 11 2 3 3" xfId="7167" xr:uid="{439715AB-0C75-4D40-8B9C-F6C9BC53CF8C}"/>
    <cellStyle name="Moneda 11 2 3 3 2" xfId="14474" xr:uid="{A6865337-A59E-40E4-A7EE-FD10EF61B802}"/>
    <cellStyle name="Moneda 11 2 3 3 2 2" xfId="36324" xr:uid="{683D1879-F09A-4CAC-B9F2-BEE66914D183}"/>
    <cellStyle name="Moneda 11 2 3 3 2 3" xfId="25403" xr:uid="{3BA0A2FC-D556-45AD-977A-A25B4B77152B}"/>
    <cellStyle name="Moneda 11 2 3 3 3" xfId="10820" xr:uid="{197DDC7D-9920-4395-8B4F-054F7B150C51}"/>
    <cellStyle name="Moneda 11 2 3 3 3 2" xfId="32684" xr:uid="{864555CF-40B6-46D2-9CA4-F88F19307E6E}"/>
    <cellStyle name="Moneda 11 2 3 3 3 3" xfId="21763" xr:uid="{16A378F6-95CA-4D11-8B94-4478350ADACA}"/>
    <cellStyle name="Moneda 11 2 3 3 4" xfId="29045" xr:uid="{8AE3688C-63E7-4313-943C-40E398DC6CC6}"/>
    <cellStyle name="Moneda 11 2 3 3 5" xfId="18124" xr:uid="{AAA113AC-7160-4134-88D3-70FB97C6F107}"/>
    <cellStyle name="Moneda 11 2 3 4" xfId="7897" xr:uid="{7BF6F7ED-FADE-4697-8EC9-7159309A3928}"/>
    <cellStyle name="Moneda 11 2 3 4 2" xfId="15204" xr:uid="{9870209E-07F1-4DC9-AB24-CEB71B4A1298}"/>
    <cellStyle name="Moneda 11 2 3 4 2 2" xfId="37050" xr:uid="{B844323C-D65B-42DD-B72C-3D2C80E1F063}"/>
    <cellStyle name="Moneda 11 2 3 4 2 3" xfId="26129" xr:uid="{E9ABB696-C862-41A1-B985-93B337F9B9D3}"/>
    <cellStyle name="Moneda 11 2 3 4 3" xfId="11550" xr:uid="{121C09C9-BC6E-4FB7-A950-5F3E0E3B172B}"/>
    <cellStyle name="Moneda 11 2 3 4 3 2" xfId="33410" xr:uid="{8C6504AE-E7F0-4720-8780-31E241A470DB}"/>
    <cellStyle name="Moneda 11 2 3 4 3 3" xfId="22489" xr:uid="{8139DE59-26B7-4E03-9B01-0F2B674D184D}"/>
    <cellStyle name="Moneda 11 2 3 4 4" xfId="29771" xr:uid="{B41622B3-5425-4DB1-A422-3FB7F87FD3DE}"/>
    <cellStyle name="Moneda 11 2 3 4 5" xfId="18850" xr:uid="{48908F3F-0791-492E-95D9-113F9DD36312}"/>
    <cellStyle name="Moneda 11 2 3 5" xfId="8627" xr:uid="{E401A81F-A37E-41D0-B3C8-01EADD959854}"/>
    <cellStyle name="Moneda 11 2 3 5 2" xfId="15934" xr:uid="{CE5F6393-F6A2-4182-9EAC-1EC887D9C06A}"/>
    <cellStyle name="Moneda 11 2 3 5 2 2" xfId="37776" xr:uid="{6994A866-8CCA-4A22-ADFB-3D2BABEEB711}"/>
    <cellStyle name="Moneda 11 2 3 5 2 3" xfId="26855" xr:uid="{C1277F85-EE02-46D6-A7A9-8B590BC15267}"/>
    <cellStyle name="Moneda 11 2 3 5 3" xfId="12276" xr:uid="{8B4A524F-D5FB-4F38-84BB-487B53DFE65D}"/>
    <cellStyle name="Moneda 11 2 3 5 3 2" xfId="34136" xr:uid="{5E55561E-845F-4BE6-B96C-CD2B742B6B6C}"/>
    <cellStyle name="Moneda 11 2 3 5 3 3" xfId="23215" xr:uid="{DE1220EA-B0AC-40FB-B6F7-EAD258C2C760}"/>
    <cellStyle name="Moneda 11 2 3 5 4" xfId="30497" xr:uid="{ECB1E44C-2AE9-4562-871F-18FC198BD35A}"/>
    <cellStyle name="Moneda 11 2 3 5 5" xfId="19576" xr:uid="{94C4E11C-8B9F-4884-BFA0-5A82E2A1235E}"/>
    <cellStyle name="Moneda 11 2 3 6" xfId="13016" xr:uid="{0845DD5C-0161-4B65-8364-C557959EF65E}"/>
    <cellStyle name="Moneda 11 2 3 6 2" xfId="34870" xr:uid="{E4970A71-12DF-4275-86D9-C716959A083C}"/>
    <cellStyle name="Moneda 11 2 3 6 3" xfId="23949" xr:uid="{B9B3D8C7-BC0C-423A-824D-41013DCC19F9}"/>
    <cellStyle name="Moneda 11 2 3 7" xfId="9362" xr:uid="{70DC16E9-4D7E-46CC-B574-BED5214E7BAC}"/>
    <cellStyle name="Moneda 11 2 3 7 2" xfId="31230" xr:uid="{BB0B75E0-427E-40F6-BC85-BEFA870DD3F7}"/>
    <cellStyle name="Moneda 11 2 3 7 3" xfId="20309" xr:uid="{19F5BED6-C72D-4C1A-B52B-4034C9D690F3}"/>
    <cellStyle name="Moneda 11 2 3 8" xfId="27591" xr:uid="{2C58CB3E-50E6-4008-AF08-45FA327DC329}"/>
    <cellStyle name="Moneda 11 2 3 9" xfId="16670" xr:uid="{A0AD0B77-D0CC-4DB9-9CB0-6E02EB61CAE8}"/>
    <cellStyle name="Moneda 11 2 4" xfId="5956" xr:uid="{098E98E0-B599-45F5-8672-97C6330FAC58}"/>
    <cellStyle name="Moneda 11 2 4 2" xfId="13263" xr:uid="{E086D730-22FE-486D-BCA9-13FFA070C03C}"/>
    <cellStyle name="Moneda 11 2 4 2 2" xfId="35117" xr:uid="{A2931E40-C2EA-4287-947F-256E4A3DC173}"/>
    <cellStyle name="Moneda 11 2 4 2 3" xfId="24196" xr:uid="{4A105693-27AE-4B67-90FC-B6AB8AA86751}"/>
    <cellStyle name="Moneda 11 2 4 3" xfId="9609" xr:uid="{80FA56CF-AB2C-4F81-8DB0-F9313FEEE795}"/>
    <cellStyle name="Moneda 11 2 4 3 2" xfId="31477" xr:uid="{95EC5C61-056F-48F1-A0DB-FD96B39CA568}"/>
    <cellStyle name="Moneda 11 2 4 3 3" xfId="20556" xr:uid="{135FBEE9-08D5-4F55-8AF0-804311FDD6D0}"/>
    <cellStyle name="Moneda 11 2 4 4" xfId="27838" xr:uid="{C87176FA-0CD1-405D-A284-C5F4D08A8F35}"/>
    <cellStyle name="Moneda 11 2 4 5" xfId="16917" xr:uid="{A304052F-C380-4E14-82A2-BE8988DD5F9B}"/>
    <cellStyle name="Moneda 11 2 5" xfId="6682" xr:uid="{F8814078-368D-4F07-90FA-25535AC35F41}"/>
    <cellStyle name="Moneda 11 2 5 2" xfId="13989" xr:uid="{23D53022-22AB-4017-9DC2-4369796E0E4A}"/>
    <cellStyle name="Moneda 11 2 5 2 2" xfId="35843" xr:uid="{AD945C01-4B57-4DEF-A63D-AA5045A2FC78}"/>
    <cellStyle name="Moneda 11 2 5 2 3" xfId="24922" xr:uid="{C684F4AB-17A3-4F64-AB8F-44F9E5FD94A1}"/>
    <cellStyle name="Moneda 11 2 5 3" xfId="10335" xr:uid="{FB1B68AE-BAD0-44C0-B403-485C0803D50E}"/>
    <cellStyle name="Moneda 11 2 5 3 2" xfId="32203" xr:uid="{14848318-F1DD-43CB-9E3F-4707258D75A9}"/>
    <cellStyle name="Moneda 11 2 5 3 3" xfId="21282" xr:uid="{37CE8E7E-6800-48A4-A7BD-0924DF6E04D0}"/>
    <cellStyle name="Moneda 11 2 5 4" xfId="28564" xr:uid="{C10FBA0E-EE88-484C-B98A-8E2791CBCBAF}"/>
    <cellStyle name="Moneda 11 2 5 5" xfId="17643" xr:uid="{7F2B6E20-DB96-43BE-849B-AE9823D4382D}"/>
    <cellStyle name="Moneda 11 2 6" xfId="7412" xr:uid="{A89EF611-3448-45E4-9301-B1ADC8EEC5EA}"/>
    <cellStyle name="Moneda 11 2 6 2" xfId="14719" xr:uid="{7CB030D6-6007-4623-A7B3-EBAC39249CD2}"/>
    <cellStyle name="Moneda 11 2 6 2 2" xfId="36569" xr:uid="{5F7E289D-6F3E-43B0-8394-2AD0014C5F7F}"/>
    <cellStyle name="Moneda 11 2 6 2 3" xfId="25648" xr:uid="{83A8BC93-1216-40D4-93E9-BE48DB75D19B}"/>
    <cellStyle name="Moneda 11 2 6 3" xfId="11065" xr:uid="{166D57C0-3FF5-46B3-8E09-FB3B867927E8}"/>
    <cellStyle name="Moneda 11 2 6 3 2" xfId="32929" xr:uid="{3733C79E-2B97-4A42-9B81-094D8504E8CD}"/>
    <cellStyle name="Moneda 11 2 6 3 3" xfId="22008" xr:uid="{ADF1997C-DE2F-477A-86BF-5CFA535EED96}"/>
    <cellStyle name="Moneda 11 2 6 4" xfId="29290" xr:uid="{B87AEF89-9951-4B6B-97D0-F2C6F5581760}"/>
    <cellStyle name="Moneda 11 2 6 5" xfId="18369" xr:uid="{14558802-526A-43A1-8BBC-8C1B084A0F9C}"/>
    <cellStyle name="Moneda 11 2 7" xfId="8142" xr:uid="{DB9D9AE4-82A6-4BD3-BFDC-FA0C8EF74521}"/>
    <cellStyle name="Moneda 11 2 7 2" xfId="15449" xr:uid="{91D9958C-DA37-4192-B111-2CE063B28A30}"/>
    <cellStyle name="Moneda 11 2 7 2 2" xfId="37295" xr:uid="{00354FEC-680B-442B-8167-042DFEAEB326}"/>
    <cellStyle name="Moneda 11 2 7 2 3" xfId="26374" xr:uid="{0D48EB89-DFB3-4F5F-B28D-9993B2526C6D}"/>
    <cellStyle name="Moneda 11 2 7 3" xfId="11795" xr:uid="{3049D694-C009-4848-8738-68B885A9E4D1}"/>
    <cellStyle name="Moneda 11 2 7 3 2" xfId="33655" xr:uid="{2D3C2F7E-872C-4780-AB5C-32F0E6D7FBC1}"/>
    <cellStyle name="Moneda 11 2 7 3 3" xfId="22734" xr:uid="{B3F4AE4F-F300-4F57-A41F-7573A194542E}"/>
    <cellStyle name="Moneda 11 2 7 4" xfId="30016" xr:uid="{923E97F6-708E-4A06-A078-421875BB395E}"/>
    <cellStyle name="Moneda 11 2 7 5" xfId="19095" xr:uid="{D2C7A7E8-ABC8-46A6-9805-B23B273324B6}"/>
    <cellStyle name="Moneda 11 2 8" xfId="12531" xr:uid="{A8A56FAD-A485-4F25-A2CD-6CF90E06CB6A}"/>
    <cellStyle name="Moneda 11 2 8 2" xfId="34389" xr:uid="{2D0F558F-6ECA-4BAE-9D04-0A09B7B2E943}"/>
    <cellStyle name="Moneda 11 2 8 3" xfId="23468" xr:uid="{8A470924-3A83-4D64-8BFA-8F044F099551}"/>
    <cellStyle name="Moneda 11 2 9" xfId="8881" xr:uid="{C37C54E9-A5AD-4E5B-BB50-6046DFC8881F}"/>
    <cellStyle name="Moneda 11 2 9 2" xfId="30749" xr:uid="{B6C2D97B-7150-40C0-8D3F-44992F515211}"/>
    <cellStyle name="Moneda 11 2 9 3" xfId="19828" xr:uid="{21669A44-D58A-4F57-AE4F-9AE024F65BE6}"/>
    <cellStyle name="Moneda 11 3" xfId="12521" xr:uid="{96019539-7F9F-4B66-A70E-F96E6263CB3F}"/>
    <cellStyle name="Moneda 11 3 2" xfId="34379" xr:uid="{D6E22D29-6CE8-4E6E-B94E-B4AEA933B80B}"/>
    <cellStyle name="Moneda 11 3 3" xfId="23458" xr:uid="{CB1C7D97-63DB-4677-956E-A0AF681819FD}"/>
    <cellStyle name="Moneda 11 4" xfId="8871" xr:uid="{1A123292-658F-4A2A-A4C2-2B5A1DE60AFA}"/>
    <cellStyle name="Moneda 11 4 2" xfId="30739" xr:uid="{9C2FF17E-9E85-4C72-99D2-5379C6710782}"/>
    <cellStyle name="Moneda 11 4 3" xfId="19818" xr:uid="{1C4C7DE2-FD30-4C1B-9CEB-BC79048D99BC}"/>
    <cellStyle name="Moneda 11 5" xfId="27100" xr:uid="{E2557376-BEE8-44B4-8402-34E6D3E5F73A}"/>
    <cellStyle name="Moneda 11 6" xfId="16179" xr:uid="{25224E7F-6ECC-4136-9EDD-1B4D93AFE795}"/>
    <cellStyle name="Moneda 12" xfId="5947" xr:uid="{C38D958B-8DA8-464D-B8BC-64863A6718BD}"/>
    <cellStyle name="Moneda 12 2" xfId="3075" xr:uid="{4B7A6074-BDCA-4DB0-94F7-D5AC4B5ABCDB}"/>
    <cellStyle name="Moneda 12 2 10" xfId="27141" xr:uid="{06CC1AE3-1A19-417A-838F-BF44DD51CC51}"/>
    <cellStyle name="Moneda 12 2 11" xfId="16220" xr:uid="{0E7E7CE7-F21E-4FEA-AF95-259060DFE6A6}"/>
    <cellStyle name="Moneda 12 2 2" xfId="5485" xr:uid="{06E3F6C1-7D33-4B0D-B959-96CCEB2063D6}"/>
    <cellStyle name="Moneda 12 2 2 2" xfId="6224" xr:uid="{EEC52B33-9682-45C8-A362-13F61AEF8833}"/>
    <cellStyle name="Moneda 12 2 2 2 2" xfId="13531" xr:uid="{C88B26E3-ADE3-473D-A30B-C398141F4074}"/>
    <cellStyle name="Moneda 12 2 2 2 2 2" xfId="35385" xr:uid="{08867154-6C4A-4E71-A323-C2A64DDE0CF5}"/>
    <cellStyle name="Moneda 12 2 2 2 2 3" xfId="24464" xr:uid="{08D443A3-1BC8-480C-BFDC-8755B988BFB4}"/>
    <cellStyle name="Moneda 12 2 2 2 3" xfId="9877" xr:uid="{1DB83C76-1072-4220-9B8E-F2E88CDD8CC9}"/>
    <cellStyle name="Moneda 12 2 2 2 3 2" xfId="31745" xr:uid="{090C8A4D-B8FA-469C-BEAE-65DEC91F7D99}"/>
    <cellStyle name="Moneda 12 2 2 2 3 3" xfId="20824" xr:uid="{DEE58066-B5C6-495C-8168-CAE729F742CF}"/>
    <cellStyle name="Moneda 12 2 2 2 4" xfId="28106" xr:uid="{538309B4-B251-4475-BBDA-B8F4CA01158F}"/>
    <cellStyle name="Moneda 12 2 2 2 5" xfId="17185" xr:uid="{9C9E08EF-6B06-46B8-90AA-11B1F12156DC}"/>
    <cellStyle name="Moneda 12 2 2 3" xfId="6954" xr:uid="{D077317B-8FB4-470A-A5E5-6397887AA293}"/>
    <cellStyle name="Moneda 12 2 2 3 2" xfId="14261" xr:uid="{28E29613-C147-4FB7-B216-8910F267D3CE}"/>
    <cellStyle name="Moneda 12 2 2 3 2 2" xfId="36111" xr:uid="{6B80A312-4472-4538-BB07-9C673BD72F08}"/>
    <cellStyle name="Moneda 12 2 2 3 2 3" xfId="25190" xr:uid="{46FC4595-C935-40D7-829D-14B01F53C898}"/>
    <cellStyle name="Moneda 12 2 2 3 3" xfId="10607" xr:uid="{DABC731E-5CBF-4307-9657-EA6CC74BD673}"/>
    <cellStyle name="Moneda 12 2 2 3 3 2" xfId="32471" xr:uid="{8FD6C0B7-7861-44B3-BDA8-8980AC318DAE}"/>
    <cellStyle name="Moneda 12 2 2 3 3 3" xfId="21550" xr:uid="{A5E4A59E-8FE3-4BB5-9A6F-BCFA654261F5}"/>
    <cellStyle name="Moneda 12 2 2 3 4" xfId="28832" xr:uid="{3711838C-6811-4E94-85FB-47D798C24409}"/>
    <cellStyle name="Moneda 12 2 2 3 5" xfId="17911" xr:uid="{3F4C3FC9-C29A-4E40-AD3D-D1E85D0C99E6}"/>
    <cellStyle name="Moneda 12 2 2 4" xfId="7684" xr:uid="{052D232B-8465-4656-B856-0DE9A6CF7A19}"/>
    <cellStyle name="Moneda 12 2 2 4 2" xfId="14991" xr:uid="{346ECDEC-1683-41BC-B411-4DC98A2BF8AC}"/>
    <cellStyle name="Moneda 12 2 2 4 2 2" xfId="36837" xr:uid="{7BCFEE45-EC27-4410-9424-A3131BE58FE0}"/>
    <cellStyle name="Moneda 12 2 2 4 2 3" xfId="25916" xr:uid="{54A70E07-19B7-4261-B564-4B9828602461}"/>
    <cellStyle name="Moneda 12 2 2 4 3" xfId="11337" xr:uid="{C8CA0F61-4B7B-4F80-B769-0662234E4493}"/>
    <cellStyle name="Moneda 12 2 2 4 3 2" xfId="33197" xr:uid="{2B2F3271-940B-4D35-B85F-3C2A26C18EEA}"/>
    <cellStyle name="Moneda 12 2 2 4 3 3" xfId="22276" xr:uid="{8EEF1F3C-AA17-42B5-97D9-6EF9E0F348E7}"/>
    <cellStyle name="Moneda 12 2 2 4 4" xfId="29558" xr:uid="{9FFDA2EC-1DD1-436F-9768-D012513050AF}"/>
    <cellStyle name="Moneda 12 2 2 4 5" xfId="18637" xr:uid="{E93A0ED5-4393-4A47-A636-1A94F9ADD5A0}"/>
    <cellStyle name="Moneda 12 2 2 5" xfId="8414" xr:uid="{A3B3E173-9F09-4400-821A-40F32E69AE76}"/>
    <cellStyle name="Moneda 12 2 2 5 2" xfId="15721" xr:uid="{2EC7961C-5CCC-41ED-95DD-C5DE858B8000}"/>
    <cellStyle name="Moneda 12 2 2 5 2 2" xfId="37563" xr:uid="{63ED5885-BE50-4E4D-9C54-7F08138C8AF4}"/>
    <cellStyle name="Moneda 12 2 2 5 2 3" xfId="26642" xr:uid="{88EAE670-C77B-4F13-9BCE-A8C6D8A0090B}"/>
    <cellStyle name="Moneda 12 2 2 5 3" xfId="12063" xr:uid="{426AE9A2-54CC-429F-B260-3ACB0D76C0E7}"/>
    <cellStyle name="Moneda 12 2 2 5 3 2" xfId="33923" xr:uid="{8D4B3E7E-DB36-4BC7-AC32-38D061889B10}"/>
    <cellStyle name="Moneda 12 2 2 5 3 3" xfId="23002" xr:uid="{E348647C-FC48-439B-AE2D-68753B833026}"/>
    <cellStyle name="Moneda 12 2 2 5 4" xfId="30284" xr:uid="{941EF0F4-83A6-48C9-94B9-CBC007EE43EC}"/>
    <cellStyle name="Moneda 12 2 2 5 5" xfId="19363" xr:uid="{EEEEC913-2DA7-43F2-BA1C-001560EC83F1}"/>
    <cellStyle name="Moneda 12 2 2 6" xfId="12803" xr:uid="{B89AA510-B35D-4065-A28A-1675FEE7203B}"/>
    <cellStyle name="Moneda 12 2 2 6 2" xfId="34657" xr:uid="{E052A8DF-E59C-4A97-969D-13A4F7F09971}"/>
    <cellStyle name="Moneda 12 2 2 6 3" xfId="23736" xr:uid="{7E1BD36C-EBB4-451C-8AAA-3C6621F75EB9}"/>
    <cellStyle name="Moneda 12 2 2 7" xfId="9149" xr:uid="{154264F8-C34C-4368-85F2-24F9A06E1F64}"/>
    <cellStyle name="Moneda 12 2 2 7 2" xfId="31017" xr:uid="{85B2012C-5C28-4D85-9C49-22ED9DE8AA74}"/>
    <cellStyle name="Moneda 12 2 2 7 3" xfId="20096" xr:uid="{86C61A64-632E-4727-A249-5DCE6846E9FD}"/>
    <cellStyle name="Moneda 12 2 2 8" xfId="27378" xr:uid="{A32CA4C1-246E-427A-86B9-37CF539DD8C6}"/>
    <cellStyle name="Moneda 12 2 2 9" xfId="16457" xr:uid="{2C8A329F-74E6-47E7-907D-6F650D815552}"/>
    <cellStyle name="Moneda 12 2 3" xfId="5735" xr:uid="{3F9113BA-AA62-4EF2-A481-5D32BAD8C9C7}"/>
    <cellStyle name="Moneda 12 2 3 2" xfId="6468" xr:uid="{642F4C42-CDBF-4588-9DD1-58E1F4500ACA}"/>
    <cellStyle name="Moneda 12 2 3 2 2" xfId="13775" xr:uid="{9AE4C605-BA1F-4408-AB91-3A4086149735}"/>
    <cellStyle name="Moneda 12 2 3 2 2 2" xfId="35629" xr:uid="{AB70899C-E7C1-4251-BCB1-731B8228D4E8}"/>
    <cellStyle name="Moneda 12 2 3 2 2 3" xfId="24708" xr:uid="{008799FB-C2A0-474A-BB8C-DBED436E97C1}"/>
    <cellStyle name="Moneda 12 2 3 2 3" xfId="10121" xr:uid="{896B87DE-429E-4DCB-84CB-C7A93294BEFF}"/>
    <cellStyle name="Moneda 12 2 3 2 3 2" xfId="31989" xr:uid="{73B536D9-E8CF-4420-B075-6C2FDA1A7B23}"/>
    <cellStyle name="Moneda 12 2 3 2 3 3" xfId="21068" xr:uid="{159BAB76-D3F6-4282-ACA0-5AF8009010D5}"/>
    <cellStyle name="Moneda 12 2 3 2 4" xfId="28350" xr:uid="{CB91253F-D367-43CE-9CD7-5F354214CF22}"/>
    <cellStyle name="Moneda 12 2 3 2 5" xfId="17429" xr:uid="{8B101BF8-5194-442E-8FAD-14E964A15377}"/>
    <cellStyle name="Moneda 12 2 3 3" xfId="7198" xr:uid="{C5D37D9C-3F0A-48B7-95F7-2DAF5BDFE898}"/>
    <cellStyle name="Moneda 12 2 3 3 2" xfId="14505" xr:uid="{FEB3D77B-882F-46E1-ACA4-AAABAC8EB313}"/>
    <cellStyle name="Moneda 12 2 3 3 2 2" xfId="36355" xr:uid="{D33A58E8-2B5C-4CFF-8D2B-603EB55E3377}"/>
    <cellStyle name="Moneda 12 2 3 3 2 3" xfId="25434" xr:uid="{B35C1DF7-8E8B-4DE0-BBD0-FFB30314292E}"/>
    <cellStyle name="Moneda 12 2 3 3 3" xfId="10851" xr:uid="{D3494E33-8C90-4D1A-8CD1-5718F37B5B0B}"/>
    <cellStyle name="Moneda 12 2 3 3 3 2" xfId="32715" xr:uid="{BB826BF7-A4B1-4AB3-AF30-14109BCB18EA}"/>
    <cellStyle name="Moneda 12 2 3 3 3 3" xfId="21794" xr:uid="{4601C368-E3FB-41B2-A7ED-5CD02CA2A588}"/>
    <cellStyle name="Moneda 12 2 3 3 4" xfId="29076" xr:uid="{9C38A4E3-10E7-4EF9-8D87-F3D3EF30A81E}"/>
    <cellStyle name="Moneda 12 2 3 3 5" xfId="18155" xr:uid="{479AABA5-A4E0-46C4-A83F-223A08B74BB9}"/>
    <cellStyle name="Moneda 12 2 3 4" xfId="7928" xr:uid="{CF0E6692-D994-4640-861D-A11F0FC493B3}"/>
    <cellStyle name="Moneda 12 2 3 4 2" xfId="15235" xr:uid="{49924DC5-43DE-4B51-902C-2AC0213DD85F}"/>
    <cellStyle name="Moneda 12 2 3 4 2 2" xfId="37081" xr:uid="{915B8BE2-7806-4925-8D83-056E98E02C25}"/>
    <cellStyle name="Moneda 12 2 3 4 2 3" xfId="26160" xr:uid="{FBBD8FAC-0EA1-4653-BA13-9AD61F823F06}"/>
    <cellStyle name="Moneda 12 2 3 4 3" xfId="11581" xr:uid="{7FCFC8E3-680B-42D6-A642-ACC094C3E9DB}"/>
    <cellStyle name="Moneda 12 2 3 4 3 2" xfId="33441" xr:uid="{EF176D2B-DFE0-4ACD-89A5-F7F45F3B684A}"/>
    <cellStyle name="Moneda 12 2 3 4 3 3" xfId="22520" xr:uid="{80AE15FD-70FA-4EDD-8F5F-58510B02A1D2}"/>
    <cellStyle name="Moneda 12 2 3 4 4" xfId="29802" xr:uid="{13C7B503-135A-480C-8572-61ABD917561B}"/>
    <cellStyle name="Moneda 12 2 3 4 5" xfId="18881" xr:uid="{F6E341EA-9BAC-4679-A341-717FCEF89869}"/>
    <cellStyle name="Moneda 12 2 3 5" xfId="8658" xr:uid="{B15D8720-9F49-404F-9B9C-26B7D95D9834}"/>
    <cellStyle name="Moneda 12 2 3 5 2" xfId="15965" xr:uid="{35FE8399-B0BD-4037-8B79-88739AC6C027}"/>
    <cellStyle name="Moneda 12 2 3 5 2 2" xfId="37807" xr:uid="{EE719251-5088-4901-9190-2E2AB31E5B70}"/>
    <cellStyle name="Moneda 12 2 3 5 2 3" xfId="26886" xr:uid="{66C3AF94-2D1A-4ACF-BBFA-7DEE90E2D1F0}"/>
    <cellStyle name="Moneda 12 2 3 5 3" xfId="12307" xr:uid="{EF033911-B5A4-48A4-B121-EC37A8ED685C}"/>
    <cellStyle name="Moneda 12 2 3 5 3 2" xfId="34167" xr:uid="{029847E8-79C3-4502-8653-F018B66ACB14}"/>
    <cellStyle name="Moneda 12 2 3 5 3 3" xfId="23246" xr:uid="{C5F17B3D-CFEF-4B71-99A8-1FBCA036EFD0}"/>
    <cellStyle name="Moneda 12 2 3 5 4" xfId="30528" xr:uid="{54FC2291-6A47-4568-99CF-9AF1B0101118}"/>
    <cellStyle name="Moneda 12 2 3 5 5" xfId="19607" xr:uid="{FCCE2F22-099C-4DDD-986F-356D2844142D}"/>
    <cellStyle name="Moneda 12 2 3 6" xfId="13047" xr:uid="{67673DAE-FDC5-4A70-B333-96C479E835CD}"/>
    <cellStyle name="Moneda 12 2 3 6 2" xfId="34901" xr:uid="{49B45178-02C1-42DF-BEA6-F1A49F0B54B2}"/>
    <cellStyle name="Moneda 12 2 3 6 3" xfId="23980" xr:uid="{5CF43853-6176-4C8D-A87D-4BFB12239525}"/>
    <cellStyle name="Moneda 12 2 3 7" xfId="9393" xr:uid="{67330684-C5B4-4077-9FD7-2DBD996E7A91}"/>
    <cellStyle name="Moneda 12 2 3 7 2" xfId="31261" xr:uid="{621444F6-22AB-42BD-8D60-F0AAD0C5BDFA}"/>
    <cellStyle name="Moneda 12 2 3 7 3" xfId="20340" xr:uid="{350C79BB-2ED5-416D-92DE-0924875BE17D}"/>
    <cellStyle name="Moneda 12 2 3 8" xfId="27622" xr:uid="{D62AFF68-AD3C-460B-BBD9-4ED33DB67416}"/>
    <cellStyle name="Moneda 12 2 3 9" xfId="16701" xr:uid="{9D69F2F9-C7EE-4D29-86C3-5578D98AECC7}"/>
    <cellStyle name="Moneda 12 2 4" xfId="5987" xr:uid="{99109B62-FAE7-44D3-8DB7-DCF1BF98BD3E}"/>
    <cellStyle name="Moneda 12 2 4 2" xfId="13294" xr:uid="{EE83C2BE-C334-4936-A644-3AED191EEA45}"/>
    <cellStyle name="Moneda 12 2 4 2 2" xfId="35148" xr:uid="{66C0A079-AB45-42A7-A152-57A0097703B1}"/>
    <cellStyle name="Moneda 12 2 4 2 3" xfId="24227" xr:uid="{A73C971D-42E4-4106-AAD3-2D484D270942}"/>
    <cellStyle name="Moneda 12 2 4 3" xfId="9640" xr:uid="{9860561A-5FCA-4782-AD07-409FF868B07E}"/>
    <cellStyle name="Moneda 12 2 4 3 2" xfId="31508" xr:uid="{9D9EDBDB-55B6-495F-A848-E57A4CBB1EF5}"/>
    <cellStyle name="Moneda 12 2 4 3 3" xfId="20587" xr:uid="{B3A173F9-BCF0-496A-9E36-F0E18536FBFD}"/>
    <cellStyle name="Moneda 12 2 4 4" xfId="27869" xr:uid="{00482317-B0C3-4078-B141-1F8D03A5BCAA}"/>
    <cellStyle name="Moneda 12 2 4 5" xfId="16948" xr:uid="{6A6378C0-1B73-4B0E-81CF-45E67002A604}"/>
    <cellStyle name="Moneda 12 2 5" xfId="6715" xr:uid="{91DDA13D-D78A-4727-99A3-F8B111BD246C}"/>
    <cellStyle name="Moneda 12 2 5 2" xfId="14022" xr:uid="{C2CBA043-8054-42A4-AD66-5E5CAD8A07D6}"/>
    <cellStyle name="Moneda 12 2 5 2 2" xfId="35874" xr:uid="{5640810F-0585-4419-B1E8-AFFECECFAAA1}"/>
    <cellStyle name="Moneda 12 2 5 2 3" xfId="24953" xr:uid="{4B2141B0-C574-45E0-B339-3AAE20D33794}"/>
    <cellStyle name="Moneda 12 2 5 3" xfId="10368" xr:uid="{7AE55F25-5B7C-47F0-9376-0F759DE77DD1}"/>
    <cellStyle name="Moneda 12 2 5 3 2" xfId="32234" xr:uid="{1B079826-0B6B-43D0-9137-E6498B26E7BC}"/>
    <cellStyle name="Moneda 12 2 5 3 3" xfId="21313" xr:uid="{B4744925-6B03-4ED2-A0D7-9EA8580EA3E3}"/>
    <cellStyle name="Moneda 12 2 5 4" xfId="28595" xr:uid="{75DC97B1-9AB8-4F54-85B5-06496D5C1DD5}"/>
    <cellStyle name="Moneda 12 2 5 5" xfId="17674" xr:uid="{2F87F6E1-D001-4E99-BD66-F10C685000BA}"/>
    <cellStyle name="Moneda 12 2 6" xfId="7445" xr:uid="{A985B7A6-43F5-4D41-B6D9-AF3559B143C8}"/>
    <cellStyle name="Moneda 12 2 6 2" xfId="14752" xr:uid="{2D8885CB-83A6-4B88-ACB7-A6B1ADDB451B}"/>
    <cellStyle name="Moneda 12 2 6 2 2" xfId="36600" xr:uid="{DB63C45C-F32E-4E9B-9798-8B044238BB28}"/>
    <cellStyle name="Moneda 12 2 6 2 3" xfId="25679" xr:uid="{E0F2C48F-9F21-41F0-A4D4-907211936386}"/>
    <cellStyle name="Moneda 12 2 6 3" xfId="11098" xr:uid="{09096FFA-C1BA-458F-A267-4ED38880ABFC}"/>
    <cellStyle name="Moneda 12 2 6 3 2" xfId="32960" xr:uid="{8D9FF2C9-6B15-4154-AECD-E04E475EE965}"/>
    <cellStyle name="Moneda 12 2 6 3 3" xfId="22039" xr:uid="{3704C29F-27D4-4C29-9140-921C0E7221DD}"/>
    <cellStyle name="Moneda 12 2 6 4" xfId="29321" xr:uid="{0FE17D31-0A36-43E5-9CB7-38B07FAACF1D}"/>
    <cellStyle name="Moneda 12 2 6 5" xfId="18400" xr:uid="{3220AFC2-694C-451A-8890-0F9E7FE1D0B8}"/>
    <cellStyle name="Moneda 12 2 7" xfId="8175" xr:uid="{5997CA85-C362-46BF-BC51-A17C758D811A}"/>
    <cellStyle name="Moneda 12 2 7 2" xfId="15482" xr:uid="{8BC4C9E9-BC53-4D94-B9A7-A7BB436191B1}"/>
    <cellStyle name="Moneda 12 2 7 2 2" xfId="37326" xr:uid="{B6015B77-1254-493D-83FA-A2318479E2FF}"/>
    <cellStyle name="Moneda 12 2 7 2 3" xfId="26405" xr:uid="{EE4D46A6-FA64-4CDA-B260-1EC102008C51}"/>
    <cellStyle name="Moneda 12 2 7 3" xfId="11826" xr:uid="{85A27CF7-6024-44CA-AD52-B94287DC7EB4}"/>
    <cellStyle name="Moneda 12 2 7 3 2" xfId="33686" xr:uid="{D36C848E-8920-4DD3-A8FF-E593F7B42AAA}"/>
    <cellStyle name="Moneda 12 2 7 3 3" xfId="22765" xr:uid="{64C3C9B8-03B8-45DD-9DD1-DC2B0C681422}"/>
    <cellStyle name="Moneda 12 2 7 4" xfId="30047" xr:uid="{241E7B25-159E-40A2-AEC9-24DE92E50A84}"/>
    <cellStyle name="Moneda 12 2 7 5" xfId="19126" xr:uid="{E93DAB19-376B-4BF9-82AB-D103216C7448}"/>
    <cellStyle name="Moneda 12 2 8" xfId="12564" xr:uid="{2C0DE8E4-EEE5-4F79-BB57-87FC1AFBEE9C}"/>
    <cellStyle name="Moneda 12 2 8 2" xfId="34420" xr:uid="{27F406D8-FEF4-4FD4-A784-C4CC144CD201}"/>
    <cellStyle name="Moneda 12 2 8 3" xfId="23499" xr:uid="{D5585A27-2865-443D-B7FA-73358EED8803}"/>
    <cellStyle name="Moneda 12 2 9" xfId="8912" xr:uid="{0D5F7965-6D05-45A5-A106-6B6A8E3D80C8}"/>
    <cellStyle name="Moneda 12 2 9 2" xfId="30780" xr:uid="{0368BE8A-316E-4813-83AD-C68819078DE7}"/>
    <cellStyle name="Moneda 12 2 9 3" xfId="19859" xr:uid="{69F70360-6602-4B65-BA97-0EA7A6D7985B}"/>
    <cellStyle name="Moneda 12 3" xfId="13254" xr:uid="{F1F0894D-4619-4255-B987-6CCD931A14E0}"/>
    <cellStyle name="Moneda 12 3 2" xfId="35108" xr:uid="{2D491FF7-BDA4-42D1-8A37-11ED2E576069}"/>
    <cellStyle name="Moneda 12 3 3" xfId="24187" xr:uid="{4F802A54-CEC1-4FC5-9671-E3CEC9F83BDE}"/>
    <cellStyle name="Moneda 12 4" xfId="9600" xr:uid="{C12DB7C8-9F68-4A57-A139-6309E7EB076B}"/>
    <cellStyle name="Moneda 12 4 2" xfId="31468" xr:uid="{EC708B70-5534-4EF4-ABE5-6BB542500668}"/>
    <cellStyle name="Moneda 12 4 3" xfId="20547" xr:uid="{5C2C9054-8413-4F1A-93DC-1E0715E320D2}"/>
    <cellStyle name="Moneda 12 5" xfId="27829" xr:uid="{7629A465-4972-4C3E-B060-2E7891418D02}"/>
    <cellStyle name="Moneda 12 6" xfId="16908" xr:uid="{AA471144-B510-45C8-98BA-27EFB7BCF90C}"/>
    <cellStyle name="Moneda 13" xfId="8867" xr:uid="{7CD0249E-5AAF-4FD7-8818-68E7DA877F8A}"/>
    <cellStyle name="Moneda 13 2" xfId="16173" xr:uid="{03B9ADB1-288C-464E-9533-5BD526D1E51E}"/>
    <cellStyle name="Moneda 13 2 2" xfId="38015" xr:uid="{BC9F45B8-C230-49BE-B2CA-6A1104B42DD0}"/>
    <cellStyle name="Moneda 13 2 3" xfId="27094" xr:uid="{819BF9BB-3DDE-445E-81C4-0106DB486AEB}"/>
    <cellStyle name="Moneda 13 3" xfId="30736" xr:uid="{CEAB744A-4F99-4DF4-9078-C7A4ABB81D87}"/>
    <cellStyle name="Moneda 13 4" xfId="19815" xr:uid="{0EACB292-4333-4AD1-AF04-C943DBFF3E1A}"/>
    <cellStyle name="Moneda 14" xfId="3076" xr:uid="{9212C80C-5250-4D5D-BE2A-EF69AA09A288}"/>
    <cellStyle name="Moneda 14 10" xfId="3077" xr:uid="{DC7F5243-9A87-4E0C-9287-B395A1267D69}"/>
    <cellStyle name="Moneda 14 10 10" xfId="27143" xr:uid="{3FFA8CB1-F255-4072-A428-158293AD9FDF}"/>
    <cellStyle name="Moneda 14 10 11" xfId="16222" xr:uid="{8DC3A633-8426-4954-BAF8-29484FF1E1A5}"/>
    <cellStyle name="Moneda 14 10 2" xfId="5487" xr:uid="{C315966C-C91D-421D-ADF3-F1E47E29B9F6}"/>
    <cellStyle name="Moneda 14 10 2 2" xfId="6226" xr:uid="{CDBCF742-5B6F-450F-B585-B02FF239CE90}"/>
    <cellStyle name="Moneda 14 10 2 2 2" xfId="13533" xr:uid="{79941C93-96C6-485F-84DE-0C070C92EF19}"/>
    <cellStyle name="Moneda 14 10 2 2 2 2" xfId="35387" xr:uid="{2430773B-584E-403A-83C0-21822CCAF219}"/>
    <cellStyle name="Moneda 14 10 2 2 2 3" xfId="24466" xr:uid="{D021073A-D106-459A-9319-D0035CF6D94A}"/>
    <cellStyle name="Moneda 14 10 2 2 3" xfId="9879" xr:uid="{4BED8471-CB17-4532-92C0-E440D816AC16}"/>
    <cellStyle name="Moneda 14 10 2 2 3 2" xfId="31747" xr:uid="{37A9D62B-A9E4-4670-B7B8-625673A85A7A}"/>
    <cellStyle name="Moneda 14 10 2 2 3 3" xfId="20826" xr:uid="{7972E2C2-AC36-4E11-88B4-B436F12D209D}"/>
    <cellStyle name="Moneda 14 10 2 2 4" xfId="28108" xr:uid="{A1091DDE-D974-4357-A8F3-70BB28AA344B}"/>
    <cellStyle name="Moneda 14 10 2 2 5" xfId="17187" xr:uid="{1092DD69-BB05-42A2-8AB2-4287B40A45B8}"/>
    <cellStyle name="Moneda 14 10 2 3" xfId="6956" xr:uid="{2DD3A882-D94F-43C4-86AD-6B0B3E5016E3}"/>
    <cellStyle name="Moneda 14 10 2 3 2" xfId="14263" xr:uid="{5D04B628-7709-4366-913D-ABC205B20921}"/>
    <cellStyle name="Moneda 14 10 2 3 2 2" xfId="36113" xr:uid="{5B483AEA-6E96-43D0-B38F-32423B14E4DF}"/>
    <cellStyle name="Moneda 14 10 2 3 2 3" xfId="25192" xr:uid="{AD2E5DC3-4F64-4FCC-BCB3-E306E96687E1}"/>
    <cellStyle name="Moneda 14 10 2 3 3" xfId="10609" xr:uid="{3A99F577-D5EB-40B9-BDE3-C2939B2EF4E7}"/>
    <cellStyle name="Moneda 14 10 2 3 3 2" xfId="32473" xr:uid="{1CA91DF2-7039-4AD0-B2F2-B631C147AC9E}"/>
    <cellStyle name="Moneda 14 10 2 3 3 3" xfId="21552" xr:uid="{EDCD94A5-1685-4A44-822D-0356052A1EF1}"/>
    <cellStyle name="Moneda 14 10 2 3 4" xfId="28834" xr:uid="{DF03682E-7FF9-415C-B8B7-36ABD68E5F66}"/>
    <cellStyle name="Moneda 14 10 2 3 5" xfId="17913" xr:uid="{E384604D-2CCE-4E43-A5DA-49D3818C9166}"/>
    <cellStyle name="Moneda 14 10 2 4" xfId="7686" xr:uid="{50B4E435-4737-420A-AEEF-97DDCC0CFECD}"/>
    <cellStyle name="Moneda 14 10 2 4 2" xfId="14993" xr:uid="{B4074E57-82CB-4A40-BAA3-621AB11163C8}"/>
    <cellStyle name="Moneda 14 10 2 4 2 2" xfId="36839" xr:uid="{94DBA174-333A-4183-BD1B-01F028762056}"/>
    <cellStyle name="Moneda 14 10 2 4 2 3" xfId="25918" xr:uid="{95520D88-C4D2-4E49-8DC4-CD253AADCA94}"/>
    <cellStyle name="Moneda 14 10 2 4 3" xfId="11339" xr:uid="{3DA44219-33FB-4E88-9913-BD428EAC0604}"/>
    <cellStyle name="Moneda 14 10 2 4 3 2" xfId="33199" xr:uid="{1BDA6EF4-CA24-4A46-A4B1-D1A02A33E7B7}"/>
    <cellStyle name="Moneda 14 10 2 4 3 3" xfId="22278" xr:uid="{A0BEEBB0-29EC-4DE5-8C3C-FEF4715C6509}"/>
    <cellStyle name="Moneda 14 10 2 4 4" xfId="29560" xr:uid="{E7957EE6-2FA3-4DCD-9D88-CABA4F36CFB6}"/>
    <cellStyle name="Moneda 14 10 2 4 5" xfId="18639" xr:uid="{671DE565-2A69-4D81-8EEB-73DDDA9AF1B6}"/>
    <cellStyle name="Moneda 14 10 2 5" xfId="8416" xr:uid="{CDF3A578-D8F3-4ADE-BC16-11DED8A9F1CB}"/>
    <cellStyle name="Moneda 14 10 2 5 2" xfId="15723" xr:uid="{9D1EF3B4-11BD-4A7C-811C-7917C474ABF7}"/>
    <cellStyle name="Moneda 14 10 2 5 2 2" xfId="37565" xr:uid="{E37B487E-2B10-4317-B506-9D385F2D09DA}"/>
    <cellStyle name="Moneda 14 10 2 5 2 3" xfId="26644" xr:uid="{D7509CEB-8212-41BD-A7AA-157BD5F8E5F2}"/>
    <cellStyle name="Moneda 14 10 2 5 3" xfId="12065" xr:uid="{C2B3D9F5-5C8C-4E14-936B-87DA72F49E2F}"/>
    <cellStyle name="Moneda 14 10 2 5 3 2" xfId="33925" xr:uid="{9964489C-564F-49E8-8CD7-58379E5613FD}"/>
    <cellStyle name="Moneda 14 10 2 5 3 3" xfId="23004" xr:uid="{B8C12B4B-5647-4F55-A63E-15384E944215}"/>
    <cellStyle name="Moneda 14 10 2 5 4" xfId="30286" xr:uid="{FB1A64D2-5DBC-451E-BEE4-A99780A5F9CD}"/>
    <cellStyle name="Moneda 14 10 2 5 5" xfId="19365" xr:uid="{92842F1C-A757-4832-B822-EE3399233210}"/>
    <cellStyle name="Moneda 14 10 2 6" xfId="12805" xr:uid="{6999D416-82B6-4AB1-A41C-55FE8626F6F9}"/>
    <cellStyle name="Moneda 14 10 2 6 2" xfId="34659" xr:uid="{7EEBAB40-2553-4554-A813-62E5CE8754CD}"/>
    <cellStyle name="Moneda 14 10 2 6 3" xfId="23738" xr:uid="{BBD786F4-A2EF-4AAA-B8E0-A5D04AB3700B}"/>
    <cellStyle name="Moneda 14 10 2 7" xfId="9151" xr:uid="{8C7F1E7B-58A6-42DD-8548-474127728290}"/>
    <cellStyle name="Moneda 14 10 2 7 2" xfId="31019" xr:uid="{7F621A76-3208-4516-82A8-E1E201D3D43A}"/>
    <cellStyle name="Moneda 14 10 2 7 3" xfId="20098" xr:uid="{E9C139DD-E3C7-47AB-B134-374E5EB4EF8D}"/>
    <cellStyle name="Moneda 14 10 2 8" xfId="27380" xr:uid="{B85F950B-5C5D-4B16-9D55-4F0A09AD157B}"/>
    <cellStyle name="Moneda 14 10 2 9" xfId="16459" xr:uid="{A3542AF9-802F-48D1-BB5C-76725D99EE9A}"/>
    <cellStyle name="Moneda 14 10 3" xfId="5737" xr:uid="{977F6144-096B-4F3F-8AC5-1AC993E7847D}"/>
    <cellStyle name="Moneda 14 10 3 2" xfId="6470" xr:uid="{3C538492-2CBB-4C31-A4A6-FC9ED9A478DD}"/>
    <cellStyle name="Moneda 14 10 3 2 2" xfId="13777" xr:uid="{72BA013D-FC44-4A61-942C-07F9350350FD}"/>
    <cellStyle name="Moneda 14 10 3 2 2 2" xfId="35631" xr:uid="{0EEE15EA-3EB4-4283-ACFA-18D27D1923A8}"/>
    <cellStyle name="Moneda 14 10 3 2 2 3" xfId="24710" xr:uid="{FE8E4748-28C8-4901-943C-BA2A7DB20634}"/>
    <cellStyle name="Moneda 14 10 3 2 3" xfId="10123" xr:uid="{8AE1726E-E041-40C7-A2A0-BB03CA4D3A8B}"/>
    <cellStyle name="Moneda 14 10 3 2 3 2" xfId="31991" xr:uid="{8FCE7668-8D54-4ADF-9ADC-4A1C51EFED0C}"/>
    <cellStyle name="Moneda 14 10 3 2 3 3" xfId="21070" xr:uid="{15F71303-D7AB-41AE-B949-8039D1CAF0E1}"/>
    <cellStyle name="Moneda 14 10 3 2 4" xfId="28352" xr:uid="{CA7019AD-F5F6-4E6A-AA2D-54320F5AF9AB}"/>
    <cellStyle name="Moneda 14 10 3 2 5" xfId="17431" xr:uid="{2A82F7D4-06F1-4C3A-8A29-D7500D8732D7}"/>
    <cellStyle name="Moneda 14 10 3 3" xfId="7200" xr:uid="{02FAC9C3-B4C4-4AF7-BF70-4C28A03D49C3}"/>
    <cellStyle name="Moneda 14 10 3 3 2" xfId="14507" xr:uid="{EE7F3D9B-8B2D-47C3-A471-1AC9B28D85BB}"/>
    <cellStyle name="Moneda 14 10 3 3 2 2" xfId="36357" xr:uid="{BD9E6B9D-B71B-40D1-9170-B69A51E931DD}"/>
    <cellStyle name="Moneda 14 10 3 3 2 3" xfId="25436" xr:uid="{6FF40FB2-6BB6-4EE8-96BD-366C03200AC1}"/>
    <cellStyle name="Moneda 14 10 3 3 3" xfId="10853" xr:uid="{40BF8C70-01B0-47C7-B7A4-5E8AE6957CEA}"/>
    <cellStyle name="Moneda 14 10 3 3 3 2" xfId="32717" xr:uid="{24214CED-F0C1-4C9C-866F-BD994E5915EF}"/>
    <cellStyle name="Moneda 14 10 3 3 3 3" xfId="21796" xr:uid="{6049105F-BA57-441D-AABD-D8699704DF9C}"/>
    <cellStyle name="Moneda 14 10 3 3 4" xfId="29078" xr:uid="{7E8DD449-F70D-4FCB-B4AB-096B2229191A}"/>
    <cellStyle name="Moneda 14 10 3 3 5" xfId="18157" xr:uid="{04B0C6F0-EE78-4E8D-B557-6EE3BF35432D}"/>
    <cellStyle name="Moneda 14 10 3 4" xfId="7930" xr:uid="{09EA4320-0BF4-43E8-B02C-1B6C0362B9B9}"/>
    <cellStyle name="Moneda 14 10 3 4 2" xfId="15237" xr:uid="{B17402F1-3944-4A2E-8F02-DF9ED2C458B6}"/>
    <cellStyle name="Moneda 14 10 3 4 2 2" xfId="37083" xr:uid="{E314B49C-6406-48B5-894C-B8E948DC5C51}"/>
    <cellStyle name="Moneda 14 10 3 4 2 3" xfId="26162" xr:uid="{1A992D11-AEF9-4AAE-8722-FBC61E872715}"/>
    <cellStyle name="Moneda 14 10 3 4 3" xfId="11583" xr:uid="{6A9A1D42-5CA0-47BE-9FFC-8522396BDCC3}"/>
    <cellStyle name="Moneda 14 10 3 4 3 2" xfId="33443" xr:uid="{89A7CC56-A8B2-4816-B1FA-6F8F51FB2539}"/>
    <cellStyle name="Moneda 14 10 3 4 3 3" xfId="22522" xr:uid="{D4F864B2-7A3A-472D-B7AD-61F9E49C1D2F}"/>
    <cellStyle name="Moneda 14 10 3 4 4" xfId="29804" xr:uid="{CAE6671B-873F-447D-AF86-0416A8334146}"/>
    <cellStyle name="Moneda 14 10 3 4 5" xfId="18883" xr:uid="{30553CD9-8F52-44E6-BDDF-CCB2BB04F7FC}"/>
    <cellStyle name="Moneda 14 10 3 5" xfId="8660" xr:uid="{CF5109AD-46F9-48A6-86E9-B7CE3332DF5C}"/>
    <cellStyle name="Moneda 14 10 3 5 2" xfId="15967" xr:uid="{2AB1E6F2-CCDA-4B2B-BCDA-97453332484B}"/>
    <cellStyle name="Moneda 14 10 3 5 2 2" xfId="37809" xr:uid="{F9F9B5E7-13D7-4706-8B56-9209BD8EB678}"/>
    <cellStyle name="Moneda 14 10 3 5 2 3" xfId="26888" xr:uid="{7B65C378-BBAB-477A-9ABD-4CDB67FDC271}"/>
    <cellStyle name="Moneda 14 10 3 5 3" xfId="12309" xr:uid="{1AADC1C0-F70C-4884-9A89-198894D7122D}"/>
    <cellStyle name="Moneda 14 10 3 5 3 2" xfId="34169" xr:uid="{C7DD0591-6822-4820-9139-E41842D692C9}"/>
    <cellStyle name="Moneda 14 10 3 5 3 3" xfId="23248" xr:uid="{0C7662A2-9FB3-4CFF-8865-A801E15AB381}"/>
    <cellStyle name="Moneda 14 10 3 5 4" xfId="30530" xr:uid="{72EC9C25-8A99-4127-AFD0-F6596532136D}"/>
    <cellStyle name="Moneda 14 10 3 5 5" xfId="19609" xr:uid="{B96FEEB5-5B6D-40C2-B690-D3657E39C9FB}"/>
    <cellStyle name="Moneda 14 10 3 6" xfId="13049" xr:uid="{9990F63E-32AA-4F37-B5A8-2AFA4C258A0B}"/>
    <cellStyle name="Moneda 14 10 3 6 2" xfId="34903" xr:uid="{8613C759-F8FC-4EB8-8D4D-682C59878C9F}"/>
    <cellStyle name="Moneda 14 10 3 6 3" xfId="23982" xr:uid="{C0749A92-FC15-454F-9E0F-6F7CDF5BA13E}"/>
    <cellStyle name="Moneda 14 10 3 7" xfId="9395" xr:uid="{5FB7EB27-36A5-4CBA-AB67-16B178515F5B}"/>
    <cellStyle name="Moneda 14 10 3 7 2" xfId="31263" xr:uid="{11DBFF51-6FA8-4179-9A3D-38CE6E861023}"/>
    <cellStyle name="Moneda 14 10 3 7 3" xfId="20342" xr:uid="{7C851A88-FBBC-41D5-BD0A-08B1B1C525A3}"/>
    <cellStyle name="Moneda 14 10 3 8" xfId="27624" xr:uid="{CEA68750-0E15-42F3-84CE-FC04BA90AFA2}"/>
    <cellStyle name="Moneda 14 10 3 9" xfId="16703" xr:uid="{1A8BEDD8-73B5-4EA8-A416-2777AE261981}"/>
    <cellStyle name="Moneda 14 10 4" xfId="5989" xr:uid="{066AB176-B71C-40C6-9840-1C1F2720EADB}"/>
    <cellStyle name="Moneda 14 10 4 2" xfId="13296" xr:uid="{4AC3DFF8-2D0F-4979-8CA9-AA14A3F1ED6D}"/>
    <cellStyle name="Moneda 14 10 4 2 2" xfId="35150" xr:uid="{D33E0CB0-77D2-4D20-B5CA-83032E2A0C15}"/>
    <cellStyle name="Moneda 14 10 4 2 3" xfId="24229" xr:uid="{EC6C81F3-3F27-4D98-9799-7749E452B919}"/>
    <cellStyle name="Moneda 14 10 4 3" xfId="9642" xr:uid="{27A39FA3-933E-4628-8643-5CC70B0AB5DC}"/>
    <cellStyle name="Moneda 14 10 4 3 2" xfId="31510" xr:uid="{7BF619E9-B34E-4BC1-ABE9-E88A1B63CFFA}"/>
    <cellStyle name="Moneda 14 10 4 3 3" xfId="20589" xr:uid="{8864F521-3AF9-4297-B002-2E722046F10D}"/>
    <cellStyle name="Moneda 14 10 4 4" xfId="27871" xr:uid="{C669BBF5-34ED-4380-85B1-E12D69C07FE9}"/>
    <cellStyle name="Moneda 14 10 4 5" xfId="16950" xr:uid="{884B9F0B-B84E-4088-A573-2BCBF66F80A1}"/>
    <cellStyle name="Moneda 14 10 5" xfId="6717" xr:uid="{A01D5E2E-3056-4C8F-8551-73024E029BAC}"/>
    <cellStyle name="Moneda 14 10 5 2" xfId="14024" xr:uid="{80B068BE-D4FC-4EF3-8906-7D2A73D6E7A0}"/>
    <cellStyle name="Moneda 14 10 5 2 2" xfId="35876" xr:uid="{FADFC5CC-6B40-4F2C-B4D5-B344C6EA114D}"/>
    <cellStyle name="Moneda 14 10 5 2 3" xfId="24955" xr:uid="{66ACAA31-6EB3-494B-8F5A-C999AA63D284}"/>
    <cellStyle name="Moneda 14 10 5 3" xfId="10370" xr:uid="{2A984D6F-B3DE-4602-91A8-3A15046D9C81}"/>
    <cellStyle name="Moneda 14 10 5 3 2" xfId="32236" xr:uid="{9A78F5D7-8D0B-4F42-AFEA-1C3319AF0C05}"/>
    <cellStyle name="Moneda 14 10 5 3 3" xfId="21315" xr:uid="{207E5C38-9393-4355-9944-68D00420534D}"/>
    <cellStyle name="Moneda 14 10 5 4" xfId="28597" xr:uid="{84A3C9D6-8816-4056-9A58-8EEC1DDA21E8}"/>
    <cellStyle name="Moneda 14 10 5 5" xfId="17676" xr:uid="{783C7A93-C0C6-4C2B-9932-DFEE6740FD29}"/>
    <cellStyle name="Moneda 14 10 6" xfId="7447" xr:uid="{CEEA38A4-6D57-42AE-895F-BFC89D5F4F23}"/>
    <cellStyle name="Moneda 14 10 6 2" xfId="14754" xr:uid="{412F5DC3-0243-4C38-A199-25B772A0B13B}"/>
    <cellStyle name="Moneda 14 10 6 2 2" xfId="36602" xr:uid="{D7E3347F-DFA8-4510-8AAC-5CA8ABC8CFF9}"/>
    <cellStyle name="Moneda 14 10 6 2 3" xfId="25681" xr:uid="{7CEDD7FB-2F6A-4B40-813E-55B2F24B6A8F}"/>
    <cellStyle name="Moneda 14 10 6 3" xfId="11100" xr:uid="{6F26940B-13F7-4589-87BE-A35317F6EB74}"/>
    <cellStyle name="Moneda 14 10 6 3 2" xfId="32962" xr:uid="{29BE4828-71F0-4909-8867-810991B57D57}"/>
    <cellStyle name="Moneda 14 10 6 3 3" xfId="22041" xr:uid="{7A23BE3A-C153-4156-9291-8444672847A8}"/>
    <cellStyle name="Moneda 14 10 6 4" xfId="29323" xr:uid="{C8881917-D35C-4EEB-A311-E8A2DB0132B8}"/>
    <cellStyle name="Moneda 14 10 6 5" xfId="18402" xr:uid="{2C835546-CFC1-4AA1-B50C-BEE2067AE7D8}"/>
    <cellStyle name="Moneda 14 10 7" xfId="8177" xr:uid="{986B7ABD-A4E4-4846-B027-4F0F701DD04C}"/>
    <cellStyle name="Moneda 14 10 7 2" xfId="15484" xr:uid="{E52590F1-9AE4-4110-8411-8A513D724D6E}"/>
    <cellStyle name="Moneda 14 10 7 2 2" xfId="37328" xr:uid="{3CE2CC79-DE59-4DD1-A3DC-36AB45EE8D72}"/>
    <cellStyle name="Moneda 14 10 7 2 3" xfId="26407" xr:uid="{3FAE63B3-A6BE-43E5-8425-B280841ABE1C}"/>
    <cellStyle name="Moneda 14 10 7 3" xfId="11828" xr:uid="{E856ECBB-5EA4-4047-8705-431ABDC26350}"/>
    <cellStyle name="Moneda 14 10 7 3 2" xfId="33688" xr:uid="{986F3C32-C7CD-4B64-B6A8-D10F97CF2C4E}"/>
    <cellStyle name="Moneda 14 10 7 3 3" xfId="22767" xr:uid="{40B0E210-2EC5-4B86-B5E6-93E55FB40843}"/>
    <cellStyle name="Moneda 14 10 7 4" xfId="30049" xr:uid="{927684CE-E335-40FB-AB48-5D2E27C60460}"/>
    <cellStyle name="Moneda 14 10 7 5" xfId="19128" xr:uid="{4C14E546-FED5-4E6E-9090-8A355409DCCB}"/>
    <cellStyle name="Moneda 14 10 8" xfId="12566" xr:uid="{88A8A822-B3C6-4CBE-8433-BAC24603B1FC}"/>
    <cellStyle name="Moneda 14 10 8 2" xfId="34422" xr:uid="{BB981FF7-D778-453F-9E4B-B2D0B72E3D7C}"/>
    <cellStyle name="Moneda 14 10 8 3" xfId="23501" xr:uid="{BF7535C5-CB21-4ED6-AD89-21D175DC2F1B}"/>
    <cellStyle name="Moneda 14 10 9" xfId="8914" xr:uid="{2FF50608-2B9B-41BA-ADEC-11E6199A5233}"/>
    <cellStyle name="Moneda 14 10 9 2" xfId="30782" xr:uid="{DD86D812-E1A3-46B9-8381-5E8BA93E2085}"/>
    <cellStyle name="Moneda 14 10 9 3" xfId="19861" xr:uid="{6D74F628-A7F1-4901-861F-D823BA42FA30}"/>
    <cellStyle name="Moneda 14 11" xfId="3078" xr:uid="{3E552CBD-F46C-47F7-8CCA-0AD40849874B}"/>
    <cellStyle name="Moneda 14 11 10" xfId="27144" xr:uid="{CA685E44-94FB-4AB4-855A-EBCBD37F6094}"/>
    <cellStyle name="Moneda 14 11 11" xfId="16223" xr:uid="{C2F351A6-B76F-4E49-BCD8-C326B9C7FE85}"/>
    <cellStyle name="Moneda 14 11 2" xfId="5488" xr:uid="{8E8C95DB-D506-407C-BCA3-72D75B430B9E}"/>
    <cellStyle name="Moneda 14 11 2 2" xfId="6227" xr:uid="{79A20927-31EB-44ED-B8D0-B334DD31C532}"/>
    <cellStyle name="Moneda 14 11 2 2 2" xfId="13534" xr:uid="{77DA4A87-10EC-47EC-A8E0-9A60007AA70F}"/>
    <cellStyle name="Moneda 14 11 2 2 2 2" xfId="35388" xr:uid="{6883C303-DF2C-40B2-B1E2-DA6F8C622FF4}"/>
    <cellStyle name="Moneda 14 11 2 2 2 3" xfId="24467" xr:uid="{1106D56E-2A58-4D4B-803F-7DD3B52C98FC}"/>
    <cellStyle name="Moneda 14 11 2 2 3" xfId="9880" xr:uid="{3E2493AC-9038-40A1-858F-C5C65A55196E}"/>
    <cellStyle name="Moneda 14 11 2 2 3 2" xfId="31748" xr:uid="{C309A76A-ACA9-4779-ADC0-ADE2631EC858}"/>
    <cellStyle name="Moneda 14 11 2 2 3 3" xfId="20827" xr:uid="{E9016D82-63AE-47B3-9932-8A73D3741CC8}"/>
    <cellStyle name="Moneda 14 11 2 2 4" xfId="28109" xr:uid="{1AD99EEC-38F1-44EE-9A1E-8C9B6EDBDFC2}"/>
    <cellStyle name="Moneda 14 11 2 2 5" xfId="17188" xr:uid="{FCCC0E02-F102-4E6F-8EA8-DA0BF28C095B}"/>
    <cellStyle name="Moneda 14 11 2 3" xfId="6957" xr:uid="{986C88CF-C165-4B5E-8430-ED14DBBDA464}"/>
    <cellStyle name="Moneda 14 11 2 3 2" xfId="14264" xr:uid="{F22344C1-6494-4DAB-862A-4A2541128FEC}"/>
    <cellStyle name="Moneda 14 11 2 3 2 2" xfId="36114" xr:uid="{17B8EEA1-3B43-48BA-B43E-0598D5DB872F}"/>
    <cellStyle name="Moneda 14 11 2 3 2 3" xfId="25193" xr:uid="{1CD8DAED-077B-4C14-81AB-28EA61EB19A7}"/>
    <cellStyle name="Moneda 14 11 2 3 3" xfId="10610" xr:uid="{1B38A681-241C-492C-9269-C93440F8FC19}"/>
    <cellStyle name="Moneda 14 11 2 3 3 2" xfId="32474" xr:uid="{57544DC8-AF26-4BF5-AA7D-88EDC2F27A4C}"/>
    <cellStyle name="Moneda 14 11 2 3 3 3" xfId="21553" xr:uid="{194866E4-0B12-496A-BD6A-7F8026D5339B}"/>
    <cellStyle name="Moneda 14 11 2 3 4" xfId="28835" xr:uid="{940293DD-0384-45C9-8AD9-D2AE8EB2322F}"/>
    <cellStyle name="Moneda 14 11 2 3 5" xfId="17914" xr:uid="{B6414ED3-ACFA-446D-9BCC-C271BD95E41B}"/>
    <cellStyle name="Moneda 14 11 2 4" xfId="7687" xr:uid="{DBE49A57-7B39-4745-BA7D-3D49E8CA0734}"/>
    <cellStyle name="Moneda 14 11 2 4 2" xfId="14994" xr:uid="{5DC80A82-A76F-4E66-945A-B7C566036742}"/>
    <cellStyle name="Moneda 14 11 2 4 2 2" xfId="36840" xr:uid="{9117C619-3F8F-4312-BFB7-0646A095FF32}"/>
    <cellStyle name="Moneda 14 11 2 4 2 3" xfId="25919" xr:uid="{576A33AB-E386-4D9A-BD9C-EDF7C6ABCF89}"/>
    <cellStyle name="Moneda 14 11 2 4 3" xfId="11340" xr:uid="{20A5FBF5-33B0-4825-8CFC-F41EB7F9F2CF}"/>
    <cellStyle name="Moneda 14 11 2 4 3 2" xfId="33200" xr:uid="{6A556C2E-3C39-4CAC-B88F-1AF9DAEA2BB1}"/>
    <cellStyle name="Moneda 14 11 2 4 3 3" xfId="22279" xr:uid="{EB9FA3D2-5935-4686-962A-8F55B184072E}"/>
    <cellStyle name="Moneda 14 11 2 4 4" xfId="29561" xr:uid="{0F3E4D31-E359-4391-A97E-49B80DA371CA}"/>
    <cellStyle name="Moneda 14 11 2 4 5" xfId="18640" xr:uid="{DB863C49-D07D-4D1A-BD36-BEB920B4CB1B}"/>
    <cellStyle name="Moneda 14 11 2 5" xfId="8417" xr:uid="{43C7972E-C495-4B05-8CED-6C9697FC1120}"/>
    <cellStyle name="Moneda 14 11 2 5 2" xfId="15724" xr:uid="{E090D93F-89DE-440A-9517-7946C9A35324}"/>
    <cellStyle name="Moneda 14 11 2 5 2 2" xfId="37566" xr:uid="{69F3EE76-97C6-4A4E-B601-ADB4573108B2}"/>
    <cellStyle name="Moneda 14 11 2 5 2 3" xfId="26645" xr:uid="{0C97A7DB-81C6-4668-904B-E4C8FEB1AF98}"/>
    <cellStyle name="Moneda 14 11 2 5 3" xfId="12066" xr:uid="{6FDC4623-D3A9-4438-9BE7-555C2565CA5D}"/>
    <cellStyle name="Moneda 14 11 2 5 3 2" xfId="33926" xr:uid="{FC0428B2-C6B0-48DD-8356-B018A80363DE}"/>
    <cellStyle name="Moneda 14 11 2 5 3 3" xfId="23005" xr:uid="{96DAF571-E3A4-49B3-B493-7F659715ED55}"/>
    <cellStyle name="Moneda 14 11 2 5 4" xfId="30287" xr:uid="{4FA28B87-83F5-4C4C-8CE5-E31B0F22822A}"/>
    <cellStyle name="Moneda 14 11 2 5 5" xfId="19366" xr:uid="{C19D64D7-DC62-4245-BC60-765B7B3D6EF0}"/>
    <cellStyle name="Moneda 14 11 2 6" xfId="12806" xr:uid="{703E7BCC-5D46-433A-B315-36273F1CF990}"/>
    <cellStyle name="Moneda 14 11 2 6 2" xfId="34660" xr:uid="{8737199F-3886-4B9B-A02D-22D8C4BF7ACE}"/>
    <cellStyle name="Moneda 14 11 2 6 3" xfId="23739" xr:uid="{5B0D9050-AFAA-4811-9543-95B6E55FEB3A}"/>
    <cellStyle name="Moneda 14 11 2 7" xfId="9152" xr:uid="{C5FC1940-24E0-419C-B230-6C9E5D0DC3DE}"/>
    <cellStyle name="Moneda 14 11 2 7 2" xfId="31020" xr:uid="{452C31D3-4A8C-4E6F-A9E2-8D03A4C6D3E8}"/>
    <cellStyle name="Moneda 14 11 2 7 3" xfId="20099" xr:uid="{8FDBC900-0243-4E2B-A0CD-FA1FD0819DB7}"/>
    <cellStyle name="Moneda 14 11 2 8" xfId="27381" xr:uid="{46607FDE-0997-4F38-98BF-CFDFC742D972}"/>
    <cellStyle name="Moneda 14 11 2 9" xfId="16460" xr:uid="{AA342C1B-0CF1-4147-A6E4-E2C38F1B8735}"/>
    <cellStyle name="Moneda 14 11 3" xfId="5738" xr:uid="{21422B43-50FB-447D-86C0-1D5CD159C028}"/>
    <cellStyle name="Moneda 14 11 3 2" xfId="6471" xr:uid="{E71C4129-C700-42EB-B581-B12ED07D0062}"/>
    <cellStyle name="Moneda 14 11 3 2 2" xfId="13778" xr:uid="{78133A68-250D-4512-BD50-B4D450D4E0C5}"/>
    <cellStyle name="Moneda 14 11 3 2 2 2" xfId="35632" xr:uid="{43DD5E1B-D544-451E-B09F-2808741E8CCE}"/>
    <cellStyle name="Moneda 14 11 3 2 2 3" xfId="24711" xr:uid="{3742F9C6-D848-4A18-A6A1-5358A0A5CF90}"/>
    <cellStyle name="Moneda 14 11 3 2 3" xfId="10124" xr:uid="{DDCD7120-5C87-4905-8068-C4E64D6AB051}"/>
    <cellStyle name="Moneda 14 11 3 2 3 2" xfId="31992" xr:uid="{07BC17D6-D7B7-4D98-B577-0BCF2E879129}"/>
    <cellStyle name="Moneda 14 11 3 2 3 3" xfId="21071" xr:uid="{115B656C-C198-46A5-8541-D4DD5AF4AC3E}"/>
    <cellStyle name="Moneda 14 11 3 2 4" xfId="28353" xr:uid="{D4CAC7A9-E8F1-4DF4-A076-44E9A5D82A45}"/>
    <cellStyle name="Moneda 14 11 3 2 5" xfId="17432" xr:uid="{0299B7B9-987B-473E-8BA0-7C61CFCC89BA}"/>
    <cellStyle name="Moneda 14 11 3 3" xfId="7201" xr:uid="{1E89C10C-5F0A-4EA7-8042-52634333574B}"/>
    <cellStyle name="Moneda 14 11 3 3 2" xfId="14508" xr:uid="{EB75A50E-A677-4AE1-9C4D-C6B4ED046ACC}"/>
    <cellStyle name="Moneda 14 11 3 3 2 2" xfId="36358" xr:uid="{FFE8E294-153D-46EA-9B7E-E79CAF9F0DAB}"/>
    <cellStyle name="Moneda 14 11 3 3 2 3" xfId="25437" xr:uid="{415E7731-BF85-49B7-BA39-09CEB4BE245F}"/>
    <cellStyle name="Moneda 14 11 3 3 3" xfId="10854" xr:uid="{85ABE84C-B0D0-47AA-9817-7EE8DECE5B4A}"/>
    <cellStyle name="Moneda 14 11 3 3 3 2" xfId="32718" xr:uid="{DFC16032-7074-4071-902F-638131E4C819}"/>
    <cellStyle name="Moneda 14 11 3 3 3 3" xfId="21797" xr:uid="{258483E6-2B63-40D4-A7BC-8E15093BFD44}"/>
    <cellStyle name="Moneda 14 11 3 3 4" xfId="29079" xr:uid="{FE99E76F-9A67-426E-9F36-1F046E4A9FA1}"/>
    <cellStyle name="Moneda 14 11 3 3 5" xfId="18158" xr:uid="{AD581E47-EC97-43CA-BA69-F80EB2105A93}"/>
    <cellStyle name="Moneda 14 11 3 4" xfId="7931" xr:uid="{EF050F83-E9CA-4638-9481-8C34E8059918}"/>
    <cellStyle name="Moneda 14 11 3 4 2" xfId="15238" xr:uid="{06C9E241-A06F-48D9-B647-E2A88619122B}"/>
    <cellStyle name="Moneda 14 11 3 4 2 2" xfId="37084" xr:uid="{AB43247D-E17E-444A-B13A-176DC731BE30}"/>
    <cellStyle name="Moneda 14 11 3 4 2 3" xfId="26163" xr:uid="{0D03FCFC-68DD-4C53-850A-92751A1E1115}"/>
    <cellStyle name="Moneda 14 11 3 4 3" xfId="11584" xr:uid="{DC1A1046-486A-4D8F-89EA-5936D83BF69B}"/>
    <cellStyle name="Moneda 14 11 3 4 3 2" xfId="33444" xr:uid="{5CF046DD-9B94-4D95-9829-E54AF260C8E0}"/>
    <cellStyle name="Moneda 14 11 3 4 3 3" xfId="22523" xr:uid="{E40DEE8A-E721-4E2E-9624-C3585359E254}"/>
    <cellStyle name="Moneda 14 11 3 4 4" xfId="29805" xr:uid="{153CDB87-EA68-42F9-85E9-D72FB844DDE5}"/>
    <cellStyle name="Moneda 14 11 3 4 5" xfId="18884" xr:uid="{31264BE3-7434-4C2A-8984-DB226CD8F8EE}"/>
    <cellStyle name="Moneda 14 11 3 5" xfId="8661" xr:uid="{CBCDF74D-B33B-4868-B72D-FFA5AC2735D8}"/>
    <cellStyle name="Moneda 14 11 3 5 2" xfId="15968" xr:uid="{16087CB6-CC7C-4FA0-B620-510884659CAD}"/>
    <cellStyle name="Moneda 14 11 3 5 2 2" xfId="37810" xr:uid="{8B84D9C6-5F8A-4BBE-BC6B-392E96708F81}"/>
    <cellStyle name="Moneda 14 11 3 5 2 3" xfId="26889" xr:uid="{5FD495E1-68EA-4CB9-9F53-9E7F832A7E67}"/>
    <cellStyle name="Moneda 14 11 3 5 3" xfId="12310" xr:uid="{175BF687-3A53-4535-9537-AFEED43E007B}"/>
    <cellStyle name="Moneda 14 11 3 5 3 2" xfId="34170" xr:uid="{AE352BF5-6E3C-4369-8BA6-FC302C3276D2}"/>
    <cellStyle name="Moneda 14 11 3 5 3 3" xfId="23249" xr:uid="{AE918CC7-6DB3-4BC9-858B-C14FA81BAB89}"/>
    <cellStyle name="Moneda 14 11 3 5 4" xfId="30531" xr:uid="{8C2DF7C6-444B-418F-BD77-970E919182BF}"/>
    <cellStyle name="Moneda 14 11 3 5 5" xfId="19610" xr:uid="{79A0B756-CA4B-468D-97F3-923E16D22B12}"/>
    <cellStyle name="Moneda 14 11 3 6" xfId="13050" xr:uid="{E08B3DB9-D02B-4F43-AF4F-D3827C8FF752}"/>
    <cellStyle name="Moneda 14 11 3 6 2" xfId="34904" xr:uid="{E9ADC61A-11C9-441D-BFDF-D4A863094C78}"/>
    <cellStyle name="Moneda 14 11 3 6 3" xfId="23983" xr:uid="{249221E1-38EA-482A-A19D-6CEEF06E8A7F}"/>
    <cellStyle name="Moneda 14 11 3 7" xfId="9396" xr:uid="{EF2FA8BF-AB2C-46C2-8B40-2A29EBA0A3C6}"/>
    <cellStyle name="Moneda 14 11 3 7 2" xfId="31264" xr:uid="{F7EA31D9-4D03-437E-B454-F350BD7EDCB0}"/>
    <cellStyle name="Moneda 14 11 3 7 3" xfId="20343" xr:uid="{8E4ACDFF-DDB0-4C1A-B721-918FE735EB17}"/>
    <cellStyle name="Moneda 14 11 3 8" xfId="27625" xr:uid="{6673C534-475D-4489-B2F3-19DBBB8140A3}"/>
    <cellStyle name="Moneda 14 11 3 9" xfId="16704" xr:uid="{22612F99-C96D-4555-BA90-9D3DB14DFDDB}"/>
    <cellStyle name="Moneda 14 11 4" xfId="5990" xr:uid="{B4EA0391-AF32-45FA-A7CF-954C10800520}"/>
    <cellStyle name="Moneda 14 11 4 2" xfId="13297" xr:uid="{432B4041-0780-48B4-A931-C566EE346D7A}"/>
    <cellStyle name="Moneda 14 11 4 2 2" xfId="35151" xr:uid="{FAF823CE-A71C-4A54-A721-E7E72A02DD94}"/>
    <cellStyle name="Moneda 14 11 4 2 3" xfId="24230" xr:uid="{0C1564E4-C97E-41E4-B189-67BA54CB41C1}"/>
    <cellStyle name="Moneda 14 11 4 3" xfId="9643" xr:uid="{4188C0A6-86D0-4CA6-9FDE-3A0DF94F8F6A}"/>
    <cellStyle name="Moneda 14 11 4 3 2" xfId="31511" xr:uid="{A80354AC-AE75-4D4E-80AF-921B7619E3D5}"/>
    <cellStyle name="Moneda 14 11 4 3 3" xfId="20590" xr:uid="{9F5944AF-D53A-4E74-8CF7-3F23F531C3F2}"/>
    <cellStyle name="Moneda 14 11 4 4" xfId="27872" xr:uid="{0BC066DD-5E84-4BCF-8EC6-3344318B6078}"/>
    <cellStyle name="Moneda 14 11 4 5" xfId="16951" xr:uid="{0A1F89F5-AD5F-4B02-80BF-24D679B8D6D4}"/>
    <cellStyle name="Moneda 14 11 5" xfId="6718" xr:uid="{5B560E66-6207-4921-8E3A-4C43917D5084}"/>
    <cellStyle name="Moneda 14 11 5 2" xfId="14025" xr:uid="{C3D11971-5D21-481D-BF63-0CB699804E0F}"/>
    <cellStyle name="Moneda 14 11 5 2 2" xfId="35877" xr:uid="{4375A46E-24F5-4895-BBB8-9F56E0C75F5F}"/>
    <cellStyle name="Moneda 14 11 5 2 3" xfId="24956" xr:uid="{D3C87B8C-A4D3-4A75-9ECD-D52267D7DF32}"/>
    <cellStyle name="Moneda 14 11 5 3" xfId="10371" xr:uid="{57187841-DE28-44FB-AFCE-63045F2772F3}"/>
    <cellStyle name="Moneda 14 11 5 3 2" xfId="32237" xr:uid="{332DB6B3-4C93-4903-8B7B-197CCF433C46}"/>
    <cellStyle name="Moneda 14 11 5 3 3" xfId="21316" xr:uid="{67D321F6-AA01-4640-A448-6586774FDD0F}"/>
    <cellStyle name="Moneda 14 11 5 4" xfId="28598" xr:uid="{ADECF0EF-2A0D-46B7-9F21-4C8B7F6990A9}"/>
    <cellStyle name="Moneda 14 11 5 5" xfId="17677" xr:uid="{ECF21E67-24DF-45ED-B666-66AD3CE20144}"/>
    <cellStyle name="Moneda 14 11 6" xfId="7448" xr:uid="{577996BC-8862-4F61-B77F-2B0492318E38}"/>
    <cellStyle name="Moneda 14 11 6 2" xfId="14755" xr:uid="{75070FEC-FA57-47FD-8EEF-FA44A70D7276}"/>
    <cellStyle name="Moneda 14 11 6 2 2" xfId="36603" xr:uid="{2A567F17-D11C-41BB-AE2D-65A34B5C8A12}"/>
    <cellStyle name="Moneda 14 11 6 2 3" xfId="25682" xr:uid="{3D071AAB-DF61-4D1B-A757-6E6A10913EC9}"/>
    <cellStyle name="Moneda 14 11 6 3" xfId="11101" xr:uid="{1A96587E-7719-47F5-B950-D966AEA525F3}"/>
    <cellStyle name="Moneda 14 11 6 3 2" xfId="32963" xr:uid="{9DC1CEE6-BB96-4C30-A20A-D3FB169444F1}"/>
    <cellStyle name="Moneda 14 11 6 3 3" xfId="22042" xr:uid="{366754F0-5216-42C7-96FB-95308DEE195A}"/>
    <cellStyle name="Moneda 14 11 6 4" xfId="29324" xr:uid="{F3997B13-A101-4AA0-A71A-5D888DF62AD5}"/>
    <cellStyle name="Moneda 14 11 6 5" xfId="18403" xr:uid="{22E2BCEE-3016-44A8-ACD8-CC71E9681A16}"/>
    <cellStyle name="Moneda 14 11 7" xfId="8178" xr:uid="{1C8FCDB1-711A-4528-9325-19FB5E75236A}"/>
    <cellStyle name="Moneda 14 11 7 2" xfId="15485" xr:uid="{D997F5EB-9DEC-4F97-89AE-0D8AA865F505}"/>
    <cellStyle name="Moneda 14 11 7 2 2" xfId="37329" xr:uid="{45066972-B907-47D4-8A11-78026FE6BB5C}"/>
    <cellStyle name="Moneda 14 11 7 2 3" xfId="26408" xr:uid="{5038B8AF-975D-4851-BE51-25D800BEB4CE}"/>
    <cellStyle name="Moneda 14 11 7 3" xfId="11829" xr:uid="{0831A579-AA4E-4766-8817-05949B9EE31E}"/>
    <cellStyle name="Moneda 14 11 7 3 2" xfId="33689" xr:uid="{36D7C2BF-4948-4EA9-A74C-616F2620B4E5}"/>
    <cellStyle name="Moneda 14 11 7 3 3" xfId="22768" xr:uid="{7495AF58-3000-46D3-B0F6-AF8E496C4F46}"/>
    <cellStyle name="Moneda 14 11 7 4" xfId="30050" xr:uid="{424CC1AA-C4D4-4645-9D35-164EE43B1745}"/>
    <cellStyle name="Moneda 14 11 7 5" xfId="19129" xr:uid="{2A2E1B1A-8A45-48CE-B6DA-50CE98A48AD9}"/>
    <cellStyle name="Moneda 14 11 8" xfId="12567" xr:uid="{E3498ED1-CF0C-4475-AC61-4305204A0EAE}"/>
    <cellStyle name="Moneda 14 11 8 2" xfId="34423" xr:uid="{3BB9F77E-F536-48D2-A181-EF1BED64844C}"/>
    <cellStyle name="Moneda 14 11 8 3" xfId="23502" xr:uid="{86A4BE68-478B-4B0D-8E91-A23E531CEF52}"/>
    <cellStyle name="Moneda 14 11 9" xfId="8915" xr:uid="{F4DAF513-EF99-4D06-8174-5A5D96481061}"/>
    <cellStyle name="Moneda 14 11 9 2" xfId="30783" xr:uid="{D6AB445A-16FE-4BC1-89AF-0859E9C34E67}"/>
    <cellStyle name="Moneda 14 11 9 3" xfId="19862" xr:uid="{76AD88AB-065D-4473-86AF-59FD4A38D6ED}"/>
    <cellStyle name="Moneda 14 12" xfId="3079" xr:uid="{CE6F291F-7144-40ED-87EF-9D27D3A9879C}"/>
    <cellStyle name="Moneda 14 12 10" xfId="27145" xr:uid="{AD20A454-B18F-43C3-AFB1-120C8C4B20BA}"/>
    <cellStyle name="Moneda 14 12 11" xfId="16224" xr:uid="{F065523F-6299-48BF-ABB7-F6B9B0174CDF}"/>
    <cellStyle name="Moneda 14 12 2" xfId="5489" xr:uid="{E45E4DF4-4650-495B-8EE1-4E2FFB96ED23}"/>
    <cellStyle name="Moneda 14 12 2 2" xfId="6228" xr:uid="{BE3A9194-FF43-469B-BE0C-52C02FB601F4}"/>
    <cellStyle name="Moneda 14 12 2 2 2" xfId="13535" xr:uid="{274CBE22-604A-48AD-987A-1A1724EA57AC}"/>
    <cellStyle name="Moneda 14 12 2 2 2 2" xfId="35389" xr:uid="{5116E8D6-3B36-4179-B7AF-E6D6F20C53BF}"/>
    <cellStyle name="Moneda 14 12 2 2 2 3" xfId="24468" xr:uid="{D9CDAB3E-52A7-4D1D-B925-09B70416ABED}"/>
    <cellStyle name="Moneda 14 12 2 2 3" xfId="9881" xr:uid="{E5DA874C-4C40-44D2-9913-2950BFC66282}"/>
    <cellStyle name="Moneda 14 12 2 2 3 2" xfId="31749" xr:uid="{8AD6354A-2389-45E4-9880-D3A0E75521BC}"/>
    <cellStyle name="Moneda 14 12 2 2 3 3" xfId="20828" xr:uid="{937E0BC5-8180-4B07-8C42-88028E40AF4A}"/>
    <cellStyle name="Moneda 14 12 2 2 4" xfId="28110" xr:uid="{7B3E08EE-5A97-4C7A-94F4-A3EC1784C596}"/>
    <cellStyle name="Moneda 14 12 2 2 5" xfId="17189" xr:uid="{AD4CBB2D-09B4-4DE2-A7C7-BF42B50D0B7B}"/>
    <cellStyle name="Moneda 14 12 2 3" xfId="6958" xr:uid="{A33EF5F9-BBD9-4FC5-8986-1318025AAF49}"/>
    <cellStyle name="Moneda 14 12 2 3 2" xfId="14265" xr:uid="{48CE9ED4-C62C-430C-9432-0C58F346ABA6}"/>
    <cellStyle name="Moneda 14 12 2 3 2 2" xfId="36115" xr:uid="{2A7D5158-B8D9-4701-92E9-DCA00C229CDF}"/>
    <cellStyle name="Moneda 14 12 2 3 2 3" xfId="25194" xr:uid="{C52A353F-7D37-411F-AC81-DF190E681028}"/>
    <cellStyle name="Moneda 14 12 2 3 3" xfId="10611" xr:uid="{7BD05396-34A3-4A20-BA66-F349971198E1}"/>
    <cellStyle name="Moneda 14 12 2 3 3 2" xfId="32475" xr:uid="{9774A21A-EBCE-4750-8D78-08DCE9CA8568}"/>
    <cellStyle name="Moneda 14 12 2 3 3 3" xfId="21554" xr:uid="{63C8B286-30A2-4D98-8F5F-EB0C80A82EA2}"/>
    <cellStyle name="Moneda 14 12 2 3 4" xfId="28836" xr:uid="{A4FE2C2E-5EC0-49C4-9DE3-318DE76961E3}"/>
    <cellStyle name="Moneda 14 12 2 3 5" xfId="17915" xr:uid="{3F237619-74C0-4028-8F02-4C57B0BFC57C}"/>
    <cellStyle name="Moneda 14 12 2 4" xfId="7688" xr:uid="{17F048C7-3A8D-4021-86CD-055C7ECDB2E2}"/>
    <cellStyle name="Moneda 14 12 2 4 2" xfId="14995" xr:uid="{C0273BFA-1AE3-4C7D-A9D4-2A33B50B2B32}"/>
    <cellStyle name="Moneda 14 12 2 4 2 2" xfId="36841" xr:uid="{7C65F19C-CD2E-46D0-A575-D18DE843CF96}"/>
    <cellStyle name="Moneda 14 12 2 4 2 3" xfId="25920" xr:uid="{08D5C778-E16C-4CA5-8DC7-4282DAB54210}"/>
    <cellStyle name="Moneda 14 12 2 4 3" xfId="11341" xr:uid="{C4B7FAF7-99F1-4996-A398-48896B63FF08}"/>
    <cellStyle name="Moneda 14 12 2 4 3 2" xfId="33201" xr:uid="{B1F7E3EF-21C7-46E2-836A-B81C62046151}"/>
    <cellStyle name="Moneda 14 12 2 4 3 3" xfId="22280" xr:uid="{7FA419CB-44E5-4A16-8A76-AA076AD2C2AB}"/>
    <cellStyle name="Moneda 14 12 2 4 4" xfId="29562" xr:uid="{02C5CDFE-5642-4169-80F1-25B3F2545D7C}"/>
    <cellStyle name="Moneda 14 12 2 4 5" xfId="18641" xr:uid="{AD827A2D-2507-44DB-BA29-3A2D564505FC}"/>
    <cellStyle name="Moneda 14 12 2 5" xfId="8418" xr:uid="{F692DEC7-226D-4243-8DF3-7040D2D4903C}"/>
    <cellStyle name="Moneda 14 12 2 5 2" xfId="15725" xr:uid="{88091808-FB9E-459E-8F72-04FFB5CD6724}"/>
    <cellStyle name="Moneda 14 12 2 5 2 2" xfId="37567" xr:uid="{857AB04F-91AE-4225-B373-4195B6308740}"/>
    <cellStyle name="Moneda 14 12 2 5 2 3" xfId="26646" xr:uid="{D940BB93-BCC6-4B3C-932A-B0730463D835}"/>
    <cellStyle name="Moneda 14 12 2 5 3" xfId="12067" xr:uid="{CFFB6741-CA44-4A75-83A2-4F2C306DE97C}"/>
    <cellStyle name="Moneda 14 12 2 5 3 2" xfId="33927" xr:uid="{3ECF53DE-2014-4D64-9BD7-5869575735E3}"/>
    <cellStyle name="Moneda 14 12 2 5 3 3" xfId="23006" xr:uid="{D8DB0E2C-6ED7-41AA-B48E-A81F29BED4B1}"/>
    <cellStyle name="Moneda 14 12 2 5 4" xfId="30288" xr:uid="{62455C27-6ED6-4642-99C9-E6CE4FC04983}"/>
    <cellStyle name="Moneda 14 12 2 5 5" xfId="19367" xr:uid="{5D4ED990-F29C-40EA-9049-799D1F28CFC7}"/>
    <cellStyle name="Moneda 14 12 2 6" xfId="12807" xr:uid="{459B2D38-2878-4725-97BB-5B1C9C081C80}"/>
    <cellStyle name="Moneda 14 12 2 6 2" xfId="34661" xr:uid="{A3ABC9B8-790C-46D6-ADFB-139CDE1A4154}"/>
    <cellStyle name="Moneda 14 12 2 6 3" xfId="23740" xr:uid="{F3E60F12-D767-430E-B4D2-1F3174BDE95E}"/>
    <cellStyle name="Moneda 14 12 2 7" xfId="9153" xr:uid="{8F954A21-F83F-487D-B6E2-F0FD192B4761}"/>
    <cellStyle name="Moneda 14 12 2 7 2" xfId="31021" xr:uid="{67D51E6E-E50A-42CE-9313-C9DC648ECF9B}"/>
    <cellStyle name="Moneda 14 12 2 7 3" xfId="20100" xr:uid="{D35D94C9-F7C1-4499-A6F6-93C5CD70525B}"/>
    <cellStyle name="Moneda 14 12 2 8" xfId="27382" xr:uid="{2A5112F1-3061-49D4-BCE5-0284FF98D642}"/>
    <cellStyle name="Moneda 14 12 2 9" xfId="16461" xr:uid="{086FE904-6A09-4230-9E9E-4D5779A660E0}"/>
    <cellStyle name="Moneda 14 12 3" xfId="5739" xr:uid="{A98381B8-518B-46C1-A67C-649FD8B154C9}"/>
    <cellStyle name="Moneda 14 12 3 2" xfId="6472" xr:uid="{41DCD33A-86A0-499F-8772-8F8DE5058458}"/>
    <cellStyle name="Moneda 14 12 3 2 2" xfId="13779" xr:uid="{31324CBA-D7E1-44AE-85AC-B8A00BF0A036}"/>
    <cellStyle name="Moneda 14 12 3 2 2 2" xfId="35633" xr:uid="{520EFA80-AB03-4962-9C05-EB24B8B420D6}"/>
    <cellStyle name="Moneda 14 12 3 2 2 3" xfId="24712" xr:uid="{F18E2742-52F2-44E7-BE3B-5F194CE9DC85}"/>
    <cellStyle name="Moneda 14 12 3 2 3" xfId="10125" xr:uid="{511AFA4A-3251-4264-8271-A342E7663880}"/>
    <cellStyle name="Moneda 14 12 3 2 3 2" xfId="31993" xr:uid="{114FB73E-7362-4C50-B54E-3F6CCC0C54A2}"/>
    <cellStyle name="Moneda 14 12 3 2 3 3" xfId="21072" xr:uid="{DE680BA5-82A4-48C5-BAEB-C19A72E51A97}"/>
    <cellStyle name="Moneda 14 12 3 2 4" xfId="28354" xr:uid="{77B51ECB-1D90-4602-9B34-3569CFE065E1}"/>
    <cellStyle name="Moneda 14 12 3 2 5" xfId="17433" xr:uid="{47182ABF-5F0E-4CAF-A867-B9CCC55ADCFB}"/>
    <cellStyle name="Moneda 14 12 3 3" xfId="7202" xr:uid="{6C763064-238D-423D-9CFF-FAA8A156B75D}"/>
    <cellStyle name="Moneda 14 12 3 3 2" xfId="14509" xr:uid="{06DF86EF-0E94-4809-B0D2-B434C70CF082}"/>
    <cellStyle name="Moneda 14 12 3 3 2 2" xfId="36359" xr:uid="{96C00E27-8C42-4BDD-BC4F-51BFFF2BA966}"/>
    <cellStyle name="Moneda 14 12 3 3 2 3" xfId="25438" xr:uid="{E5FB41A4-0FEB-45F4-9B31-3C7AD1FFA44C}"/>
    <cellStyle name="Moneda 14 12 3 3 3" xfId="10855" xr:uid="{2B3ADB98-6A06-4E8C-8172-910DA42EF0E8}"/>
    <cellStyle name="Moneda 14 12 3 3 3 2" xfId="32719" xr:uid="{C57B273A-B543-412B-835E-6C9B1C3582CA}"/>
    <cellStyle name="Moneda 14 12 3 3 3 3" xfId="21798" xr:uid="{6F92FF56-33FF-4929-B598-7A3B0F74789D}"/>
    <cellStyle name="Moneda 14 12 3 3 4" xfId="29080" xr:uid="{F2A0F76C-987C-4785-B482-EEF6037E1FB0}"/>
    <cellStyle name="Moneda 14 12 3 3 5" xfId="18159" xr:uid="{4BCA24A3-94D3-4D9A-AC5F-D88D0E7B6406}"/>
    <cellStyle name="Moneda 14 12 3 4" xfId="7932" xr:uid="{E09FE40E-0930-451B-9E1E-C8DE58FDD5E3}"/>
    <cellStyle name="Moneda 14 12 3 4 2" xfId="15239" xr:uid="{06E49E0D-ACFE-4204-B337-12BA7314363E}"/>
    <cellStyle name="Moneda 14 12 3 4 2 2" xfId="37085" xr:uid="{0DB6D2E0-2505-4ED1-A382-EFA363142B42}"/>
    <cellStyle name="Moneda 14 12 3 4 2 3" xfId="26164" xr:uid="{EED1F6BC-7CCE-4F5E-9FA5-1511FE5CBF38}"/>
    <cellStyle name="Moneda 14 12 3 4 3" xfId="11585" xr:uid="{09EB2CA7-DBA8-44ED-BC1D-F439D5D7FB16}"/>
    <cellStyle name="Moneda 14 12 3 4 3 2" xfId="33445" xr:uid="{8AAD2936-D5CC-45E8-901D-5E24CB73EBD0}"/>
    <cellStyle name="Moneda 14 12 3 4 3 3" xfId="22524" xr:uid="{9DFB4DBA-F879-4063-93A0-BF3BC88D7E43}"/>
    <cellStyle name="Moneda 14 12 3 4 4" xfId="29806" xr:uid="{742F4B0F-49AB-4669-B9D5-9B649F77BD44}"/>
    <cellStyle name="Moneda 14 12 3 4 5" xfId="18885" xr:uid="{59AB97F5-7175-47C2-96D3-D4B8C239950F}"/>
    <cellStyle name="Moneda 14 12 3 5" xfId="8662" xr:uid="{842D3983-6E08-4FEB-950F-65812A4A3518}"/>
    <cellStyle name="Moneda 14 12 3 5 2" xfId="15969" xr:uid="{2BE9D0C4-ACC2-4ABA-B4C6-47289E4A8646}"/>
    <cellStyle name="Moneda 14 12 3 5 2 2" xfId="37811" xr:uid="{B9C62712-A075-4F5D-85BC-8E89457F9AA5}"/>
    <cellStyle name="Moneda 14 12 3 5 2 3" xfId="26890" xr:uid="{50077CD3-B165-4FDE-8CE0-01A7C4FDDD37}"/>
    <cellStyle name="Moneda 14 12 3 5 3" xfId="12311" xr:uid="{B55C8606-A778-4D88-A899-786E2E29528C}"/>
    <cellStyle name="Moneda 14 12 3 5 3 2" xfId="34171" xr:uid="{2C360AF4-1CC1-452E-ABA9-C610A84B7CA1}"/>
    <cellStyle name="Moneda 14 12 3 5 3 3" xfId="23250" xr:uid="{59A0CAF2-03C6-4131-B252-598B9C49717C}"/>
    <cellStyle name="Moneda 14 12 3 5 4" xfId="30532" xr:uid="{CED687A9-C202-48AA-83ED-34AF79C98810}"/>
    <cellStyle name="Moneda 14 12 3 5 5" xfId="19611" xr:uid="{B20DE510-BC61-438C-90CC-1581708F0FCA}"/>
    <cellStyle name="Moneda 14 12 3 6" xfId="13051" xr:uid="{05BA0DFA-8793-4214-8837-24226E66C518}"/>
    <cellStyle name="Moneda 14 12 3 6 2" xfId="34905" xr:uid="{D53EAF25-F2ED-4895-8608-5C5752DBF723}"/>
    <cellStyle name="Moneda 14 12 3 6 3" xfId="23984" xr:uid="{ED1FF0BF-459A-4AC8-AD7A-9F0AAA78C1BD}"/>
    <cellStyle name="Moneda 14 12 3 7" xfId="9397" xr:uid="{7CBA46D2-DF17-47B4-839D-A6416440FDD7}"/>
    <cellStyle name="Moneda 14 12 3 7 2" xfId="31265" xr:uid="{5767251D-AB37-43EF-B4C6-7CD747A350AA}"/>
    <cellStyle name="Moneda 14 12 3 7 3" xfId="20344" xr:uid="{D8DCB265-99BA-4601-B732-A0AA7F76FB4C}"/>
    <cellStyle name="Moneda 14 12 3 8" xfId="27626" xr:uid="{F5CB9E05-9084-465B-BC8D-187C338FE18C}"/>
    <cellStyle name="Moneda 14 12 3 9" xfId="16705" xr:uid="{7D3B0217-C73F-4864-82D2-559149E7967D}"/>
    <cellStyle name="Moneda 14 12 4" xfId="5991" xr:uid="{81303CA6-B1A3-4391-9969-A72FABCA97F6}"/>
    <cellStyle name="Moneda 14 12 4 2" xfId="13298" xr:uid="{0E043A54-D59A-4F41-B74B-F17F044A5CD4}"/>
    <cellStyle name="Moneda 14 12 4 2 2" xfId="35152" xr:uid="{FA7E527D-7C28-493A-AA03-EA737E9E3038}"/>
    <cellStyle name="Moneda 14 12 4 2 3" xfId="24231" xr:uid="{CE968163-2861-4B90-A6EA-C17D81A79FCF}"/>
    <cellStyle name="Moneda 14 12 4 3" xfId="9644" xr:uid="{79690491-223B-4BCE-8530-83B503679851}"/>
    <cellStyle name="Moneda 14 12 4 3 2" xfId="31512" xr:uid="{4FA4A1F4-57D7-4879-BF4F-406434AAA589}"/>
    <cellStyle name="Moneda 14 12 4 3 3" xfId="20591" xr:uid="{554A04DB-D731-452F-96EE-1D7F99A45A88}"/>
    <cellStyle name="Moneda 14 12 4 4" xfId="27873" xr:uid="{604E5DED-EE5C-49B0-A22A-4F29956D213C}"/>
    <cellStyle name="Moneda 14 12 4 5" xfId="16952" xr:uid="{F3C6A5D8-963B-4E9A-B156-AAD2D3DCA52A}"/>
    <cellStyle name="Moneda 14 12 5" xfId="6719" xr:uid="{613EB818-CAB3-407D-8D36-BA6AB4443F3D}"/>
    <cellStyle name="Moneda 14 12 5 2" xfId="14026" xr:uid="{27A4D630-4378-4FDC-A84D-19738803CF6C}"/>
    <cellStyle name="Moneda 14 12 5 2 2" xfId="35878" xr:uid="{2AE33339-DD73-432E-A9EF-6E0579810CB4}"/>
    <cellStyle name="Moneda 14 12 5 2 3" xfId="24957" xr:uid="{077A624F-F81D-4098-956E-060003E00B35}"/>
    <cellStyle name="Moneda 14 12 5 3" xfId="10372" xr:uid="{3FD0F999-0520-4FBE-BEF7-69149DCF836C}"/>
    <cellStyle name="Moneda 14 12 5 3 2" xfId="32238" xr:uid="{754C8B80-AD2D-4552-8A16-CB87941CEF41}"/>
    <cellStyle name="Moneda 14 12 5 3 3" xfId="21317" xr:uid="{EE8D62DE-66A1-4E4E-8014-38B7EA074886}"/>
    <cellStyle name="Moneda 14 12 5 4" xfId="28599" xr:uid="{7BA26FE2-C188-4A77-BC4F-84CD7C9E3781}"/>
    <cellStyle name="Moneda 14 12 5 5" xfId="17678" xr:uid="{EF4A958B-166E-4FF2-99F0-7494281A18A1}"/>
    <cellStyle name="Moneda 14 12 6" xfId="7449" xr:uid="{94B389AC-A977-467B-8154-F0834D839A49}"/>
    <cellStyle name="Moneda 14 12 6 2" xfId="14756" xr:uid="{4785111F-D340-4DB2-AC8C-A15E724FF16C}"/>
    <cellStyle name="Moneda 14 12 6 2 2" xfId="36604" xr:uid="{96E46159-428F-4BC5-A47F-D3249F6D4AAD}"/>
    <cellStyle name="Moneda 14 12 6 2 3" xfId="25683" xr:uid="{69AAAD11-13D6-4AE1-AFEA-D33592D17B0E}"/>
    <cellStyle name="Moneda 14 12 6 3" xfId="11102" xr:uid="{80EFFDAF-FB69-4005-A8AB-9CA702C11272}"/>
    <cellStyle name="Moneda 14 12 6 3 2" xfId="32964" xr:uid="{5752B42A-B83D-4C84-94C0-A60A5599882D}"/>
    <cellStyle name="Moneda 14 12 6 3 3" xfId="22043" xr:uid="{C1B3B718-F21B-437F-95DF-9D815FC44A86}"/>
    <cellStyle name="Moneda 14 12 6 4" xfId="29325" xr:uid="{20405624-D689-4A9C-95EB-8A11CDE34F36}"/>
    <cellStyle name="Moneda 14 12 6 5" xfId="18404" xr:uid="{9A33B53E-FBDF-4D60-ADD7-21A70C552735}"/>
    <cellStyle name="Moneda 14 12 7" xfId="8179" xr:uid="{DA33ABF7-4942-4C60-BDB7-9EA7315F8E6E}"/>
    <cellStyle name="Moneda 14 12 7 2" xfId="15486" xr:uid="{C08F59C2-E01E-4179-A4D0-13994FB513FB}"/>
    <cellStyle name="Moneda 14 12 7 2 2" xfId="37330" xr:uid="{DACE39BD-487E-43C1-8BC2-4777B4EFF47F}"/>
    <cellStyle name="Moneda 14 12 7 2 3" xfId="26409" xr:uid="{DC1EDC55-F590-4F89-BC0F-00D71B0F6FDD}"/>
    <cellStyle name="Moneda 14 12 7 3" xfId="11830" xr:uid="{DA4B00C0-434C-44D0-8FED-458067F3495F}"/>
    <cellStyle name="Moneda 14 12 7 3 2" xfId="33690" xr:uid="{F1D44A34-50CA-4F08-868E-53D7A72EC693}"/>
    <cellStyle name="Moneda 14 12 7 3 3" xfId="22769" xr:uid="{BD1CABED-6092-4A9B-8E39-B71B2EB985D2}"/>
    <cellStyle name="Moneda 14 12 7 4" xfId="30051" xr:uid="{A71F93F7-11D9-4D02-B613-57D167F2E0C7}"/>
    <cellStyle name="Moneda 14 12 7 5" xfId="19130" xr:uid="{CA1260AE-AE51-4512-BECE-464205F0BCEA}"/>
    <cellStyle name="Moneda 14 12 8" xfId="12568" xr:uid="{184BBF3F-7049-4A2B-A784-9E08AACFD275}"/>
    <cellStyle name="Moneda 14 12 8 2" xfId="34424" xr:uid="{375532AF-EDFF-4C20-AE4D-6DA292CF388D}"/>
    <cellStyle name="Moneda 14 12 8 3" xfId="23503" xr:uid="{17B8B5B4-3434-4DCD-8B37-A4CA7DF2E4CF}"/>
    <cellStyle name="Moneda 14 12 9" xfId="8916" xr:uid="{2E83394D-2F61-479F-A647-EB49C04BCD14}"/>
    <cellStyle name="Moneda 14 12 9 2" xfId="30784" xr:uid="{65DA2B32-CECA-4AF0-B7E9-BEEB941539E1}"/>
    <cellStyle name="Moneda 14 12 9 3" xfId="19863" xr:uid="{69E4D8BE-686F-473F-98BC-2ECC8FC46ACE}"/>
    <cellStyle name="Moneda 14 13" xfId="3080" xr:uid="{67B5B21E-1515-4816-A42F-6544EABFAA5A}"/>
    <cellStyle name="Moneda 14 13 10" xfId="27146" xr:uid="{940F16A3-7F36-40ED-9CD9-52181B61B933}"/>
    <cellStyle name="Moneda 14 13 11" xfId="16225" xr:uid="{E69E493C-51E4-47E4-825A-E44F86D64966}"/>
    <cellStyle name="Moneda 14 13 2" xfId="5490" xr:uid="{5DCF7040-76F8-491D-87DC-15DB6651A263}"/>
    <cellStyle name="Moneda 14 13 2 2" xfId="6229" xr:uid="{D8AFE415-B4C0-4907-BCE0-BBB687B9E8E8}"/>
    <cellStyle name="Moneda 14 13 2 2 2" xfId="13536" xr:uid="{8B970577-D5F8-4738-9799-8F850FC1C34E}"/>
    <cellStyle name="Moneda 14 13 2 2 2 2" xfId="35390" xr:uid="{CD29E063-A23D-43D5-9093-09BF117EDC48}"/>
    <cellStyle name="Moneda 14 13 2 2 2 3" xfId="24469" xr:uid="{AB925787-F240-4E76-ABFE-265BC0EAE781}"/>
    <cellStyle name="Moneda 14 13 2 2 3" xfId="9882" xr:uid="{DB6982A4-2D99-4FED-9BB9-673486555FED}"/>
    <cellStyle name="Moneda 14 13 2 2 3 2" xfId="31750" xr:uid="{4DF3A552-EBD6-4007-AD11-000A808ABA33}"/>
    <cellStyle name="Moneda 14 13 2 2 3 3" xfId="20829" xr:uid="{55B0EC67-D5FD-4368-BD61-E8F87B774B32}"/>
    <cellStyle name="Moneda 14 13 2 2 4" xfId="28111" xr:uid="{DF1190D7-16BA-4CD5-A49C-A5418905673D}"/>
    <cellStyle name="Moneda 14 13 2 2 5" xfId="17190" xr:uid="{AD7D68BC-08BA-4BBA-B1E1-FFA2159F2555}"/>
    <cellStyle name="Moneda 14 13 2 3" xfId="6959" xr:uid="{AAF8BFF9-165F-47A6-886D-5A566DBAAECE}"/>
    <cellStyle name="Moneda 14 13 2 3 2" xfId="14266" xr:uid="{5716AF60-7387-459F-B9ED-23285CDC7D8D}"/>
    <cellStyle name="Moneda 14 13 2 3 2 2" xfId="36116" xr:uid="{2A0599BD-E5A5-402F-B090-9C3AD18B972D}"/>
    <cellStyle name="Moneda 14 13 2 3 2 3" xfId="25195" xr:uid="{D135BD11-C70B-4DD0-82AD-7AA7544E0CDC}"/>
    <cellStyle name="Moneda 14 13 2 3 3" xfId="10612" xr:uid="{54E7806D-4DBE-4649-8C81-B3C471CEAA67}"/>
    <cellStyle name="Moneda 14 13 2 3 3 2" xfId="32476" xr:uid="{AB7FD53C-636C-4858-B04B-C1AD3DE5E551}"/>
    <cellStyle name="Moneda 14 13 2 3 3 3" xfId="21555" xr:uid="{791C2AB9-EE96-4BA5-AE2C-97F5EC2C034C}"/>
    <cellStyle name="Moneda 14 13 2 3 4" xfId="28837" xr:uid="{3F42D73A-2639-4E18-80CF-E888DF4A36F0}"/>
    <cellStyle name="Moneda 14 13 2 3 5" xfId="17916" xr:uid="{946562E4-EF44-48B8-A926-939F1183693A}"/>
    <cellStyle name="Moneda 14 13 2 4" xfId="7689" xr:uid="{C908BA36-F456-4929-90F4-5EFAD64F5861}"/>
    <cellStyle name="Moneda 14 13 2 4 2" xfId="14996" xr:uid="{6218BCB5-E277-42EC-91B2-0610C81A2EEA}"/>
    <cellStyle name="Moneda 14 13 2 4 2 2" xfId="36842" xr:uid="{963E0478-E741-4A95-B4E6-7D63BB2177B0}"/>
    <cellStyle name="Moneda 14 13 2 4 2 3" xfId="25921" xr:uid="{9A142F63-3000-403E-A8B4-A5A6CE791329}"/>
    <cellStyle name="Moneda 14 13 2 4 3" xfId="11342" xr:uid="{7030975F-E13E-4EE2-94EE-05E39E2AC57F}"/>
    <cellStyle name="Moneda 14 13 2 4 3 2" xfId="33202" xr:uid="{8F5F5A03-4C95-4C08-BF42-68CF18F6D9D0}"/>
    <cellStyle name="Moneda 14 13 2 4 3 3" xfId="22281" xr:uid="{F9F51DE1-0617-479B-BBAD-D32BD712277B}"/>
    <cellStyle name="Moneda 14 13 2 4 4" xfId="29563" xr:uid="{E082309B-591C-4FD9-9243-64DB01D6167C}"/>
    <cellStyle name="Moneda 14 13 2 4 5" xfId="18642" xr:uid="{8040DDBD-DE43-47AF-9DA9-6F62B9466E7E}"/>
    <cellStyle name="Moneda 14 13 2 5" xfId="8419" xr:uid="{63473985-477A-4131-8CAA-3570996DFAC4}"/>
    <cellStyle name="Moneda 14 13 2 5 2" xfId="15726" xr:uid="{FFC3605D-19B9-430A-BE1D-B90BEE0384BA}"/>
    <cellStyle name="Moneda 14 13 2 5 2 2" xfId="37568" xr:uid="{8B415A24-3C72-42EE-9FF2-7838A768448D}"/>
    <cellStyle name="Moneda 14 13 2 5 2 3" xfId="26647" xr:uid="{C99E4ABB-4E83-4031-BED6-DF6B1E178902}"/>
    <cellStyle name="Moneda 14 13 2 5 3" xfId="12068" xr:uid="{8C85DDED-2D82-463F-AA4A-8D6F96A9E647}"/>
    <cellStyle name="Moneda 14 13 2 5 3 2" xfId="33928" xr:uid="{9921AA1E-68E4-4AC8-88BD-1D2FD8996047}"/>
    <cellStyle name="Moneda 14 13 2 5 3 3" xfId="23007" xr:uid="{21835355-B0C5-48C8-AA03-CD77FD8E549E}"/>
    <cellStyle name="Moneda 14 13 2 5 4" xfId="30289" xr:uid="{85ED2FE4-CF33-45C2-96AB-8D70397E3D2C}"/>
    <cellStyle name="Moneda 14 13 2 5 5" xfId="19368" xr:uid="{4C1333C7-9D62-4D45-A9CE-51C8F9A3F262}"/>
    <cellStyle name="Moneda 14 13 2 6" xfId="12808" xr:uid="{7EE09CD8-BDE7-4F54-8B44-346F8593F5DB}"/>
    <cellStyle name="Moneda 14 13 2 6 2" xfId="34662" xr:uid="{BE48CE15-801D-42B2-BCFD-A5D7FE635199}"/>
    <cellStyle name="Moneda 14 13 2 6 3" xfId="23741" xr:uid="{4922C1BB-DB48-4AFB-9151-7860E3BC75CE}"/>
    <cellStyle name="Moneda 14 13 2 7" xfId="9154" xr:uid="{215E4198-66F9-4F0C-A235-234E915FF60D}"/>
    <cellStyle name="Moneda 14 13 2 7 2" xfId="31022" xr:uid="{B24A8AF8-927A-48DD-BF9F-B37688F067C9}"/>
    <cellStyle name="Moneda 14 13 2 7 3" xfId="20101" xr:uid="{9B966574-9C05-4AD3-B553-8D78F8428145}"/>
    <cellStyle name="Moneda 14 13 2 8" xfId="27383" xr:uid="{99D6E154-28BF-4682-9A9D-3E2B2FF55373}"/>
    <cellStyle name="Moneda 14 13 2 9" xfId="16462" xr:uid="{F70BF3A1-26C4-4964-991E-1BABDDCE3C4B}"/>
    <cellStyle name="Moneda 14 13 3" xfId="5740" xr:uid="{94F0F606-9D44-4148-B65C-48541D264393}"/>
    <cellStyle name="Moneda 14 13 3 2" xfId="6473" xr:uid="{33CB8E25-B8DE-4F38-B8C8-7E9AC998C691}"/>
    <cellStyle name="Moneda 14 13 3 2 2" xfId="13780" xr:uid="{73155783-FE1B-4671-9029-1CC60713BBAD}"/>
    <cellStyle name="Moneda 14 13 3 2 2 2" xfId="35634" xr:uid="{CF0C939E-2955-4E78-B338-CEDFF6D7B4D8}"/>
    <cellStyle name="Moneda 14 13 3 2 2 3" xfId="24713" xr:uid="{09355468-6C8B-4C97-8462-192D10A15B6D}"/>
    <cellStyle name="Moneda 14 13 3 2 3" xfId="10126" xr:uid="{7F03A415-63BE-4EAA-92C6-1690545DFD2E}"/>
    <cellStyle name="Moneda 14 13 3 2 3 2" xfId="31994" xr:uid="{BF1D5D48-B940-4939-9F41-AAB2173531AD}"/>
    <cellStyle name="Moneda 14 13 3 2 3 3" xfId="21073" xr:uid="{44976CC2-37FC-4B46-97D5-0B7839B922B2}"/>
    <cellStyle name="Moneda 14 13 3 2 4" xfId="28355" xr:uid="{2F64ED74-558B-478D-9624-B32E5766735A}"/>
    <cellStyle name="Moneda 14 13 3 2 5" xfId="17434" xr:uid="{0645F655-37F6-46E8-96D7-EB1AB3CC0E73}"/>
    <cellStyle name="Moneda 14 13 3 3" xfId="7203" xr:uid="{F1E20DD9-BE5D-4CF8-896C-4B43B880EB85}"/>
    <cellStyle name="Moneda 14 13 3 3 2" xfId="14510" xr:uid="{16D10017-E25A-4838-B4C6-0A1E5A766A39}"/>
    <cellStyle name="Moneda 14 13 3 3 2 2" xfId="36360" xr:uid="{20D60E38-AD63-434A-ABBA-D755B8494E8F}"/>
    <cellStyle name="Moneda 14 13 3 3 2 3" xfId="25439" xr:uid="{C63350DF-B29E-4D30-82F5-4BFF28CCE71C}"/>
    <cellStyle name="Moneda 14 13 3 3 3" xfId="10856" xr:uid="{7D664514-A0B5-454B-B69F-6DBAF4CDBBAB}"/>
    <cellStyle name="Moneda 14 13 3 3 3 2" xfId="32720" xr:uid="{F9400666-A6A7-406A-8625-1B557CB2B2EB}"/>
    <cellStyle name="Moneda 14 13 3 3 3 3" xfId="21799" xr:uid="{3B9B1A62-4704-487E-8D7C-DF8212E0AD6F}"/>
    <cellStyle name="Moneda 14 13 3 3 4" xfId="29081" xr:uid="{79E5DD55-279C-4A89-B1DA-FD6FDDBA0854}"/>
    <cellStyle name="Moneda 14 13 3 3 5" xfId="18160" xr:uid="{A88B9F8F-2064-4F90-82D8-1025A94EBD19}"/>
    <cellStyle name="Moneda 14 13 3 4" xfId="7933" xr:uid="{B2FA7513-A5CC-405B-8F90-B1109EAC35D5}"/>
    <cellStyle name="Moneda 14 13 3 4 2" xfId="15240" xr:uid="{85BB7817-70B1-4F2E-B045-41D4FECE022C}"/>
    <cellStyle name="Moneda 14 13 3 4 2 2" xfId="37086" xr:uid="{7E87D342-F1B7-4AC9-8723-F52426677CAE}"/>
    <cellStyle name="Moneda 14 13 3 4 2 3" xfId="26165" xr:uid="{F1FD808F-56B1-4319-93C3-BEEED6A826CE}"/>
    <cellStyle name="Moneda 14 13 3 4 3" xfId="11586" xr:uid="{CAAEF362-84D1-4217-9590-4074FA69E677}"/>
    <cellStyle name="Moneda 14 13 3 4 3 2" xfId="33446" xr:uid="{C024E7D0-CDD7-4122-B0FD-7EDD483B911A}"/>
    <cellStyle name="Moneda 14 13 3 4 3 3" xfId="22525" xr:uid="{449804EA-269D-4055-A5B0-5E6A82F8A73F}"/>
    <cellStyle name="Moneda 14 13 3 4 4" xfId="29807" xr:uid="{35002636-DEF0-40EC-BAC5-9CFABA457161}"/>
    <cellStyle name="Moneda 14 13 3 4 5" xfId="18886" xr:uid="{377A1CB7-8BAF-46FE-A3F6-0C39BE9F5DDB}"/>
    <cellStyle name="Moneda 14 13 3 5" xfId="8663" xr:uid="{F6E18BE6-E0A0-4B93-91A5-B76E413FC7C8}"/>
    <cellStyle name="Moneda 14 13 3 5 2" xfId="15970" xr:uid="{B853ED89-CB19-43C8-875A-4FFB7232FC7B}"/>
    <cellStyle name="Moneda 14 13 3 5 2 2" xfId="37812" xr:uid="{E908E327-0E59-40C4-A59B-70B94DA4312F}"/>
    <cellStyle name="Moneda 14 13 3 5 2 3" xfId="26891" xr:uid="{BEE0A01E-F280-4E50-A2A6-935D40B1AC48}"/>
    <cellStyle name="Moneda 14 13 3 5 3" xfId="12312" xr:uid="{3B6555F3-6F6A-430D-AC2B-EFED582A88BF}"/>
    <cellStyle name="Moneda 14 13 3 5 3 2" xfId="34172" xr:uid="{600D128E-B983-428A-B2F6-35668C9F3A2B}"/>
    <cellStyle name="Moneda 14 13 3 5 3 3" xfId="23251" xr:uid="{B1BAD38D-54B4-40C9-B52D-BC0D28A780EE}"/>
    <cellStyle name="Moneda 14 13 3 5 4" xfId="30533" xr:uid="{9D0D3C10-1F0D-4BFD-BB0D-67496CB663BC}"/>
    <cellStyle name="Moneda 14 13 3 5 5" xfId="19612" xr:uid="{5FA21B6C-5C9B-4670-AB9F-9BB9121FC147}"/>
    <cellStyle name="Moneda 14 13 3 6" xfId="13052" xr:uid="{6DB9308C-76AA-4B93-B791-EFF0C3FAA27E}"/>
    <cellStyle name="Moneda 14 13 3 6 2" xfId="34906" xr:uid="{AA76DD1B-0800-49F7-8AB1-F0942B016A76}"/>
    <cellStyle name="Moneda 14 13 3 6 3" xfId="23985" xr:uid="{F9558B5E-0E80-46AE-8747-E8BD56D22BD6}"/>
    <cellStyle name="Moneda 14 13 3 7" xfId="9398" xr:uid="{D8CBCC86-B800-4366-9957-A9DC81044650}"/>
    <cellStyle name="Moneda 14 13 3 7 2" xfId="31266" xr:uid="{A7A71E1C-46A7-427A-A803-BB325F3932B9}"/>
    <cellStyle name="Moneda 14 13 3 7 3" xfId="20345" xr:uid="{9CE9F8FC-97D6-4636-97B5-759324032D95}"/>
    <cellStyle name="Moneda 14 13 3 8" xfId="27627" xr:uid="{37A87C09-3905-428C-B055-F37EDCD5F450}"/>
    <cellStyle name="Moneda 14 13 3 9" xfId="16706" xr:uid="{94A3E4C7-464B-437F-86B1-ED3AC25BC0AF}"/>
    <cellStyle name="Moneda 14 13 4" xfId="5992" xr:uid="{8190EEB2-77F9-460E-B9E4-07B442312418}"/>
    <cellStyle name="Moneda 14 13 4 2" xfId="13299" xr:uid="{A51006DA-231E-4C75-AF69-5116B8ECA38B}"/>
    <cellStyle name="Moneda 14 13 4 2 2" xfId="35153" xr:uid="{0672FCED-B0A2-4E80-9E9F-3B4FB4C7F0FE}"/>
    <cellStyle name="Moneda 14 13 4 2 3" xfId="24232" xr:uid="{D2447DBF-97B3-44E5-910C-3B059E69FE2D}"/>
    <cellStyle name="Moneda 14 13 4 3" xfId="9645" xr:uid="{CC62E054-5005-44A9-B768-8199164A878E}"/>
    <cellStyle name="Moneda 14 13 4 3 2" xfId="31513" xr:uid="{F4405630-FEFE-4EBC-9703-E9546231E939}"/>
    <cellStyle name="Moneda 14 13 4 3 3" xfId="20592" xr:uid="{739445F8-3558-4AA1-8F63-5ABD97CE9A78}"/>
    <cellStyle name="Moneda 14 13 4 4" xfId="27874" xr:uid="{76D80168-D9A2-4F16-9C6C-F68FA170230F}"/>
    <cellStyle name="Moneda 14 13 4 5" xfId="16953" xr:uid="{4596A4D5-5711-4078-B44D-4AD9C30D6D28}"/>
    <cellStyle name="Moneda 14 13 5" xfId="6720" xr:uid="{A21DF43F-A3F3-406C-BC05-015E9B8675C5}"/>
    <cellStyle name="Moneda 14 13 5 2" xfId="14027" xr:uid="{E0168C7D-641D-4765-A1FE-26D9A6A110C9}"/>
    <cellStyle name="Moneda 14 13 5 2 2" xfId="35879" xr:uid="{ACEFADF1-AEEC-4FAF-8365-D0FB34EEB2C5}"/>
    <cellStyle name="Moneda 14 13 5 2 3" xfId="24958" xr:uid="{660CDCE4-705D-4C08-B1E8-F6C1342D7EBF}"/>
    <cellStyle name="Moneda 14 13 5 3" xfId="10373" xr:uid="{23537279-B930-48B7-9073-BB00768188DC}"/>
    <cellStyle name="Moneda 14 13 5 3 2" xfId="32239" xr:uid="{F3B71B89-EB0E-41EC-B010-437D49DCF13E}"/>
    <cellStyle name="Moneda 14 13 5 3 3" xfId="21318" xr:uid="{2C6B0601-5015-42B3-8BB4-A2622D4B2958}"/>
    <cellStyle name="Moneda 14 13 5 4" xfId="28600" xr:uid="{6B26EB7D-7890-49D2-9091-CA48859AC3E1}"/>
    <cellStyle name="Moneda 14 13 5 5" xfId="17679" xr:uid="{20A07B5A-CDBA-4FA1-9529-49FD5310B9CB}"/>
    <cellStyle name="Moneda 14 13 6" xfId="7450" xr:uid="{BAFFB46A-5159-4FC8-8A01-F2C9A91E6520}"/>
    <cellStyle name="Moneda 14 13 6 2" xfId="14757" xr:uid="{5D9129D0-ABA9-4603-97B9-2B17A4F9C20A}"/>
    <cellStyle name="Moneda 14 13 6 2 2" xfId="36605" xr:uid="{272E3B8D-EF0D-492C-A9AA-7AB6D4C36EF9}"/>
    <cellStyle name="Moneda 14 13 6 2 3" xfId="25684" xr:uid="{BE1C8EF4-B875-4850-B91E-DADCD5858025}"/>
    <cellStyle name="Moneda 14 13 6 3" xfId="11103" xr:uid="{BAB1DB84-B596-46C4-A35C-81713E474BEF}"/>
    <cellStyle name="Moneda 14 13 6 3 2" xfId="32965" xr:uid="{13F86308-DE75-445D-B0A1-05D973A1BA7A}"/>
    <cellStyle name="Moneda 14 13 6 3 3" xfId="22044" xr:uid="{B893301D-97FD-44B1-9C3E-34D72E11D12B}"/>
    <cellStyle name="Moneda 14 13 6 4" xfId="29326" xr:uid="{683799BA-8529-457B-8E8C-ED607F7EF05D}"/>
    <cellStyle name="Moneda 14 13 6 5" xfId="18405" xr:uid="{971FBE55-93BD-4D86-9EF4-FF4B68E00E16}"/>
    <cellStyle name="Moneda 14 13 7" xfId="8180" xr:uid="{F7613808-71DB-405B-9A8A-B615A4B97DE1}"/>
    <cellStyle name="Moneda 14 13 7 2" xfId="15487" xr:uid="{D5673067-8F16-4476-9BE1-623A3C4172CF}"/>
    <cellStyle name="Moneda 14 13 7 2 2" xfId="37331" xr:uid="{04962484-3722-4C41-B1D7-8EAF4F3EC697}"/>
    <cellStyle name="Moneda 14 13 7 2 3" xfId="26410" xr:uid="{3954D974-1F56-483A-88FA-7CD890718048}"/>
    <cellStyle name="Moneda 14 13 7 3" xfId="11831" xr:uid="{000A5A2D-F430-4E22-AB3F-CE5C1B3B190E}"/>
    <cellStyle name="Moneda 14 13 7 3 2" xfId="33691" xr:uid="{9E6D2119-FDC0-4705-B530-58B08FEF6162}"/>
    <cellStyle name="Moneda 14 13 7 3 3" xfId="22770" xr:uid="{022E8D45-EE95-436F-9A1F-F3FF9FEFC7C9}"/>
    <cellStyle name="Moneda 14 13 7 4" xfId="30052" xr:uid="{B9423CC0-41B9-4A3A-9A42-D735A220B829}"/>
    <cellStyle name="Moneda 14 13 7 5" xfId="19131" xr:uid="{2090C4D1-D560-4AC9-B54C-D7F3DF240779}"/>
    <cellStyle name="Moneda 14 13 8" xfId="12569" xr:uid="{E68AFE9D-8BF0-4A0D-B249-393DADCAF829}"/>
    <cellStyle name="Moneda 14 13 8 2" xfId="34425" xr:uid="{1FE5C2CB-FBA9-485A-AABD-3BEA65E7FE06}"/>
    <cellStyle name="Moneda 14 13 8 3" xfId="23504" xr:uid="{3C2A2803-37B2-4359-8FDF-15863C3765E5}"/>
    <cellStyle name="Moneda 14 13 9" xfId="8917" xr:uid="{DC99C5C0-B1B2-4DFA-B2B5-A2F2C4341451}"/>
    <cellStyle name="Moneda 14 13 9 2" xfId="30785" xr:uid="{D36C585F-45DF-4FE4-B1D9-45E87ACF5838}"/>
    <cellStyle name="Moneda 14 13 9 3" xfId="19864" xr:uid="{1E6E4B64-3399-41FF-AB30-DF791618855C}"/>
    <cellStyle name="Moneda 14 14" xfId="3081" xr:uid="{3614CF30-73BC-467F-AC9A-BC0896F9486B}"/>
    <cellStyle name="Moneda 14 14 10" xfId="27147" xr:uid="{526671DC-3D67-42DF-9544-E1AE27843C96}"/>
    <cellStyle name="Moneda 14 14 11" xfId="16226" xr:uid="{7712F61B-35DD-41A9-A687-8C166092DFA3}"/>
    <cellStyle name="Moneda 14 14 2" xfId="5491" xr:uid="{EC4A445D-3957-4ABB-87BD-0DF79BE83559}"/>
    <cellStyle name="Moneda 14 14 2 2" xfId="6230" xr:uid="{2E9439B4-648D-430F-AA01-BE610AEFA3F9}"/>
    <cellStyle name="Moneda 14 14 2 2 2" xfId="13537" xr:uid="{11AF64F0-DAFD-473A-B742-524E6DA58FBD}"/>
    <cellStyle name="Moneda 14 14 2 2 2 2" xfId="35391" xr:uid="{0CC6137D-58CA-48D2-9D6C-89E087D75A40}"/>
    <cellStyle name="Moneda 14 14 2 2 2 3" xfId="24470" xr:uid="{1A65849C-BE48-4BE7-BB83-17819095FCF6}"/>
    <cellStyle name="Moneda 14 14 2 2 3" xfId="9883" xr:uid="{FE1F8242-69CF-4136-9C07-A3F97490660C}"/>
    <cellStyle name="Moneda 14 14 2 2 3 2" xfId="31751" xr:uid="{6DDB8E5E-CDFF-4327-A0D0-307E83A17D31}"/>
    <cellStyle name="Moneda 14 14 2 2 3 3" xfId="20830" xr:uid="{838383FD-006E-4333-842C-5FC5AA7B9A0B}"/>
    <cellStyle name="Moneda 14 14 2 2 4" xfId="28112" xr:uid="{4CB668A0-D8EE-4416-838C-725A6D2DBF0D}"/>
    <cellStyle name="Moneda 14 14 2 2 5" xfId="17191" xr:uid="{CF0F4E11-4847-479C-9FBE-1AFD87E4AE61}"/>
    <cellStyle name="Moneda 14 14 2 3" xfId="6960" xr:uid="{54E76730-6D83-4627-BF28-5D0A734E9E90}"/>
    <cellStyle name="Moneda 14 14 2 3 2" xfId="14267" xr:uid="{BF4DC0EA-B2F8-4CA7-A9EA-965BD0935A52}"/>
    <cellStyle name="Moneda 14 14 2 3 2 2" xfId="36117" xr:uid="{81894DF8-D463-44E5-B80C-B269CD20D492}"/>
    <cellStyle name="Moneda 14 14 2 3 2 3" xfId="25196" xr:uid="{B10D4859-26E1-4875-ACFF-A576D15D794D}"/>
    <cellStyle name="Moneda 14 14 2 3 3" xfId="10613" xr:uid="{1BDEF400-86FA-45C6-920B-6124BBD3F48F}"/>
    <cellStyle name="Moneda 14 14 2 3 3 2" xfId="32477" xr:uid="{21543057-3856-471C-AE7D-88F96815B216}"/>
    <cellStyle name="Moneda 14 14 2 3 3 3" xfId="21556" xr:uid="{47EAF56A-9442-4272-A5D8-7BA77C9E042E}"/>
    <cellStyle name="Moneda 14 14 2 3 4" xfId="28838" xr:uid="{DAF3E406-B5A4-42A1-9C6C-DD5D1214E177}"/>
    <cellStyle name="Moneda 14 14 2 3 5" xfId="17917" xr:uid="{6C739F16-2F69-4281-B4E3-7D04428DEA47}"/>
    <cellStyle name="Moneda 14 14 2 4" xfId="7690" xr:uid="{00DAE31B-072A-491A-AE8A-6EFE049DFCA8}"/>
    <cellStyle name="Moneda 14 14 2 4 2" xfId="14997" xr:uid="{A461D59C-BFA7-4B69-8CEB-9387E05DB7F3}"/>
    <cellStyle name="Moneda 14 14 2 4 2 2" xfId="36843" xr:uid="{E2A6C561-3B5C-49EC-B6AE-00177C09E46E}"/>
    <cellStyle name="Moneda 14 14 2 4 2 3" xfId="25922" xr:uid="{CB0C974E-0660-42A9-8DD8-63A21842B195}"/>
    <cellStyle name="Moneda 14 14 2 4 3" xfId="11343" xr:uid="{82FEB325-8093-495E-8666-DD557314E5A6}"/>
    <cellStyle name="Moneda 14 14 2 4 3 2" xfId="33203" xr:uid="{E84885C4-EFD9-44D3-B465-356EE01C7D32}"/>
    <cellStyle name="Moneda 14 14 2 4 3 3" xfId="22282" xr:uid="{9B14ED8C-8A88-47BB-92B0-8F66BB7EE153}"/>
    <cellStyle name="Moneda 14 14 2 4 4" xfId="29564" xr:uid="{A001129B-2B10-4007-83B4-5B74C28F7EBA}"/>
    <cellStyle name="Moneda 14 14 2 4 5" xfId="18643" xr:uid="{6483F0F6-D916-43C2-AC9E-A14DE8F6C9DB}"/>
    <cellStyle name="Moneda 14 14 2 5" xfId="8420" xr:uid="{98086C4E-74A0-413C-97EC-CCF3C55D7ECF}"/>
    <cellStyle name="Moneda 14 14 2 5 2" xfId="15727" xr:uid="{D3E64184-33A1-473D-A7F5-A72AC103AA71}"/>
    <cellStyle name="Moneda 14 14 2 5 2 2" xfId="37569" xr:uid="{65E3361F-8F3D-4B6B-8115-56EF9E6EB0FF}"/>
    <cellStyle name="Moneda 14 14 2 5 2 3" xfId="26648" xr:uid="{A338978E-7A18-457E-BBE1-F1221D47FB11}"/>
    <cellStyle name="Moneda 14 14 2 5 3" xfId="12069" xr:uid="{71178FC5-43A4-4D5B-802E-EA299A200C8A}"/>
    <cellStyle name="Moneda 14 14 2 5 3 2" xfId="33929" xr:uid="{4B83A0C1-9258-47D4-BD74-87CDF24DD17D}"/>
    <cellStyle name="Moneda 14 14 2 5 3 3" xfId="23008" xr:uid="{34D16BBA-406E-49B6-A499-C353333C3D2B}"/>
    <cellStyle name="Moneda 14 14 2 5 4" xfId="30290" xr:uid="{E58FE55B-A0C4-42AE-BAB9-AFFA035EDC03}"/>
    <cellStyle name="Moneda 14 14 2 5 5" xfId="19369" xr:uid="{412738B0-8932-4591-A4E7-D3CF87457C10}"/>
    <cellStyle name="Moneda 14 14 2 6" xfId="12809" xr:uid="{C50D93AC-E319-4003-9EFF-D1C897AEC081}"/>
    <cellStyle name="Moneda 14 14 2 6 2" xfId="34663" xr:uid="{72573C56-954E-4719-9CDD-1069E6B643A8}"/>
    <cellStyle name="Moneda 14 14 2 6 3" xfId="23742" xr:uid="{65000C3E-0C8C-4314-9BEA-6C672C2ADED7}"/>
    <cellStyle name="Moneda 14 14 2 7" xfId="9155" xr:uid="{F00D4534-D717-4807-B32D-AD6398446CFB}"/>
    <cellStyle name="Moneda 14 14 2 7 2" xfId="31023" xr:uid="{DC36EF4D-1A91-4AD5-A894-732D18D76C04}"/>
    <cellStyle name="Moneda 14 14 2 7 3" xfId="20102" xr:uid="{4396AB32-FCB0-4ECF-9DCE-59D8EC879635}"/>
    <cellStyle name="Moneda 14 14 2 8" xfId="27384" xr:uid="{2F0FA17C-B4E1-4DD2-8C28-92F53543794C}"/>
    <cellStyle name="Moneda 14 14 2 9" xfId="16463" xr:uid="{BC42F563-31FB-47A9-95A0-A159E90F2679}"/>
    <cellStyle name="Moneda 14 14 3" xfId="5741" xr:uid="{8ABF26A3-8140-4B4B-973A-8444CED0A36D}"/>
    <cellStyle name="Moneda 14 14 3 2" xfId="6474" xr:uid="{677C1974-A8CC-46A4-B7F8-D3C6DB61D086}"/>
    <cellStyle name="Moneda 14 14 3 2 2" xfId="13781" xr:uid="{086C88DF-3170-4774-AAE6-22EF6AA84DA6}"/>
    <cellStyle name="Moneda 14 14 3 2 2 2" xfId="35635" xr:uid="{9BF39930-A71D-41D8-8759-3280D8E27C25}"/>
    <cellStyle name="Moneda 14 14 3 2 2 3" xfId="24714" xr:uid="{CC690A74-9CBD-41A7-BBA9-14B900261116}"/>
    <cellStyle name="Moneda 14 14 3 2 3" xfId="10127" xr:uid="{107FB124-38E7-4C7B-A832-7F76D3317DA9}"/>
    <cellStyle name="Moneda 14 14 3 2 3 2" xfId="31995" xr:uid="{B7B9A985-0375-41FA-A8E9-C303E299D5D3}"/>
    <cellStyle name="Moneda 14 14 3 2 3 3" xfId="21074" xr:uid="{01B819D3-3568-41C6-990B-35D876BFF870}"/>
    <cellStyle name="Moneda 14 14 3 2 4" xfId="28356" xr:uid="{3DE02B99-AC08-4F52-A8F0-7C748218EC5E}"/>
    <cellStyle name="Moneda 14 14 3 2 5" xfId="17435" xr:uid="{FD111142-9DDA-43A4-A69D-E1DC96AC11A1}"/>
    <cellStyle name="Moneda 14 14 3 3" xfId="7204" xr:uid="{C2F7A7F6-DF72-4C1F-ADF2-30063B091C47}"/>
    <cellStyle name="Moneda 14 14 3 3 2" xfId="14511" xr:uid="{D4792671-071F-43F5-AB84-12683530A389}"/>
    <cellStyle name="Moneda 14 14 3 3 2 2" xfId="36361" xr:uid="{31480974-CD62-4131-869A-C6C9159FE9BB}"/>
    <cellStyle name="Moneda 14 14 3 3 2 3" xfId="25440" xr:uid="{529070F8-5A99-4A98-9C40-D8758E8FB466}"/>
    <cellStyle name="Moneda 14 14 3 3 3" xfId="10857" xr:uid="{A0E98587-0B89-430C-8D45-6A25DE96D4E0}"/>
    <cellStyle name="Moneda 14 14 3 3 3 2" xfId="32721" xr:uid="{AF509FBD-545F-4166-A94D-659CE2FFA55E}"/>
    <cellStyle name="Moneda 14 14 3 3 3 3" xfId="21800" xr:uid="{9FDE961F-05BB-4AC6-B3A7-D46135535F73}"/>
    <cellStyle name="Moneda 14 14 3 3 4" xfId="29082" xr:uid="{8E93A2C1-D3E9-4857-9B1D-57BA2AB5EBA7}"/>
    <cellStyle name="Moneda 14 14 3 3 5" xfId="18161" xr:uid="{E807CD61-C394-4431-8D61-7F656D657D29}"/>
    <cellStyle name="Moneda 14 14 3 4" xfId="7934" xr:uid="{86CE4A94-5DBD-4B06-9605-CB5C1C732F78}"/>
    <cellStyle name="Moneda 14 14 3 4 2" xfId="15241" xr:uid="{0F6B4EDF-9CCE-435E-A4A8-4F3126EB7E8D}"/>
    <cellStyle name="Moneda 14 14 3 4 2 2" xfId="37087" xr:uid="{ACFF2F0C-A667-45A5-98DE-F50A471AD693}"/>
    <cellStyle name="Moneda 14 14 3 4 2 3" xfId="26166" xr:uid="{834E2121-8550-4A5E-9550-13E7D2B07B56}"/>
    <cellStyle name="Moneda 14 14 3 4 3" xfId="11587" xr:uid="{E5D54D22-AFF7-4D89-9543-EC333F5DEC24}"/>
    <cellStyle name="Moneda 14 14 3 4 3 2" xfId="33447" xr:uid="{53B21DA2-04C3-44C3-ADC1-59B3C210729C}"/>
    <cellStyle name="Moneda 14 14 3 4 3 3" xfId="22526" xr:uid="{D289A049-CA71-4684-9486-A4BA7BE68675}"/>
    <cellStyle name="Moneda 14 14 3 4 4" xfId="29808" xr:uid="{B72D8966-78AF-4E1C-AF70-791C5ED7DF56}"/>
    <cellStyle name="Moneda 14 14 3 4 5" xfId="18887" xr:uid="{8742454C-ABA4-465E-94D6-6E19382306B1}"/>
    <cellStyle name="Moneda 14 14 3 5" xfId="8664" xr:uid="{D0FD9426-ACB5-4B6B-9A1F-7D4AAE245D14}"/>
    <cellStyle name="Moneda 14 14 3 5 2" xfId="15971" xr:uid="{D75496C8-6E7F-4012-B34B-86ACF8448C4C}"/>
    <cellStyle name="Moneda 14 14 3 5 2 2" xfId="37813" xr:uid="{BEC25B05-3C8A-4CDB-8BE6-E7583892B231}"/>
    <cellStyle name="Moneda 14 14 3 5 2 3" xfId="26892" xr:uid="{DFE84C1E-5343-4F19-B075-665C39384818}"/>
    <cellStyle name="Moneda 14 14 3 5 3" xfId="12313" xr:uid="{B5B7AF17-A074-49B1-B497-206CB33810D1}"/>
    <cellStyle name="Moneda 14 14 3 5 3 2" xfId="34173" xr:uid="{132E7E21-960A-4A71-BB3E-10ED51D39847}"/>
    <cellStyle name="Moneda 14 14 3 5 3 3" xfId="23252" xr:uid="{866F2AE0-9C07-409A-80E6-71E52C8C0AEA}"/>
    <cellStyle name="Moneda 14 14 3 5 4" xfId="30534" xr:uid="{76981280-7C4E-44DA-93DE-99542CCCA494}"/>
    <cellStyle name="Moneda 14 14 3 5 5" xfId="19613" xr:uid="{2AC27615-4E2B-4FF4-A181-F82297E94D09}"/>
    <cellStyle name="Moneda 14 14 3 6" xfId="13053" xr:uid="{BA36E3D3-4AB6-4574-9754-5F4B778F9888}"/>
    <cellStyle name="Moneda 14 14 3 6 2" xfId="34907" xr:uid="{A0E9C8E2-D316-4F29-93E7-4B9C76DB041C}"/>
    <cellStyle name="Moneda 14 14 3 6 3" xfId="23986" xr:uid="{C2A4DA6F-359C-480B-A761-64F04EC71263}"/>
    <cellStyle name="Moneda 14 14 3 7" xfId="9399" xr:uid="{0F828898-F759-4E5A-8C84-407039AE5FDC}"/>
    <cellStyle name="Moneda 14 14 3 7 2" xfId="31267" xr:uid="{1975BE5C-50E0-46AF-92B8-38FE78F53B97}"/>
    <cellStyle name="Moneda 14 14 3 7 3" xfId="20346" xr:uid="{F080C5FD-4490-49CB-9CF3-AA0EAACB54B7}"/>
    <cellStyle name="Moneda 14 14 3 8" xfId="27628" xr:uid="{E722FB82-EAEB-44F3-8FAC-BC834B4DD766}"/>
    <cellStyle name="Moneda 14 14 3 9" xfId="16707" xr:uid="{4AED864E-23C7-46AF-A21A-EADD7FF7681F}"/>
    <cellStyle name="Moneda 14 14 4" xfId="5993" xr:uid="{F5907751-C2B4-4AC9-AAA0-E73069696D66}"/>
    <cellStyle name="Moneda 14 14 4 2" xfId="13300" xr:uid="{B6ED674D-C886-4C58-B36E-464B8CA9C61B}"/>
    <cellStyle name="Moneda 14 14 4 2 2" xfId="35154" xr:uid="{90AD2FD4-CF14-4454-B8DA-7BE41B734C58}"/>
    <cellStyle name="Moneda 14 14 4 2 3" xfId="24233" xr:uid="{5E0C9FC9-FE33-4069-95E0-72D7A2A398CD}"/>
    <cellStyle name="Moneda 14 14 4 3" xfId="9646" xr:uid="{DF7ECD5F-A22E-448A-A6F5-6A4851D468BA}"/>
    <cellStyle name="Moneda 14 14 4 3 2" xfId="31514" xr:uid="{9C8A9AFC-FAAA-417D-92EF-509F3E8AC39C}"/>
    <cellStyle name="Moneda 14 14 4 3 3" xfId="20593" xr:uid="{EE97CD46-3A72-49AA-BB44-7C5C27ADAC3C}"/>
    <cellStyle name="Moneda 14 14 4 4" xfId="27875" xr:uid="{5B8DE03A-FB61-4B3C-BE2B-74CEC8CEFDB7}"/>
    <cellStyle name="Moneda 14 14 4 5" xfId="16954" xr:uid="{6AECC5A2-4996-4353-B675-5F9510D8D43C}"/>
    <cellStyle name="Moneda 14 14 5" xfId="6721" xr:uid="{FFE9D181-D625-4C7F-AEE3-E3BE23F95052}"/>
    <cellStyle name="Moneda 14 14 5 2" xfId="14028" xr:uid="{7A9CC5DC-38FD-4DB7-9908-C990A0A66997}"/>
    <cellStyle name="Moneda 14 14 5 2 2" xfId="35880" xr:uid="{CACFAD29-202E-4D63-9646-AD713133633A}"/>
    <cellStyle name="Moneda 14 14 5 2 3" xfId="24959" xr:uid="{FF104CD1-9359-40BC-861B-1C74CEE9C8EA}"/>
    <cellStyle name="Moneda 14 14 5 3" xfId="10374" xr:uid="{B5584C12-A896-478D-A030-48CB8DF8B359}"/>
    <cellStyle name="Moneda 14 14 5 3 2" xfId="32240" xr:uid="{65ABDC02-DEEB-4E3C-9368-FAD809775378}"/>
    <cellStyle name="Moneda 14 14 5 3 3" xfId="21319" xr:uid="{88D3C4EC-B4BC-47B1-8302-74FF9053141D}"/>
    <cellStyle name="Moneda 14 14 5 4" xfId="28601" xr:uid="{2747CA91-9B69-499F-830E-946E3376F9D9}"/>
    <cellStyle name="Moneda 14 14 5 5" xfId="17680" xr:uid="{76302EF6-46EE-4ECE-9A84-11AF9247FDB5}"/>
    <cellStyle name="Moneda 14 14 6" xfId="7451" xr:uid="{9DC0E75A-1214-45A7-ABE1-B2A287737C11}"/>
    <cellStyle name="Moneda 14 14 6 2" xfId="14758" xr:uid="{0F333BEC-9B69-46EC-85BF-301C06562B80}"/>
    <cellStyle name="Moneda 14 14 6 2 2" xfId="36606" xr:uid="{63A1E6E8-B289-48E0-9B34-BF710655F921}"/>
    <cellStyle name="Moneda 14 14 6 2 3" xfId="25685" xr:uid="{5AE8E393-6746-4AB4-A8C1-8AE8A5795B55}"/>
    <cellStyle name="Moneda 14 14 6 3" xfId="11104" xr:uid="{2AA0B2D8-965E-4790-ACAA-157CC1D82164}"/>
    <cellStyle name="Moneda 14 14 6 3 2" xfId="32966" xr:uid="{36C5F18F-FBD2-40A3-9722-5F15C8F9952E}"/>
    <cellStyle name="Moneda 14 14 6 3 3" xfId="22045" xr:uid="{0340B3E1-C2E5-4874-91EB-BADCA37B3BD6}"/>
    <cellStyle name="Moneda 14 14 6 4" xfId="29327" xr:uid="{2A505319-778F-40CE-A2D5-5862BCAC110F}"/>
    <cellStyle name="Moneda 14 14 6 5" xfId="18406" xr:uid="{D476CB08-621A-464B-931E-EE2763D17BC5}"/>
    <cellStyle name="Moneda 14 14 7" xfId="8181" xr:uid="{4325C22B-9810-4B44-99C5-D843DA05A444}"/>
    <cellStyle name="Moneda 14 14 7 2" xfId="15488" xr:uid="{C53420C6-30A5-457F-B3A9-47F9502BD2DC}"/>
    <cellStyle name="Moneda 14 14 7 2 2" xfId="37332" xr:uid="{6FDC0C31-C72C-4ED5-A3C7-3FCD379BC314}"/>
    <cellStyle name="Moneda 14 14 7 2 3" xfId="26411" xr:uid="{3995FC5C-3E7C-4EC7-96B7-84E8F27891F5}"/>
    <cellStyle name="Moneda 14 14 7 3" xfId="11832" xr:uid="{7CE2B03A-AA05-462C-8D1D-F637A6646BE7}"/>
    <cellStyle name="Moneda 14 14 7 3 2" xfId="33692" xr:uid="{929B84A0-A736-4DB6-997A-38B4CB350A2D}"/>
    <cellStyle name="Moneda 14 14 7 3 3" xfId="22771" xr:uid="{7C6EEC8F-36FC-45B0-AD3B-28262E381F9E}"/>
    <cellStyle name="Moneda 14 14 7 4" xfId="30053" xr:uid="{A15E82FC-1A73-4FE4-8E10-29EED4100317}"/>
    <cellStyle name="Moneda 14 14 7 5" xfId="19132" xr:uid="{17450332-5838-492D-8411-C887FAA0DB1E}"/>
    <cellStyle name="Moneda 14 14 8" xfId="12570" xr:uid="{2A821CA8-298D-47DE-B737-0C279B5A9848}"/>
    <cellStyle name="Moneda 14 14 8 2" xfId="34426" xr:uid="{E1163FDB-1ED0-477E-93D8-45FCF35FBB73}"/>
    <cellStyle name="Moneda 14 14 8 3" xfId="23505" xr:uid="{8EB4C9DF-EE86-4F7B-AF1F-3C201DFF94BE}"/>
    <cellStyle name="Moneda 14 14 9" xfId="8918" xr:uid="{84C8DB94-C6FF-4AC4-A5C2-170E44B1C579}"/>
    <cellStyle name="Moneda 14 14 9 2" xfId="30786" xr:uid="{800AD4CB-2FB1-4B39-A43C-2E330B3FFA02}"/>
    <cellStyle name="Moneda 14 14 9 3" xfId="19865" xr:uid="{DE50C091-BA5C-417D-A936-A5D758F6B5FF}"/>
    <cellStyle name="Moneda 14 15" xfId="3082" xr:uid="{105E964C-428A-4D23-A337-37E6CAFB09B6}"/>
    <cellStyle name="Moneda 14 15 10" xfId="27148" xr:uid="{DADE79E0-57B9-4DAD-AD1C-1B15A75DE141}"/>
    <cellStyle name="Moneda 14 15 11" xfId="16227" xr:uid="{CF7A4EC4-2592-4DA1-A25A-5B1A1C2A96CB}"/>
    <cellStyle name="Moneda 14 15 2" xfId="5492" xr:uid="{56A492B0-CB2D-4540-BDF6-B2B3BA0EC554}"/>
    <cellStyle name="Moneda 14 15 2 2" xfId="6231" xr:uid="{B92D8CD3-8C46-4195-987F-33A4EB116A38}"/>
    <cellStyle name="Moneda 14 15 2 2 2" xfId="13538" xr:uid="{9ECB9AA8-10FB-4144-B1C3-2A93FB90E7E5}"/>
    <cellStyle name="Moneda 14 15 2 2 2 2" xfId="35392" xr:uid="{3EEA9BCF-B40C-4B2A-83C8-A8E246652E3B}"/>
    <cellStyle name="Moneda 14 15 2 2 2 3" xfId="24471" xr:uid="{1484B769-1F49-49C2-AD81-4F69C0CFFA61}"/>
    <cellStyle name="Moneda 14 15 2 2 3" xfId="9884" xr:uid="{32AB750B-22F9-438A-8747-CB6890A4EF2E}"/>
    <cellStyle name="Moneda 14 15 2 2 3 2" xfId="31752" xr:uid="{F7AB77EA-7683-4DF6-A5FA-8C395CF3AF26}"/>
    <cellStyle name="Moneda 14 15 2 2 3 3" xfId="20831" xr:uid="{41B8EDB2-2C88-45A1-A8AD-50B16CEBFFCF}"/>
    <cellStyle name="Moneda 14 15 2 2 4" xfId="28113" xr:uid="{8AD010FA-27B3-4698-8CFB-30E466885A6F}"/>
    <cellStyle name="Moneda 14 15 2 2 5" xfId="17192" xr:uid="{E8F94579-426A-4943-98C1-27D00A188F9E}"/>
    <cellStyle name="Moneda 14 15 2 3" xfId="6961" xr:uid="{CA313C29-F396-45FE-8247-6E6E4D885818}"/>
    <cellStyle name="Moneda 14 15 2 3 2" xfId="14268" xr:uid="{DB4BBA45-BEE5-471E-8A3F-959457846D5A}"/>
    <cellStyle name="Moneda 14 15 2 3 2 2" xfId="36118" xr:uid="{513D6069-51B5-4720-B2D7-D66C73C670B5}"/>
    <cellStyle name="Moneda 14 15 2 3 2 3" xfId="25197" xr:uid="{26D2AEF4-4CC3-4D87-AA59-61D342FC57CF}"/>
    <cellStyle name="Moneda 14 15 2 3 3" xfId="10614" xr:uid="{80ACEB1F-A9F5-47D9-9022-309BF23B9884}"/>
    <cellStyle name="Moneda 14 15 2 3 3 2" xfId="32478" xr:uid="{102A6FA9-7F5B-4E40-9F94-84752CEE9ABC}"/>
    <cellStyle name="Moneda 14 15 2 3 3 3" xfId="21557" xr:uid="{2941E5F7-E8CA-4EFE-963A-59B5E05D2630}"/>
    <cellStyle name="Moneda 14 15 2 3 4" xfId="28839" xr:uid="{84DC13DD-EEF1-4688-821A-E6CD10EFD2F9}"/>
    <cellStyle name="Moneda 14 15 2 3 5" xfId="17918" xr:uid="{C6324D2A-0A3F-4FA2-83F7-7949B4B9E20C}"/>
    <cellStyle name="Moneda 14 15 2 4" xfId="7691" xr:uid="{A670D298-FF11-4D52-AFFD-E717F81E29AC}"/>
    <cellStyle name="Moneda 14 15 2 4 2" xfId="14998" xr:uid="{17AD5268-7206-422A-A152-9123120CBD1C}"/>
    <cellStyle name="Moneda 14 15 2 4 2 2" xfId="36844" xr:uid="{C9E047B2-CE4B-42A2-B6A7-A0B2AAC585BB}"/>
    <cellStyle name="Moneda 14 15 2 4 2 3" xfId="25923" xr:uid="{E9EE0D7C-0CA4-4052-93A1-7F9E3A36DE00}"/>
    <cellStyle name="Moneda 14 15 2 4 3" xfId="11344" xr:uid="{BF71AC86-D813-48E1-92CD-AE16D5AB64F6}"/>
    <cellStyle name="Moneda 14 15 2 4 3 2" xfId="33204" xr:uid="{E85D1A66-C8AE-4F64-8953-D4DC00482F60}"/>
    <cellStyle name="Moneda 14 15 2 4 3 3" xfId="22283" xr:uid="{771EC3D2-AA9C-4C0C-AE53-FC16845A8E59}"/>
    <cellStyle name="Moneda 14 15 2 4 4" xfId="29565" xr:uid="{EF9E158F-583D-46B4-A0B9-A1275FD61767}"/>
    <cellStyle name="Moneda 14 15 2 4 5" xfId="18644" xr:uid="{A6BCAC0A-3CF1-47D9-A623-0A55BD8E409C}"/>
    <cellStyle name="Moneda 14 15 2 5" xfId="8421" xr:uid="{A7EE9A43-95C5-4F3C-AFCB-0E19D106563F}"/>
    <cellStyle name="Moneda 14 15 2 5 2" xfId="15728" xr:uid="{01F3341C-FDA3-4A9E-B30B-6FA7F57BDD64}"/>
    <cellStyle name="Moneda 14 15 2 5 2 2" xfId="37570" xr:uid="{E0B8F066-6102-4AB8-A21D-F474B908C4F7}"/>
    <cellStyle name="Moneda 14 15 2 5 2 3" xfId="26649" xr:uid="{92C7962F-6A94-45BE-95AC-8351C6C8F4BC}"/>
    <cellStyle name="Moneda 14 15 2 5 3" xfId="12070" xr:uid="{F2E83D7D-1128-4109-B6F3-A57FDF1CA783}"/>
    <cellStyle name="Moneda 14 15 2 5 3 2" xfId="33930" xr:uid="{0D8ACB2E-41D3-4D2C-A26A-6DA69E9ABC86}"/>
    <cellStyle name="Moneda 14 15 2 5 3 3" xfId="23009" xr:uid="{9A74BC9D-3410-4AB3-BEFE-119B20CB214A}"/>
    <cellStyle name="Moneda 14 15 2 5 4" xfId="30291" xr:uid="{04BE11EC-EDEB-44D3-9A14-D86977CFA7CF}"/>
    <cellStyle name="Moneda 14 15 2 5 5" xfId="19370" xr:uid="{84582072-76D5-40A7-934E-94109535E76D}"/>
    <cellStyle name="Moneda 14 15 2 6" xfId="12810" xr:uid="{F01DEE11-B543-45A5-8255-DBBED72AABC1}"/>
    <cellStyle name="Moneda 14 15 2 6 2" xfId="34664" xr:uid="{FEC08341-7F24-49DB-ABB2-32FBC3F3B2C4}"/>
    <cellStyle name="Moneda 14 15 2 6 3" xfId="23743" xr:uid="{DD4CA6FA-04DF-4087-B867-ADC4AE4CD53F}"/>
    <cellStyle name="Moneda 14 15 2 7" xfId="9156" xr:uid="{EA2E0EC9-29F9-4D23-9A21-EF4CF5C443EB}"/>
    <cellStyle name="Moneda 14 15 2 7 2" xfId="31024" xr:uid="{3CEEA20C-A712-4073-8ACF-84D5AB26C12E}"/>
    <cellStyle name="Moneda 14 15 2 7 3" xfId="20103" xr:uid="{450B0CF5-03AD-4565-B9C8-C1843282A8CE}"/>
    <cellStyle name="Moneda 14 15 2 8" xfId="27385" xr:uid="{8368F991-C425-4B4E-A216-70DA1261A7BD}"/>
    <cellStyle name="Moneda 14 15 2 9" xfId="16464" xr:uid="{884C88F7-032F-4CF2-9E77-5527115A6CD4}"/>
    <cellStyle name="Moneda 14 15 3" xfId="5742" xr:uid="{1F35A413-DB22-4767-A813-B3B5E9276483}"/>
    <cellStyle name="Moneda 14 15 3 2" xfId="6475" xr:uid="{F571CE57-209C-4C51-943F-90DDAC62F6FB}"/>
    <cellStyle name="Moneda 14 15 3 2 2" xfId="13782" xr:uid="{57B80BEF-1270-43E4-A6A3-91A94B49A370}"/>
    <cellStyle name="Moneda 14 15 3 2 2 2" xfId="35636" xr:uid="{6576FFFA-608C-4273-8D63-BA5EC1850516}"/>
    <cellStyle name="Moneda 14 15 3 2 2 3" xfId="24715" xr:uid="{710FEC12-E978-40B4-A538-67D51DD7674D}"/>
    <cellStyle name="Moneda 14 15 3 2 3" xfId="10128" xr:uid="{B25B985D-9126-48D3-9E98-4440FA6647AB}"/>
    <cellStyle name="Moneda 14 15 3 2 3 2" xfId="31996" xr:uid="{DE2BED0B-20CE-4A87-8A07-E105D20738C9}"/>
    <cellStyle name="Moneda 14 15 3 2 3 3" xfId="21075" xr:uid="{D495C4FC-4CFA-4D14-94AC-337AE57EC255}"/>
    <cellStyle name="Moneda 14 15 3 2 4" xfId="28357" xr:uid="{873D5A5F-C837-49B5-8FD2-75D393D079E6}"/>
    <cellStyle name="Moneda 14 15 3 2 5" xfId="17436" xr:uid="{897BBDC5-B250-4708-A2FD-F74C8032B7B8}"/>
    <cellStyle name="Moneda 14 15 3 3" xfId="7205" xr:uid="{7D01796B-CB27-447A-B14D-F87F00B066BF}"/>
    <cellStyle name="Moneda 14 15 3 3 2" xfId="14512" xr:uid="{72452D13-359F-499B-8196-EF9D3E3E2750}"/>
    <cellStyle name="Moneda 14 15 3 3 2 2" xfId="36362" xr:uid="{952B7675-0614-4480-A514-F5AC470C4B77}"/>
    <cellStyle name="Moneda 14 15 3 3 2 3" xfId="25441" xr:uid="{E04CCD98-9444-476B-936C-D109AED7407C}"/>
    <cellStyle name="Moneda 14 15 3 3 3" xfId="10858" xr:uid="{53157653-3185-49A5-8E18-F04D4A6C3BCC}"/>
    <cellStyle name="Moneda 14 15 3 3 3 2" xfId="32722" xr:uid="{114B3D5A-CB13-4EA6-8A76-9E978FB9BE15}"/>
    <cellStyle name="Moneda 14 15 3 3 3 3" xfId="21801" xr:uid="{2E6B9311-7D71-4C66-8EBD-5657699A75BF}"/>
    <cellStyle name="Moneda 14 15 3 3 4" xfId="29083" xr:uid="{866C9BF4-1E8D-4F46-81D4-249E03F95131}"/>
    <cellStyle name="Moneda 14 15 3 3 5" xfId="18162" xr:uid="{480B86F6-E81A-44FA-B795-73C50FC97D55}"/>
    <cellStyle name="Moneda 14 15 3 4" xfId="7935" xr:uid="{579B610B-C622-474D-A33C-FB16491D6A03}"/>
    <cellStyle name="Moneda 14 15 3 4 2" xfId="15242" xr:uid="{358B5F20-487C-4F21-96CE-50A891D8B2E2}"/>
    <cellStyle name="Moneda 14 15 3 4 2 2" xfId="37088" xr:uid="{0F9A7F07-A551-453E-A8E3-ABC98F3BCB52}"/>
    <cellStyle name="Moneda 14 15 3 4 2 3" xfId="26167" xr:uid="{8264F592-8694-44B7-B878-453CB78EAE11}"/>
    <cellStyle name="Moneda 14 15 3 4 3" xfId="11588" xr:uid="{46371AC1-DDE1-4232-B7C9-9536A1F5F73E}"/>
    <cellStyle name="Moneda 14 15 3 4 3 2" xfId="33448" xr:uid="{4ECC279C-EA98-4F70-BF10-3878D724A5DB}"/>
    <cellStyle name="Moneda 14 15 3 4 3 3" xfId="22527" xr:uid="{E11EE59B-3C04-4569-8AEA-A77589C4E2E9}"/>
    <cellStyle name="Moneda 14 15 3 4 4" xfId="29809" xr:uid="{4C6DE691-5844-480B-AE17-14777A36DFAE}"/>
    <cellStyle name="Moneda 14 15 3 4 5" xfId="18888" xr:uid="{0EBB1DE1-E501-4539-BDD1-11335FFD3163}"/>
    <cellStyle name="Moneda 14 15 3 5" xfId="8665" xr:uid="{0B5F858F-6822-4C18-B91B-B2EABFDCDB09}"/>
    <cellStyle name="Moneda 14 15 3 5 2" xfId="15972" xr:uid="{F412624A-FF8C-4B06-9453-BF6CD874F6B6}"/>
    <cellStyle name="Moneda 14 15 3 5 2 2" xfId="37814" xr:uid="{965273A6-51CA-4D53-B5A2-D9C482DC304C}"/>
    <cellStyle name="Moneda 14 15 3 5 2 3" xfId="26893" xr:uid="{CCFCCE7A-8906-4443-B3EB-A68ADA381263}"/>
    <cellStyle name="Moneda 14 15 3 5 3" xfId="12314" xr:uid="{3C85441E-BC11-49F1-B826-60B71EA95F75}"/>
    <cellStyle name="Moneda 14 15 3 5 3 2" xfId="34174" xr:uid="{D4023813-7094-4753-BF31-69AE68E2546F}"/>
    <cellStyle name="Moneda 14 15 3 5 3 3" xfId="23253" xr:uid="{30CCFFC2-52A1-4864-987C-F06A70898378}"/>
    <cellStyle name="Moneda 14 15 3 5 4" xfId="30535" xr:uid="{A3EA9FEA-C23B-4B3E-ABD6-45E018BC63F4}"/>
    <cellStyle name="Moneda 14 15 3 5 5" xfId="19614" xr:uid="{B80273EF-A297-48BC-83AF-3AD84312C9FB}"/>
    <cellStyle name="Moneda 14 15 3 6" xfId="13054" xr:uid="{EFED8E5B-146F-4A36-9732-B3F3D404D442}"/>
    <cellStyle name="Moneda 14 15 3 6 2" xfId="34908" xr:uid="{F6ECE1AC-DCDF-45AE-A36C-A358E230AECA}"/>
    <cellStyle name="Moneda 14 15 3 6 3" xfId="23987" xr:uid="{5B9C9DE4-EE78-4B22-AEF9-C4DDB45883FC}"/>
    <cellStyle name="Moneda 14 15 3 7" xfId="9400" xr:uid="{A8A70116-361F-4C0B-91A4-AA820E346612}"/>
    <cellStyle name="Moneda 14 15 3 7 2" xfId="31268" xr:uid="{783BD350-4FB1-41A5-A455-A7798D35549D}"/>
    <cellStyle name="Moneda 14 15 3 7 3" xfId="20347" xr:uid="{CE5E4691-CBDC-4258-A5BE-DAD7261567B0}"/>
    <cellStyle name="Moneda 14 15 3 8" xfId="27629" xr:uid="{7BC9DDD9-4D8D-4659-A2F3-E97A0D97C9E4}"/>
    <cellStyle name="Moneda 14 15 3 9" xfId="16708" xr:uid="{3BEEF762-6058-4B7E-B8F1-9C3702F03B86}"/>
    <cellStyle name="Moneda 14 15 4" xfId="5994" xr:uid="{10E037DF-A0F6-4F7E-AADB-7A44280C6F82}"/>
    <cellStyle name="Moneda 14 15 4 2" xfId="13301" xr:uid="{59BAF98D-4766-437E-85F6-897D8779BE9A}"/>
    <cellStyle name="Moneda 14 15 4 2 2" xfId="35155" xr:uid="{DAC302C5-BFCC-45A1-84FE-419D14AE5FC8}"/>
    <cellStyle name="Moneda 14 15 4 2 3" xfId="24234" xr:uid="{81D9302C-8156-48DA-85E1-92A5CFDA064D}"/>
    <cellStyle name="Moneda 14 15 4 3" xfId="9647" xr:uid="{BDA29993-39B7-4CFB-876C-2AC1807C8057}"/>
    <cellStyle name="Moneda 14 15 4 3 2" xfId="31515" xr:uid="{611AB528-3F58-4821-A81A-54EAE66D0ABF}"/>
    <cellStyle name="Moneda 14 15 4 3 3" xfId="20594" xr:uid="{B6A4C022-814E-4A78-9C33-318189320BA0}"/>
    <cellStyle name="Moneda 14 15 4 4" xfId="27876" xr:uid="{137B6FC5-FED9-4615-B998-8F831565C0CE}"/>
    <cellStyle name="Moneda 14 15 4 5" xfId="16955" xr:uid="{AEC28F0A-4502-4A20-9C29-462C32FB7847}"/>
    <cellStyle name="Moneda 14 15 5" xfId="6722" xr:uid="{CC495536-E2FA-4F6C-8F55-06314A5EB9C8}"/>
    <cellStyle name="Moneda 14 15 5 2" xfId="14029" xr:uid="{59641C7E-F6ED-4F7C-BC14-B08BD2B7F960}"/>
    <cellStyle name="Moneda 14 15 5 2 2" xfId="35881" xr:uid="{FDA267D6-569D-43AA-8F3D-8B081429B9A9}"/>
    <cellStyle name="Moneda 14 15 5 2 3" xfId="24960" xr:uid="{6C53F3DC-E3F8-41A8-8927-513AA05E1C48}"/>
    <cellStyle name="Moneda 14 15 5 3" xfId="10375" xr:uid="{7F8A7878-F674-4D88-BC4B-662DF5EC5074}"/>
    <cellStyle name="Moneda 14 15 5 3 2" xfId="32241" xr:uid="{DEB3FE50-90FB-4BBC-B2EF-1D5D980170E0}"/>
    <cellStyle name="Moneda 14 15 5 3 3" xfId="21320" xr:uid="{C979F911-6CC9-48EF-B752-B766B811155C}"/>
    <cellStyle name="Moneda 14 15 5 4" xfId="28602" xr:uid="{6BDB56AB-1ECD-40F5-A17B-E9D6BF228FF2}"/>
    <cellStyle name="Moneda 14 15 5 5" xfId="17681" xr:uid="{A16CC837-3273-43C1-8F00-FD876832EF48}"/>
    <cellStyle name="Moneda 14 15 6" xfId="7452" xr:uid="{FA4B3ED3-44AB-4119-A6EC-27BAF48756C8}"/>
    <cellStyle name="Moneda 14 15 6 2" xfId="14759" xr:uid="{EB0920DE-9E65-4771-AFB0-B5917F0EE184}"/>
    <cellStyle name="Moneda 14 15 6 2 2" xfId="36607" xr:uid="{ED62A0AB-2787-48E3-A5FD-ADCB601BCDC7}"/>
    <cellStyle name="Moneda 14 15 6 2 3" xfId="25686" xr:uid="{548BAFC8-A2E4-4C0B-B5E0-270B4C26B5CE}"/>
    <cellStyle name="Moneda 14 15 6 3" xfId="11105" xr:uid="{974028A5-2CF4-451C-8114-FD5AE20BAF5A}"/>
    <cellStyle name="Moneda 14 15 6 3 2" xfId="32967" xr:uid="{09D0DEE9-6CCC-49E7-8B6B-5A646C7459DA}"/>
    <cellStyle name="Moneda 14 15 6 3 3" xfId="22046" xr:uid="{EDE43FDC-124B-434F-B2D2-C08070862D33}"/>
    <cellStyle name="Moneda 14 15 6 4" xfId="29328" xr:uid="{7E86E3DE-80B4-4A62-872C-8C91B9566A55}"/>
    <cellStyle name="Moneda 14 15 6 5" xfId="18407" xr:uid="{24928B53-EF4F-41C4-BFED-1DB517C7FA4C}"/>
    <cellStyle name="Moneda 14 15 7" xfId="8182" xr:uid="{79B454F2-03FD-4E24-A02D-C5B6EE35E7AD}"/>
    <cellStyle name="Moneda 14 15 7 2" xfId="15489" xr:uid="{4067010F-D5D1-4E8D-A66B-2FA72DC8A9A7}"/>
    <cellStyle name="Moneda 14 15 7 2 2" xfId="37333" xr:uid="{271EB753-CB10-47C3-9988-122154678334}"/>
    <cellStyle name="Moneda 14 15 7 2 3" xfId="26412" xr:uid="{656DF7B0-C86E-4854-94AB-99DEBF812326}"/>
    <cellStyle name="Moneda 14 15 7 3" xfId="11833" xr:uid="{B4A9F2C9-221E-44C2-AEC5-D82D3DD83EAC}"/>
    <cellStyle name="Moneda 14 15 7 3 2" xfId="33693" xr:uid="{51965A0E-8283-45C6-8E21-E41A148C0910}"/>
    <cellStyle name="Moneda 14 15 7 3 3" xfId="22772" xr:uid="{53338EED-02A4-4C7F-A240-F0C22628C5DB}"/>
    <cellStyle name="Moneda 14 15 7 4" xfId="30054" xr:uid="{5FBE0BA8-5E7C-4FE6-8999-300D4BE83709}"/>
    <cellStyle name="Moneda 14 15 7 5" xfId="19133" xr:uid="{93C1F760-A49B-43E6-9A48-65BD27F48243}"/>
    <cellStyle name="Moneda 14 15 8" xfId="12571" xr:uid="{2658F0DD-A183-42A6-8A28-20E1E760149E}"/>
    <cellStyle name="Moneda 14 15 8 2" xfId="34427" xr:uid="{124BC6E7-A796-45E9-A6F8-783EB373AACA}"/>
    <cellStyle name="Moneda 14 15 8 3" xfId="23506" xr:uid="{EB35785A-D1D7-4E84-B407-355A5D743F28}"/>
    <cellStyle name="Moneda 14 15 9" xfId="8919" xr:uid="{0F52B03A-0359-4093-A002-F5ACAA03125C}"/>
    <cellStyle name="Moneda 14 15 9 2" xfId="30787" xr:uid="{B5A37FF6-BBC3-4719-879E-4E429E5C39EF}"/>
    <cellStyle name="Moneda 14 15 9 3" xfId="19866" xr:uid="{69A69427-1B05-4047-8FF9-6BD55B3F8E6F}"/>
    <cellStyle name="Moneda 14 16" xfId="3083" xr:uid="{610969D2-C44D-457F-AAD3-42E0D49C6879}"/>
    <cellStyle name="Moneda 14 16 10" xfId="27149" xr:uid="{793559C6-13AF-43F0-A367-3A2D63B6E5D8}"/>
    <cellStyle name="Moneda 14 16 11" xfId="16228" xr:uid="{610567DC-C700-4BA0-A06B-714C8F8D55B5}"/>
    <cellStyle name="Moneda 14 16 2" xfId="5493" xr:uid="{8D819560-2188-41ED-9214-7E7E79391246}"/>
    <cellStyle name="Moneda 14 16 2 2" xfId="6232" xr:uid="{ABBEF771-7218-4B6E-92B3-477C9151AAF1}"/>
    <cellStyle name="Moneda 14 16 2 2 2" xfId="13539" xr:uid="{8ECED599-239D-4777-9F8A-B56CBFF09186}"/>
    <cellStyle name="Moneda 14 16 2 2 2 2" xfId="35393" xr:uid="{F64DBD3F-17FF-4FAB-83A1-6545BDE6DB08}"/>
    <cellStyle name="Moneda 14 16 2 2 2 3" xfId="24472" xr:uid="{1FCEC336-79B5-4DBB-B1B4-E9F7050225A5}"/>
    <cellStyle name="Moneda 14 16 2 2 3" xfId="9885" xr:uid="{ACF14FA6-694C-4FF3-B050-ACE4C5A95121}"/>
    <cellStyle name="Moneda 14 16 2 2 3 2" xfId="31753" xr:uid="{40420440-6D6E-4649-AFC9-5C2D495FDBD0}"/>
    <cellStyle name="Moneda 14 16 2 2 3 3" xfId="20832" xr:uid="{8C746749-2FB1-4D0D-BA26-98FF55F00283}"/>
    <cellStyle name="Moneda 14 16 2 2 4" xfId="28114" xr:uid="{F9D62CC2-8C77-44E9-BB3A-D1D5BBE4C1D7}"/>
    <cellStyle name="Moneda 14 16 2 2 5" xfId="17193" xr:uid="{F933A9FE-9264-41B2-BECF-6A91DC96FDCE}"/>
    <cellStyle name="Moneda 14 16 2 3" xfId="6962" xr:uid="{D8A4B28F-9E06-4DDB-8DAE-32C31408D696}"/>
    <cellStyle name="Moneda 14 16 2 3 2" xfId="14269" xr:uid="{BA8AB769-CBA2-4B36-9837-FD06478B4ADF}"/>
    <cellStyle name="Moneda 14 16 2 3 2 2" xfId="36119" xr:uid="{CFBF4366-051E-4841-9DE8-BFC6ADA28A31}"/>
    <cellStyle name="Moneda 14 16 2 3 2 3" xfId="25198" xr:uid="{D11F3163-791B-459D-B852-9C5E618DFA89}"/>
    <cellStyle name="Moneda 14 16 2 3 3" xfId="10615" xr:uid="{0A7A637D-6740-491E-BE4C-213D99BCB532}"/>
    <cellStyle name="Moneda 14 16 2 3 3 2" xfId="32479" xr:uid="{E6B4EECB-C19C-45EF-B8DA-27402386BDE6}"/>
    <cellStyle name="Moneda 14 16 2 3 3 3" xfId="21558" xr:uid="{F122AB23-FB10-4BBE-A7E7-833F1CEBBF6D}"/>
    <cellStyle name="Moneda 14 16 2 3 4" xfId="28840" xr:uid="{39615417-E790-4AE2-9AB1-995B3BD5C3D6}"/>
    <cellStyle name="Moneda 14 16 2 3 5" xfId="17919" xr:uid="{830B6E6E-E404-4AF1-9688-A19A38C21F1E}"/>
    <cellStyle name="Moneda 14 16 2 4" xfId="7692" xr:uid="{93654853-BFD8-4AE0-A678-45156EB11D30}"/>
    <cellStyle name="Moneda 14 16 2 4 2" xfId="14999" xr:uid="{93B839C4-DD0D-441E-A074-E3101685E458}"/>
    <cellStyle name="Moneda 14 16 2 4 2 2" xfId="36845" xr:uid="{AA6900FC-F905-4F1E-B964-F317580A24F3}"/>
    <cellStyle name="Moneda 14 16 2 4 2 3" xfId="25924" xr:uid="{D111B834-E00C-4082-A935-3C38139C778A}"/>
    <cellStyle name="Moneda 14 16 2 4 3" xfId="11345" xr:uid="{BFD14E90-C684-4D3E-8CF9-FF8CFE0A808D}"/>
    <cellStyle name="Moneda 14 16 2 4 3 2" xfId="33205" xr:uid="{9C549283-A1A4-4C99-9D78-8809BF112A29}"/>
    <cellStyle name="Moneda 14 16 2 4 3 3" xfId="22284" xr:uid="{47B4F854-0EB1-4C91-98B8-F0C4FC7F3835}"/>
    <cellStyle name="Moneda 14 16 2 4 4" xfId="29566" xr:uid="{FE5901FB-4F3C-4239-A9A3-351A0B38E609}"/>
    <cellStyle name="Moneda 14 16 2 4 5" xfId="18645" xr:uid="{9F5B078E-22C0-496C-A6F0-E99D344A4F62}"/>
    <cellStyle name="Moneda 14 16 2 5" xfId="8422" xr:uid="{0106BA77-EC9D-400A-99DA-4436FACA6485}"/>
    <cellStyle name="Moneda 14 16 2 5 2" xfId="15729" xr:uid="{61737AC1-FB3D-40D4-B0B3-3EE002750E79}"/>
    <cellStyle name="Moneda 14 16 2 5 2 2" xfId="37571" xr:uid="{44E6202F-3888-4B59-B66F-3B7017218D33}"/>
    <cellStyle name="Moneda 14 16 2 5 2 3" xfId="26650" xr:uid="{02F030E9-0C42-48C7-AC52-245C8164E8E3}"/>
    <cellStyle name="Moneda 14 16 2 5 3" xfId="12071" xr:uid="{6AB0B3D3-98ED-44CA-834A-B5A284339931}"/>
    <cellStyle name="Moneda 14 16 2 5 3 2" xfId="33931" xr:uid="{C1E5CA19-3212-4C4A-8A29-B35387A19EC9}"/>
    <cellStyle name="Moneda 14 16 2 5 3 3" xfId="23010" xr:uid="{D2D84ECB-07EF-48DA-A91F-DE7193299A02}"/>
    <cellStyle name="Moneda 14 16 2 5 4" xfId="30292" xr:uid="{21C52644-6341-4016-939D-097FD7699F5D}"/>
    <cellStyle name="Moneda 14 16 2 5 5" xfId="19371" xr:uid="{E0365B08-BEDF-4D47-91BA-A9C092F5B653}"/>
    <cellStyle name="Moneda 14 16 2 6" xfId="12811" xr:uid="{1A2B73AF-913E-4C35-AC2E-5F0EC5740C91}"/>
    <cellStyle name="Moneda 14 16 2 6 2" xfId="34665" xr:uid="{0147C19F-3DD6-465E-B35B-77F2EC58342B}"/>
    <cellStyle name="Moneda 14 16 2 6 3" xfId="23744" xr:uid="{D57449A4-BFE0-46CD-922A-1792806FCF32}"/>
    <cellStyle name="Moneda 14 16 2 7" xfId="9157" xr:uid="{4FD115E9-9A85-4616-87BA-C785B9B60595}"/>
    <cellStyle name="Moneda 14 16 2 7 2" xfId="31025" xr:uid="{5897196D-4569-4519-9BF0-813C62C2AF30}"/>
    <cellStyle name="Moneda 14 16 2 7 3" xfId="20104" xr:uid="{605B0609-6843-4B39-871C-1EB72849376B}"/>
    <cellStyle name="Moneda 14 16 2 8" xfId="27386" xr:uid="{58945C91-A478-43AB-9E91-B4DF825A08D8}"/>
    <cellStyle name="Moneda 14 16 2 9" xfId="16465" xr:uid="{EB7652C0-1EAE-4501-AC6B-531F474D64CE}"/>
    <cellStyle name="Moneda 14 16 3" xfId="5743" xr:uid="{CC1DF6BE-B6F7-4780-87CB-9A87077ABA28}"/>
    <cellStyle name="Moneda 14 16 3 2" xfId="6476" xr:uid="{A373604C-9944-4221-83BE-CAD4E6FCCCB5}"/>
    <cellStyle name="Moneda 14 16 3 2 2" xfId="13783" xr:uid="{A0CF276B-0773-4E09-8162-B15D9BAA1331}"/>
    <cellStyle name="Moneda 14 16 3 2 2 2" xfId="35637" xr:uid="{C072E752-404A-4CB6-AB07-1AEE01EAE1AE}"/>
    <cellStyle name="Moneda 14 16 3 2 2 3" xfId="24716" xr:uid="{AB1C4AFD-5D55-44E2-A8BF-A8E1A7F58476}"/>
    <cellStyle name="Moneda 14 16 3 2 3" xfId="10129" xr:uid="{3274CD4B-0817-41D5-8B80-2D9EEE75E9FB}"/>
    <cellStyle name="Moneda 14 16 3 2 3 2" xfId="31997" xr:uid="{26FA4EBA-CC6A-4BB1-B100-A5BA5D098851}"/>
    <cellStyle name="Moneda 14 16 3 2 3 3" xfId="21076" xr:uid="{4C6C64D1-9944-4408-97BF-3064E3463A60}"/>
    <cellStyle name="Moneda 14 16 3 2 4" xfId="28358" xr:uid="{92B0C352-6D43-443E-8A59-635CD6ABDD8F}"/>
    <cellStyle name="Moneda 14 16 3 2 5" xfId="17437" xr:uid="{BCCD416F-B07B-4D19-BDFF-8C9DDF998311}"/>
    <cellStyle name="Moneda 14 16 3 3" xfId="7206" xr:uid="{680646F8-BB54-4CB8-B332-28C6BFB927C5}"/>
    <cellStyle name="Moneda 14 16 3 3 2" xfId="14513" xr:uid="{CAD4F127-D6E5-4565-A794-34C9947A61D1}"/>
    <cellStyle name="Moneda 14 16 3 3 2 2" xfId="36363" xr:uid="{AA6BBF6D-E734-40C9-8542-0909FB567499}"/>
    <cellStyle name="Moneda 14 16 3 3 2 3" xfId="25442" xr:uid="{C54C0507-5F63-4C66-B025-A32A48CAF009}"/>
    <cellStyle name="Moneda 14 16 3 3 3" xfId="10859" xr:uid="{D99F8FA2-4AA3-4DFF-8BC8-1D269B0FE4CF}"/>
    <cellStyle name="Moneda 14 16 3 3 3 2" xfId="32723" xr:uid="{C2123A87-3FB6-4643-A8D0-ADE13EF2FD79}"/>
    <cellStyle name="Moneda 14 16 3 3 3 3" xfId="21802" xr:uid="{39E5333E-8B1A-4193-A287-D1C38D7FDF53}"/>
    <cellStyle name="Moneda 14 16 3 3 4" xfId="29084" xr:uid="{788B2578-E0E5-4660-B87B-B08DB60200A0}"/>
    <cellStyle name="Moneda 14 16 3 3 5" xfId="18163" xr:uid="{6E70BA95-20BE-4C00-A208-9F2669E7B17E}"/>
    <cellStyle name="Moneda 14 16 3 4" xfId="7936" xr:uid="{4F2C9E9D-AC26-4799-BD4F-DEE8F656D2DB}"/>
    <cellStyle name="Moneda 14 16 3 4 2" xfId="15243" xr:uid="{1E6F2C11-3F1C-40D6-9FB4-B7706A9CDC46}"/>
    <cellStyle name="Moneda 14 16 3 4 2 2" xfId="37089" xr:uid="{2FFD551E-F9DF-4C50-89CA-7E4A9E93E429}"/>
    <cellStyle name="Moneda 14 16 3 4 2 3" xfId="26168" xr:uid="{255B3D53-37D3-48C2-A1AA-B2FDA63419A7}"/>
    <cellStyle name="Moneda 14 16 3 4 3" xfId="11589" xr:uid="{221C52F4-F88B-452C-B2D1-4F4B59C4836B}"/>
    <cellStyle name="Moneda 14 16 3 4 3 2" xfId="33449" xr:uid="{A035067A-9EBD-4FFB-8844-72612CB1D81E}"/>
    <cellStyle name="Moneda 14 16 3 4 3 3" xfId="22528" xr:uid="{2FE5244F-CC68-4386-A101-438D9D0F79F3}"/>
    <cellStyle name="Moneda 14 16 3 4 4" xfId="29810" xr:uid="{E35BCC19-FA7A-4FFB-8A10-21F752D2E5E1}"/>
    <cellStyle name="Moneda 14 16 3 4 5" xfId="18889" xr:uid="{025025EC-E2B0-4ADD-B335-32B328D438DC}"/>
    <cellStyle name="Moneda 14 16 3 5" xfId="8666" xr:uid="{169A13FC-46FC-4836-B6F2-0953ACD65B4C}"/>
    <cellStyle name="Moneda 14 16 3 5 2" xfId="15973" xr:uid="{26CF0DDE-AFBA-4984-91BA-CFFAD21FC36A}"/>
    <cellStyle name="Moneda 14 16 3 5 2 2" xfId="37815" xr:uid="{3D22AFE3-0EE2-4FE0-8DE1-29DA831908F9}"/>
    <cellStyle name="Moneda 14 16 3 5 2 3" xfId="26894" xr:uid="{382A4810-23C6-4B6B-A92A-5DFCB12B9BE4}"/>
    <cellStyle name="Moneda 14 16 3 5 3" xfId="12315" xr:uid="{4E499987-B9A4-46DC-8ABB-7FA8695ECC61}"/>
    <cellStyle name="Moneda 14 16 3 5 3 2" xfId="34175" xr:uid="{36733F9A-A2B9-4D90-A5DF-C3C3BF415A90}"/>
    <cellStyle name="Moneda 14 16 3 5 3 3" xfId="23254" xr:uid="{38A8A425-FBC6-40B5-86C8-BB110DCD992A}"/>
    <cellStyle name="Moneda 14 16 3 5 4" xfId="30536" xr:uid="{21599AFF-7259-41CF-9CD3-750FDE8907EB}"/>
    <cellStyle name="Moneda 14 16 3 5 5" xfId="19615" xr:uid="{FE1FDF61-E08C-45FB-9D2F-71DAD483F1F4}"/>
    <cellStyle name="Moneda 14 16 3 6" xfId="13055" xr:uid="{10953AA2-51AB-484A-984C-A810EF214DF6}"/>
    <cellStyle name="Moneda 14 16 3 6 2" xfId="34909" xr:uid="{12C98949-C4C0-4215-BB26-CCE22851210F}"/>
    <cellStyle name="Moneda 14 16 3 6 3" xfId="23988" xr:uid="{E2665576-58ED-4819-A94D-D1D7AE8710D3}"/>
    <cellStyle name="Moneda 14 16 3 7" xfId="9401" xr:uid="{C4EC6F7E-99A8-45F2-AE1D-8880725EED95}"/>
    <cellStyle name="Moneda 14 16 3 7 2" xfId="31269" xr:uid="{31146A84-013E-4F62-AB73-4CAD95131890}"/>
    <cellStyle name="Moneda 14 16 3 7 3" xfId="20348" xr:uid="{2C4976D8-CF3C-4687-9EF2-3E50A8C5C501}"/>
    <cellStyle name="Moneda 14 16 3 8" xfId="27630" xr:uid="{C7F31CD0-63F9-44E6-965E-AE3BA91291D0}"/>
    <cellStyle name="Moneda 14 16 3 9" xfId="16709" xr:uid="{FCD3B7FF-36A1-4585-95FB-0D0EBD78C4A1}"/>
    <cellStyle name="Moneda 14 16 4" xfId="5995" xr:uid="{330715B9-C2D9-4181-954F-368FB706A0F1}"/>
    <cellStyle name="Moneda 14 16 4 2" xfId="13302" xr:uid="{D83A20AA-3B72-4C9F-952F-77AD62CD2282}"/>
    <cellStyle name="Moneda 14 16 4 2 2" xfId="35156" xr:uid="{62D9D124-8810-4B13-9169-B69C1B689765}"/>
    <cellStyle name="Moneda 14 16 4 2 3" xfId="24235" xr:uid="{1C79C576-81A2-4E06-B614-AC452F41A786}"/>
    <cellStyle name="Moneda 14 16 4 3" xfId="9648" xr:uid="{8025862D-E61A-4933-BE0F-AD7B304476D5}"/>
    <cellStyle name="Moneda 14 16 4 3 2" xfId="31516" xr:uid="{51BF8955-12A9-44CF-B537-53191E60B915}"/>
    <cellStyle name="Moneda 14 16 4 3 3" xfId="20595" xr:uid="{D01636BC-1E27-4795-AC69-C15DD89B139D}"/>
    <cellStyle name="Moneda 14 16 4 4" xfId="27877" xr:uid="{83FBE7FC-5217-4708-9B9B-A69F779B72EF}"/>
    <cellStyle name="Moneda 14 16 4 5" xfId="16956" xr:uid="{2D7DD7A9-A5CC-4C3A-9ABE-50F62799BFEA}"/>
    <cellStyle name="Moneda 14 16 5" xfId="6723" xr:uid="{71F8C3F9-A974-420D-AB1A-B6371E6043E9}"/>
    <cellStyle name="Moneda 14 16 5 2" xfId="14030" xr:uid="{79927E43-F6A2-4021-8007-76A5E3413140}"/>
    <cellStyle name="Moneda 14 16 5 2 2" xfId="35882" xr:uid="{F31EF245-66BD-4256-A174-6406C34767DE}"/>
    <cellStyle name="Moneda 14 16 5 2 3" xfId="24961" xr:uid="{56AA45F9-44C5-4551-BFEF-70A979C107B9}"/>
    <cellStyle name="Moneda 14 16 5 3" xfId="10376" xr:uid="{D980C354-A49C-4105-BC29-FC811A6DA612}"/>
    <cellStyle name="Moneda 14 16 5 3 2" xfId="32242" xr:uid="{96529193-F139-4BDA-802D-0F850D678B56}"/>
    <cellStyle name="Moneda 14 16 5 3 3" xfId="21321" xr:uid="{17587F0C-33F7-456E-AAA5-A17CF75BDA04}"/>
    <cellStyle name="Moneda 14 16 5 4" xfId="28603" xr:uid="{2E3017C0-51BE-494E-BF0C-340188A06E42}"/>
    <cellStyle name="Moneda 14 16 5 5" xfId="17682" xr:uid="{C1B646B5-4B57-4647-AD7D-BFD16F32951D}"/>
    <cellStyle name="Moneda 14 16 6" xfId="7453" xr:uid="{8624A8FD-A8C8-4D5F-AB5D-67C43D3A084C}"/>
    <cellStyle name="Moneda 14 16 6 2" xfId="14760" xr:uid="{A6791FDD-37F4-48FD-91F4-AE26883018FE}"/>
    <cellStyle name="Moneda 14 16 6 2 2" xfId="36608" xr:uid="{D0956CDE-0E8E-4C60-8FE6-8FF7985F6729}"/>
    <cellStyle name="Moneda 14 16 6 2 3" xfId="25687" xr:uid="{672D0EE0-4D21-4361-AB0D-C2ABD76D6632}"/>
    <cellStyle name="Moneda 14 16 6 3" xfId="11106" xr:uid="{1C187411-A211-44E2-AEBF-006D29E28C22}"/>
    <cellStyle name="Moneda 14 16 6 3 2" xfId="32968" xr:uid="{46482918-8F94-4D05-9BBE-4FAA774EEE58}"/>
    <cellStyle name="Moneda 14 16 6 3 3" xfId="22047" xr:uid="{DF4BA846-7B61-4A59-AC2A-F46A890D1E58}"/>
    <cellStyle name="Moneda 14 16 6 4" xfId="29329" xr:uid="{0A65B9A6-6325-4C22-8299-D6A9CA62B467}"/>
    <cellStyle name="Moneda 14 16 6 5" xfId="18408" xr:uid="{76A26B51-7297-4F1D-9E4D-276461E83BF1}"/>
    <cellStyle name="Moneda 14 16 7" xfId="8183" xr:uid="{E685DFA3-F9FC-41E1-B860-67D4CA50855D}"/>
    <cellStyle name="Moneda 14 16 7 2" xfId="15490" xr:uid="{EE434B3A-C896-43D5-BF59-7C336D1D4A31}"/>
    <cellStyle name="Moneda 14 16 7 2 2" xfId="37334" xr:uid="{6CCD10A7-BBE5-467C-82ED-3B93984A312B}"/>
    <cellStyle name="Moneda 14 16 7 2 3" xfId="26413" xr:uid="{969D3D59-0CF2-4F70-8AAD-B5F904D6B531}"/>
    <cellStyle name="Moneda 14 16 7 3" xfId="11834" xr:uid="{1E22A46F-0939-432E-9CF1-63727D6BD6AD}"/>
    <cellStyle name="Moneda 14 16 7 3 2" xfId="33694" xr:uid="{4CF36633-6EE3-49B8-A69D-934CD37C4F52}"/>
    <cellStyle name="Moneda 14 16 7 3 3" xfId="22773" xr:uid="{358AA7BF-1E95-4CD3-92B5-E9E16E102361}"/>
    <cellStyle name="Moneda 14 16 7 4" xfId="30055" xr:uid="{AB54D8AF-D9CC-47B5-86AE-37DDC2BDC9F2}"/>
    <cellStyle name="Moneda 14 16 7 5" xfId="19134" xr:uid="{93C4BB81-3188-4BE7-A19C-EDB3AE2EC5ED}"/>
    <cellStyle name="Moneda 14 16 8" xfId="12572" xr:uid="{BDF0DB3B-3DA7-4FE2-8DE0-09D5BE745F13}"/>
    <cellStyle name="Moneda 14 16 8 2" xfId="34428" xr:uid="{DF81BBC8-8BE8-401D-B722-9152DA0CD292}"/>
    <cellStyle name="Moneda 14 16 8 3" xfId="23507" xr:uid="{5B33E0F1-A913-4942-93F7-8527BB2E771C}"/>
    <cellStyle name="Moneda 14 16 9" xfId="8920" xr:uid="{A1BE8610-B0D1-4B6A-9BFC-1926045BA439}"/>
    <cellStyle name="Moneda 14 16 9 2" xfId="30788" xr:uid="{5A58A39D-1E7A-493A-94DC-15C94F2C3EF7}"/>
    <cellStyle name="Moneda 14 16 9 3" xfId="19867" xr:uid="{CA4DE116-64F0-4A06-975B-E00F1A9E4233}"/>
    <cellStyle name="Moneda 14 17" xfId="3084" xr:uid="{66AE3AB9-4B8A-458F-8B64-A422FCA9F78F}"/>
    <cellStyle name="Moneda 14 17 10" xfId="27150" xr:uid="{04A3F9DE-9922-4896-BE3B-952399B31A89}"/>
    <cellStyle name="Moneda 14 17 11" xfId="16229" xr:uid="{7AC3DC82-3DF4-4E33-8BFF-B9886FC94DAA}"/>
    <cellStyle name="Moneda 14 17 2" xfId="5494" xr:uid="{E9DB73BE-150C-4E03-B7E3-9A8273A65F89}"/>
    <cellStyle name="Moneda 14 17 2 2" xfId="6233" xr:uid="{451480EB-1BF9-472D-82B0-D1A6E4A36E50}"/>
    <cellStyle name="Moneda 14 17 2 2 2" xfId="13540" xr:uid="{51CE4F45-54B9-40A6-8F1D-E78D1EB91AAF}"/>
    <cellStyle name="Moneda 14 17 2 2 2 2" xfId="35394" xr:uid="{6D08A7DB-AE3A-4270-83B7-AB173EA07750}"/>
    <cellStyle name="Moneda 14 17 2 2 2 3" xfId="24473" xr:uid="{1CB7E5AB-60EF-40D0-B5DE-89CAA7C61270}"/>
    <cellStyle name="Moneda 14 17 2 2 3" xfId="9886" xr:uid="{1193F8E2-7508-4EDC-B9B1-D43443B4ACEE}"/>
    <cellStyle name="Moneda 14 17 2 2 3 2" xfId="31754" xr:uid="{A633787C-E3C7-447F-B1A9-1C0BE38D6DD6}"/>
    <cellStyle name="Moneda 14 17 2 2 3 3" xfId="20833" xr:uid="{3DC6E7A9-1C31-4116-A15D-4BCB58F158B5}"/>
    <cellStyle name="Moneda 14 17 2 2 4" xfId="28115" xr:uid="{A4F16377-3B81-4A54-A655-005C8A534837}"/>
    <cellStyle name="Moneda 14 17 2 2 5" xfId="17194" xr:uid="{4C1CE31D-BA56-408D-932D-D2F190026E18}"/>
    <cellStyle name="Moneda 14 17 2 3" xfId="6963" xr:uid="{B2F82419-BC32-4BAB-98D0-042B39CC6A12}"/>
    <cellStyle name="Moneda 14 17 2 3 2" xfId="14270" xr:uid="{D50265F6-43AE-4D86-BD15-CAE6D66DFA9C}"/>
    <cellStyle name="Moneda 14 17 2 3 2 2" xfId="36120" xr:uid="{9E438EED-D562-4F86-8044-FF43061E841B}"/>
    <cellStyle name="Moneda 14 17 2 3 2 3" xfId="25199" xr:uid="{E761EC98-E97F-48D1-93E1-8707AEB49ED3}"/>
    <cellStyle name="Moneda 14 17 2 3 3" xfId="10616" xr:uid="{4FEE9274-371B-48FF-ADA3-4DBF6F18B56E}"/>
    <cellStyle name="Moneda 14 17 2 3 3 2" xfId="32480" xr:uid="{272B6EEB-D691-4FFF-80D8-744629C617E9}"/>
    <cellStyle name="Moneda 14 17 2 3 3 3" xfId="21559" xr:uid="{26977F8E-26B0-404B-B67E-10B2F25365E1}"/>
    <cellStyle name="Moneda 14 17 2 3 4" xfId="28841" xr:uid="{34056E5E-B461-4CC9-ACCD-95405D9FB708}"/>
    <cellStyle name="Moneda 14 17 2 3 5" xfId="17920" xr:uid="{8A7CC89B-F268-4BAA-A065-0BCE06688A9C}"/>
    <cellStyle name="Moneda 14 17 2 4" xfId="7693" xr:uid="{DD1F9490-9142-4D8F-918F-4C77B4805020}"/>
    <cellStyle name="Moneda 14 17 2 4 2" xfId="15000" xr:uid="{57B08E50-AC12-4511-9505-450A6E50C5F4}"/>
    <cellStyle name="Moneda 14 17 2 4 2 2" xfId="36846" xr:uid="{CF0BC06D-B035-4460-89D5-423DA27CB04E}"/>
    <cellStyle name="Moneda 14 17 2 4 2 3" xfId="25925" xr:uid="{C1D157AF-9AD4-4DB8-854C-CD8CF15D2D08}"/>
    <cellStyle name="Moneda 14 17 2 4 3" xfId="11346" xr:uid="{E0123BAA-3AE4-4A2E-9A88-9C271F2DDE03}"/>
    <cellStyle name="Moneda 14 17 2 4 3 2" xfId="33206" xr:uid="{6FE91049-8851-42C2-BE92-1EC53ECB6748}"/>
    <cellStyle name="Moneda 14 17 2 4 3 3" xfId="22285" xr:uid="{1257B223-D1A6-4B97-B6B8-0003FA2F05A3}"/>
    <cellStyle name="Moneda 14 17 2 4 4" xfId="29567" xr:uid="{E188921C-55D7-4264-9F45-295B7C5E9768}"/>
    <cellStyle name="Moneda 14 17 2 4 5" xfId="18646" xr:uid="{8483888D-A730-4C08-AF27-9122CB55211F}"/>
    <cellStyle name="Moneda 14 17 2 5" xfId="8423" xr:uid="{CF06641C-B9BC-433B-B561-0E1B6D57D769}"/>
    <cellStyle name="Moneda 14 17 2 5 2" xfId="15730" xr:uid="{754810B0-2F3B-4076-989A-E2AC042A68C2}"/>
    <cellStyle name="Moneda 14 17 2 5 2 2" xfId="37572" xr:uid="{010F8170-5B0D-44FF-A8A9-2AEE5BEE34C4}"/>
    <cellStyle name="Moneda 14 17 2 5 2 3" xfId="26651" xr:uid="{FDA23415-7C82-4A5B-AAA5-A5C1A1A3AF4D}"/>
    <cellStyle name="Moneda 14 17 2 5 3" xfId="12072" xr:uid="{336B4A0E-90A5-406B-A84F-3033D52FD9A7}"/>
    <cellStyle name="Moneda 14 17 2 5 3 2" xfId="33932" xr:uid="{D54932A2-AE87-46DB-9CFC-8469AAEFFF5F}"/>
    <cellStyle name="Moneda 14 17 2 5 3 3" xfId="23011" xr:uid="{59EE1124-464B-4E9E-B292-EB8B4DBA4367}"/>
    <cellStyle name="Moneda 14 17 2 5 4" xfId="30293" xr:uid="{B7569E8B-728D-4782-B2CF-3E1A526EB87B}"/>
    <cellStyle name="Moneda 14 17 2 5 5" xfId="19372" xr:uid="{DB7D749A-9623-47D9-9E9A-AFE58843E7BE}"/>
    <cellStyle name="Moneda 14 17 2 6" xfId="12812" xr:uid="{0668C16D-0104-4DEF-8B6C-CC0AD449A926}"/>
    <cellStyle name="Moneda 14 17 2 6 2" xfId="34666" xr:uid="{42291FE3-53C0-44FC-9A6B-80651DB6E0AF}"/>
    <cellStyle name="Moneda 14 17 2 6 3" xfId="23745" xr:uid="{0B2EACB5-9518-47EC-8A92-1A4A9829351C}"/>
    <cellStyle name="Moneda 14 17 2 7" xfId="9158" xr:uid="{A1741981-614E-4A0B-B2B5-BD97131FF338}"/>
    <cellStyle name="Moneda 14 17 2 7 2" xfId="31026" xr:uid="{339DAB47-C3F4-4AD1-9899-6E62ADBDF439}"/>
    <cellStyle name="Moneda 14 17 2 7 3" xfId="20105" xr:uid="{3528D13B-D12F-45A4-8324-EB46EE7344DF}"/>
    <cellStyle name="Moneda 14 17 2 8" xfId="27387" xr:uid="{60F14B62-ECF1-4464-AB7D-AFF6E4F270F7}"/>
    <cellStyle name="Moneda 14 17 2 9" xfId="16466" xr:uid="{6CDCB599-87F0-4A29-897A-0F92D3166068}"/>
    <cellStyle name="Moneda 14 17 3" xfId="5744" xr:uid="{399E5FCA-FB59-4316-998F-A7E7D50C5048}"/>
    <cellStyle name="Moneda 14 17 3 2" xfId="6477" xr:uid="{A48595C6-42A8-414A-9B6A-F09392F4CFB3}"/>
    <cellStyle name="Moneda 14 17 3 2 2" xfId="13784" xr:uid="{F86EC060-F68F-4E43-B169-A39FED653330}"/>
    <cellStyle name="Moneda 14 17 3 2 2 2" xfId="35638" xr:uid="{A9A5CD22-1455-4BE0-9419-CD3550548978}"/>
    <cellStyle name="Moneda 14 17 3 2 2 3" xfId="24717" xr:uid="{31113CD7-25E1-4A5B-A6FD-46BBA81A9EB3}"/>
    <cellStyle name="Moneda 14 17 3 2 3" xfId="10130" xr:uid="{D8E5A8F3-2E16-44C5-AC61-E2ED954BC5DB}"/>
    <cellStyle name="Moneda 14 17 3 2 3 2" xfId="31998" xr:uid="{43475852-AB11-42C6-9F66-48215F7A19C6}"/>
    <cellStyle name="Moneda 14 17 3 2 3 3" xfId="21077" xr:uid="{B96F5319-179C-4186-B999-060146577462}"/>
    <cellStyle name="Moneda 14 17 3 2 4" xfId="28359" xr:uid="{A1176B8F-C4D3-40BB-81E5-362536C0BBB4}"/>
    <cellStyle name="Moneda 14 17 3 2 5" xfId="17438" xr:uid="{CA8629D7-95BB-474F-B995-9918DFDAFBC4}"/>
    <cellStyle name="Moneda 14 17 3 3" xfId="7207" xr:uid="{6A92AB8E-F063-419A-8F68-C773A170D8E5}"/>
    <cellStyle name="Moneda 14 17 3 3 2" xfId="14514" xr:uid="{14EABD0F-A1A8-4F0C-9D4A-E9974D412332}"/>
    <cellStyle name="Moneda 14 17 3 3 2 2" xfId="36364" xr:uid="{8967BC03-9818-4E3E-8162-1D70B3290EA5}"/>
    <cellStyle name="Moneda 14 17 3 3 2 3" xfId="25443" xr:uid="{FD8DD475-6D8D-499D-90B6-55CB778E3105}"/>
    <cellStyle name="Moneda 14 17 3 3 3" xfId="10860" xr:uid="{71C9CF77-C6C4-4884-821B-36BB1DAED8F8}"/>
    <cellStyle name="Moneda 14 17 3 3 3 2" xfId="32724" xr:uid="{8CC5BFA7-2F44-4197-B50B-C77AC50BB574}"/>
    <cellStyle name="Moneda 14 17 3 3 3 3" xfId="21803" xr:uid="{FD60478E-3008-44E5-9FAB-77BC01E58280}"/>
    <cellStyle name="Moneda 14 17 3 3 4" xfId="29085" xr:uid="{1B2C36ED-2CE0-4124-9D85-39FE02958A31}"/>
    <cellStyle name="Moneda 14 17 3 3 5" xfId="18164" xr:uid="{AE720E09-0623-47BC-9B4D-B45F53EE5FB3}"/>
    <cellStyle name="Moneda 14 17 3 4" xfId="7937" xr:uid="{8341ADF5-3F6F-44E5-A320-2149E5A3C6BE}"/>
    <cellStyle name="Moneda 14 17 3 4 2" xfId="15244" xr:uid="{477A9DE9-C5BA-4450-8716-CD99E7B91883}"/>
    <cellStyle name="Moneda 14 17 3 4 2 2" xfId="37090" xr:uid="{BF9CC24E-8D29-4A49-A1CB-567FB9EDF80E}"/>
    <cellStyle name="Moneda 14 17 3 4 2 3" xfId="26169" xr:uid="{60E7B463-37A1-4F7A-8025-9ED0B85CA31A}"/>
    <cellStyle name="Moneda 14 17 3 4 3" xfId="11590" xr:uid="{FCB900CE-033F-47A7-BDEE-EC0FC74876B2}"/>
    <cellStyle name="Moneda 14 17 3 4 3 2" xfId="33450" xr:uid="{1100799C-A14F-4548-8267-6694187C6FB9}"/>
    <cellStyle name="Moneda 14 17 3 4 3 3" xfId="22529" xr:uid="{5D664252-BA68-484F-BE73-A7AB5063791F}"/>
    <cellStyle name="Moneda 14 17 3 4 4" xfId="29811" xr:uid="{5B48715A-68FB-4568-845C-BB1A354D65A3}"/>
    <cellStyle name="Moneda 14 17 3 4 5" xfId="18890" xr:uid="{C342EEE5-BEE5-4E06-92D8-7F89B5A22725}"/>
    <cellStyle name="Moneda 14 17 3 5" xfId="8667" xr:uid="{34B1C812-2297-4D8E-93F1-B0DAAB9D64AC}"/>
    <cellStyle name="Moneda 14 17 3 5 2" xfId="15974" xr:uid="{AE204E45-A6AF-4679-8B90-7FFAC5169DA5}"/>
    <cellStyle name="Moneda 14 17 3 5 2 2" xfId="37816" xr:uid="{9B5D2074-9A21-43AA-8AC7-2993868D8D7C}"/>
    <cellStyle name="Moneda 14 17 3 5 2 3" xfId="26895" xr:uid="{08E3F2F1-166F-4561-8F8D-BE764BBE079C}"/>
    <cellStyle name="Moneda 14 17 3 5 3" xfId="12316" xr:uid="{46759BDB-F988-44D3-AF90-8A364E5B8F6E}"/>
    <cellStyle name="Moneda 14 17 3 5 3 2" xfId="34176" xr:uid="{6771984C-CAAF-4C22-80F1-94EB11AD98C5}"/>
    <cellStyle name="Moneda 14 17 3 5 3 3" xfId="23255" xr:uid="{B5262AE5-C8F4-458F-ADF1-70195805BBFD}"/>
    <cellStyle name="Moneda 14 17 3 5 4" xfId="30537" xr:uid="{F936F6C8-F0A6-45D4-9350-CC8F6DA5C41B}"/>
    <cellStyle name="Moneda 14 17 3 5 5" xfId="19616" xr:uid="{4F96E223-C71F-4617-A8C2-B4C598C2DFE2}"/>
    <cellStyle name="Moneda 14 17 3 6" xfId="13056" xr:uid="{75016FD8-9377-4AF3-BAE3-5F927889022F}"/>
    <cellStyle name="Moneda 14 17 3 6 2" xfId="34910" xr:uid="{77682BA3-A091-4C56-94CD-798F45144475}"/>
    <cellStyle name="Moneda 14 17 3 6 3" xfId="23989" xr:uid="{36C42F4A-BF9D-419F-881F-45AAA7C6AEE7}"/>
    <cellStyle name="Moneda 14 17 3 7" xfId="9402" xr:uid="{31936477-040A-48F3-99A2-8A5EDB30060E}"/>
    <cellStyle name="Moneda 14 17 3 7 2" xfId="31270" xr:uid="{D9250E0A-1B05-47E3-B2AA-4F12AA9A43A8}"/>
    <cellStyle name="Moneda 14 17 3 7 3" xfId="20349" xr:uid="{81A485BF-5891-476D-9524-D03E2D5973BF}"/>
    <cellStyle name="Moneda 14 17 3 8" xfId="27631" xr:uid="{5D095FD4-C0C4-42F0-B84D-0ADCA6903F4E}"/>
    <cellStyle name="Moneda 14 17 3 9" xfId="16710" xr:uid="{A724E962-68E3-4775-9399-4615B59B7E5E}"/>
    <cellStyle name="Moneda 14 17 4" xfId="5996" xr:uid="{7ED061CA-9C18-4439-867F-16941555EBD2}"/>
    <cellStyle name="Moneda 14 17 4 2" xfId="13303" xr:uid="{CD5AD570-4C49-4BD0-8F82-BCDDC1F7698B}"/>
    <cellStyle name="Moneda 14 17 4 2 2" xfId="35157" xr:uid="{27D2DA2E-F2DD-4669-84CF-3032C5CEAEE6}"/>
    <cellStyle name="Moneda 14 17 4 2 3" xfId="24236" xr:uid="{2A9EEE7A-1F4B-4C0F-96AC-8A917004CF51}"/>
    <cellStyle name="Moneda 14 17 4 3" xfId="9649" xr:uid="{3EF5F118-BC42-48A4-A58F-24D61E814834}"/>
    <cellStyle name="Moneda 14 17 4 3 2" xfId="31517" xr:uid="{221D80BE-A646-4E10-900E-14C2F57FC34E}"/>
    <cellStyle name="Moneda 14 17 4 3 3" xfId="20596" xr:uid="{A177CD75-3814-4313-8FEC-1FA7913B4ED2}"/>
    <cellStyle name="Moneda 14 17 4 4" xfId="27878" xr:uid="{8F4D4DE5-C42A-4809-B35F-A02DA0D76A89}"/>
    <cellStyle name="Moneda 14 17 4 5" xfId="16957" xr:uid="{4B96DD09-913D-448F-B5B6-2E1CE70097E1}"/>
    <cellStyle name="Moneda 14 17 5" xfId="6724" xr:uid="{BBEF0204-7439-477D-B7AB-2EAB59E3E5A1}"/>
    <cellStyle name="Moneda 14 17 5 2" xfId="14031" xr:uid="{91921BB9-4127-4913-BDA6-86FBED0293A2}"/>
    <cellStyle name="Moneda 14 17 5 2 2" xfId="35883" xr:uid="{FE4A7089-37CB-4A9D-970E-413FD9074252}"/>
    <cellStyle name="Moneda 14 17 5 2 3" xfId="24962" xr:uid="{A98E581A-2186-41EC-9422-D718349E3436}"/>
    <cellStyle name="Moneda 14 17 5 3" xfId="10377" xr:uid="{CEE0913D-FC5F-42C0-9070-01192B1FFB6D}"/>
    <cellStyle name="Moneda 14 17 5 3 2" xfId="32243" xr:uid="{9BF8C8DF-D147-4158-A8F5-F15E8BE245E4}"/>
    <cellStyle name="Moneda 14 17 5 3 3" xfId="21322" xr:uid="{2C505967-9029-46CF-96D5-0769F3E986BF}"/>
    <cellStyle name="Moneda 14 17 5 4" xfId="28604" xr:uid="{73994CD8-99D3-49FB-BAAD-9E9AF4FD9CE1}"/>
    <cellStyle name="Moneda 14 17 5 5" xfId="17683" xr:uid="{0DEBE582-C0B3-4F90-B789-CDF65AFA8AD0}"/>
    <cellStyle name="Moneda 14 17 6" xfId="7454" xr:uid="{A21BDD18-5F5D-4EFE-A154-3590648E12FC}"/>
    <cellStyle name="Moneda 14 17 6 2" xfId="14761" xr:uid="{0B8DCCB4-E76D-47A6-8A83-04E22757856A}"/>
    <cellStyle name="Moneda 14 17 6 2 2" xfId="36609" xr:uid="{8180BC72-D8DF-42F3-ACC2-2795983C3F9E}"/>
    <cellStyle name="Moneda 14 17 6 2 3" xfId="25688" xr:uid="{62345935-8861-4184-AD1B-E3E3521C47F3}"/>
    <cellStyle name="Moneda 14 17 6 3" xfId="11107" xr:uid="{A016CCB4-F130-4AC5-A1DB-2B0E72C0B5CB}"/>
    <cellStyle name="Moneda 14 17 6 3 2" xfId="32969" xr:uid="{E898E566-6BCD-4FD6-A4D7-580AFBD6A987}"/>
    <cellStyle name="Moneda 14 17 6 3 3" xfId="22048" xr:uid="{E293ACA1-9F61-468E-AF47-4EE42340849B}"/>
    <cellStyle name="Moneda 14 17 6 4" xfId="29330" xr:uid="{2195F22A-94A0-4FFD-BAD3-569A588855B4}"/>
    <cellStyle name="Moneda 14 17 6 5" xfId="18409" xr:uid="{DD12D00C-F73E-4E06-AAE8-A448F5F9496C}"/>
    <cellStyle name="Moneda 14 17 7" xfId="8184" xr:uid="{CC0635BF-A794-4F57-8BF5-5062657A3FB8}"/>
    <cellStyle name="Moneda 14 17 7 2" xfId="15491" xr:uid="{D2348040-F67D-47ED-9467-3EBA85F71089}"/>
    <cellStyle name="Moneda 14 17 7 2 2" xfId="37335" xr:uid="{BFF4E176-4CFD-41D2-8454-64C80DE913B0}"/>
    <cellStyle name="Moneda 14 17 7 2 3" xfId="26414" xr:uid="{79AADBE8-9A3F-4FE6-A41A-2316A982517D}"/>
    <cellStyle name="Moneda 14 17 7 3" xfId="11835" xr:uid="{A26FBE4C-137B-4E28-BEE1-7441A2A2813B}"/>
    <cellStyle name="Moneda 14 17 7 3 2" xfId="33695" xr:uid="{1C006EAC-1767-454D-8F5D-BB267974A8C7}"/>
    <cellStyle name="Moneda 14 17 7 3 3" xfId="22774" xr:uid="{F0188565-FB28-41B0-862B-1715E3963004}"/>
    <cellStyle name="Moneda 14 17 7 4" xfId="30056" xr:uid="{F02F2244-57A8-4250-BB48-CE9C5B2DFA2E}"/>
    <cellStyle name="Moneda 14 17 7 5" xfId="19135" xr:uid="{06DE7AF2-6DB2-4443-AC45-80ED5B5F0F09}"/>
    <cellStyle name="Moneda 14 17 8" xfId="12573" xr:uid="{09D9800B-72D0-4620-B729-66595AFEAA38}"/>
    <cellStyle name="Moneda 14 17 8 2" xfId="34429" xr:uid="{22465713-32CB-4878-AB9E-315493EC4F62}"/>
    <cellStyle name="Moneda 14 17 8 3" xfId="23508" xr:uid="{33D98A19-0856-4D90-9A01-8BC2A8A62E39}"/>
    <cellStyle name="Moneda 14 17 9" xfId="8921" xr:uid="{7ECDAFE4-2BA7-45E4-818B-2266385DDABD}"/>
    <cellStyle name="Moneda 14 17 9 2" xfId="30789" xr:uid="{ED863464-EAC7-486C-8673-116528A3CF5B}"/>
    <cellStyle name="Moneda 14 17 9 3" xfId="19868" xr:uid="{9BF12BE4-DAC4-4C8D-9AE7-30C9B4E6E625}"/>
    <cellStyle name="Moneda 14 18" xfId="3085" xr:uid="{DED572ED-E5CC-4C71-B825-8C30D1D249DB}"/>
    <cellStyle name="Moneda 14 18 10" xfId="27151" xr:uid="{EB43ECC8-AF84-41E9-9AA6-B55D6A539DC6}"/>
    <cellStyle name="Moneda 14 18 11" xfId="16230" xr:uid="{CF8B16AF-0BE8-4B99-A9B3-71F55DEB26C7}"/>
    <cellStyle name="Moneda 14 18 2" xfId="5495" xr:uid="{EDE3F1CB-D252-47B8-B6D8-8E8569E95494}"/>
    <cellStyle name="Moneda 14 18 2 2" xfId="6234" xr:uid="{06DAC3DA-47FC-4C92-A5E7-14CAF6A9FC11}"/>
    <cellStyle name="Moneda 14 18 2 2 2" xfId="13541" xr:uid="{AD5C74DF-375A-4DC3-BB19-37B51EAC3A4F}"/>
    <cellStyle name="Moneda 14 18 2 2 2 2" xfId="35395" xr:uid="{D2E89F91-8F13-440D-843E-48ADADACD411}"/>
    <cellStyle name="Moneda 14 18 2 2 2 3" xfId="24474" xr:uid="{CC46A714-F965-4759-9E92-E2345AE44E51}"/>
    <cellStyle name="Moneda 14 18 2 2 3" xfId="9887" xr:uid="{0E66525F-471A-4382-AE16-41B9B29945E8}"/>
    <cellStyle name="Moneda 14 18 2 2 3 2" xfId="31755" xr:uid="{385C7E33-7C18-46F1-9C78-26BE85BCBD96}"/>
    <cellStyle name="Moneda 14 18 2 2 3 3" xfId="20834" xr:uid="{EC3FB0FB-7818-41DB-B359-A764D9497F9E}"/>
    <cellStyle name="Moneda 14 18 2 2 4" xfId="28116" xr:uid="{6663AB84-0D33-4BB9-8CA1-32B5FC0A1BB0}"/>
    <cellStyle name="Moneda 14 18 2 2 5" xfId="17195" xr:uid="{D9ED0C35-5AA6-476C-959A-0933257E52C5}"/>
    <cellStyle name="Moneda 14 18 2 3" xfId="6964" xr:uid="{CAD05F6A-E7E8-4BAF-8C07-9969D35FA7EF}"/>
    <cellStyle name="Moneda 14 18 2 3 2" xfId="14271" xr:uid="{9F901961-6173-4D1A-ABE1-5DFF80D5826C}"/>
    <cellStyle name="Moneda 14 18 2 3 2 2" xfId="36121" xr:uid="{A43A77F3-5021-42F2-B1F8-3A0F3FB8693C}"/>
    <cellStyle name="Moneda 14 18 2 3 2 3" xfId="25200" xr:uid="{9C003527-078A-4D92-97C0-01E3B2CDF215}"/>
    <cellStyle name="Moneda 14 18 2 3 3" xfId="10617" xr:uid="{5613B4DC-DF82-423D-ACC4-B8FD47E23D49}"/>
    <cellStyle name="Moneda 14 18 2 3 3 2" xfId="32481" xr:uid="{8AD640DB-D510-4A7A-AD97-B7B2558BA99C}"/>
    <cellStyle name="Moneda 14 18 2 3 3 3" xfId="21560" xr:uid="{3DFDFCE9-F79E-448C-842B-857F323E2852}"/>
    <cellStyle name="Moneda 14 18 2 3 4" xfId="28842" xr:uid="{2AA31381-9F44-49C1-B180-281776D5AE79}"/>
    <cellStyle name="Moneda 14 18 2 3 5" xfId="17921" xr:uid="{38062FCF-E497-48FC-98FF-1592A3937C9B}"/>
    <cellStyle name="Moneda 14 18 2 4" xfId="7694" xr:uid="{2AB79F86-4266-42BF-B061-20FF1D115246}"/>
    <cellStyle name="Moneda 14 18 2 4 2" xfId="15001" xr:uid="{545A124F-20D3-4B6B-9490-B804D9657927}"/>
    <cellStyle name="Moneda 14 18 2 4 2 2" xfId="36847" xr:uid="{E48878EC-6372-4FA6-8349-BE8E7B900CB4}"/>
    <cellStyle name="Moneda 14 18 2 4 2 3" xfId="25926" xr:uid="{C2405D79-2ACA-4EFF-915B-F8F09A4596D4}"/>
    <cellStyle name="Moneda 14 18 2 4 3" xfId="11347" xr:uid="{061D095D-F3A1-4A62-ACAB-5F5CD243FBA1}"/>
    <cellStyle name="Moneda 14 18 2 4 3 2" xfId="33207" xr:uid="{EF798318-D5A0-4E1F-BA54-F451A042C537}"/>
    <cellStyle name="Moneda 14 18 2 4 3 3" xfId="22286" xr:uid="{514AB5B0-02EF-47FF-916C-3BC6FB980EDA}"/>
    <cellStyle name="Moneda 14 18 2 4 4" xfId="29568" xr:uid="{08B55B02-89A6-47F0-8D17-6D42D17416EB}"/>
    <cellStyle name="Moneda 14 18 2 4 5" xfId="18647" xr:uid="{57FDC249-1EE1-4813-8118-E2F31C5F3AE9}"/>
    <cellStyle name="Moneda 14 18 2 5" xfId="8424" xr:uid="{D4B851C1-AA19-42F4-A9E7-A4B41280CB58}"/>
    <cellStyle name="Moneda 14 18 2 5 2" xfId="15731" xr:uid="{A17587B5-AF15-4843-8A17-54F32279CDF5}"/>
    <cellStyle name="Moneda 14 18 2 5 2 2" xfId="37573" xr:uid="{C324433C-C5B9-42E5-B654-1E72020ED898}"/>
    <cellStyle name="Moneda 14 18 2 5 2 3" xfId="26652" xr:uid="{EAB6E60F-6D22-4BDB-9143-9A59628600AE}"/>
    <cellStyle name="Moneda 14 18 2 5 3" xfId="12073" xr:uid="{7BDC08A9-9366-458C-8186-F6E5F29833DF}"/>
    <cellStyle name="Moneda 14 18 2 5 3 2" xfId="33933" xr:uid="{00F08205-2FD3-421F-8B04-56EB6D99EA8F}"/>
    <cellStyle name="Moneda 14 18 2 5 3 3" xfId="23012" xr:uid="{661F0E09-D167-492C-A2D9-D32F6819B131}"/>
    <cellStyle name="Moneda 14 18 2 5 4" xfId="30294" xr:uid="{16F6DF1D-70AF-4BF8-911F-77AF5B38FA84}"/>
    <cellStyle name="Moneda 14 18 2 5 5" xfId="19373" xr:uid="{0E5A8032-C3BB-43FF-BB3E-66133EFA29C7}"/>
    <cellStyle name="Moneda 14 18 2 6" xfId="12813" xr:uid="{067B7A66-B9CE-42E5-80C0-19437D165AB6}"/>
    <cellStyle name="Moneda 14 18 2 6 2" xfId="34667" xr:uid="{0BADA131-FE1A-47E8-B0C4-AA841206A133}"/>
    <cellStyle name="Moneda 14 18 2 6 3" xfId="23746" xr:uid="{87F9E8BB-BB6B-4F81-B972-F034651D71E8}"/>
    <cellStyle name="Moneda 14 18 2 7" xfId="9159" xr:uid="{B479D516-9BFE-4388-B613-B3211090DA91}"/>
    <cellStyle name="Moneda 14 18 2 7 2" xfId="31027" xr:uid="{1400BAC8-592D-4319-ACF2-A1A2E27882B5}"/>
    <cellStyle name="Moneda 14 18 2 7 3" xfId="20106" xr:uid="{7155C559-CEE2-4285-BA19-8686003B7723}"/>
    <cellStyle name="Moneda 14 18 2 8" xfId="27388" xr:uid="{703016A4-CE3D-4E89-A543-52C85E64949C}"/>
    <cellStyle name="Moneda 14 18 2 9" xfId="16467" xr:uid="{DCA84868-34BA-48BC-B563-C23E3A1D7461}"/>
    <cellStyle name="Moneda 14 18 3" xfId="5745" xr:uid="{68D64054-1189-4C8D-900A-71EC0FD5E55E}"/>
    <cellStyle name="Moneda 14 18 3 2" xfId="6478" xr:uid="{A3C95636-49A2-4B4C-A02D-E24A5A534A38}"/>
    <cellStyle name="Moneda 14 18 3 2 2" xfId="13785" xr:uid="{666BF093-AD87-4885-B774-8C047366DAB8}"/>
    <cellStyle name="Moneda 14 18 3 2 2 2" xfId="35639" xr:uid="{BC4A9A39-7F72-419B-93A6-CC2B94FF7095}"/>
    <cellStyle name="Moneda 14 18 3 2 2 3" xfId="24718" xr:uid="{8F45B591-A4F4-4CD2-93B1-7F103091CBD2}"/>
    <cellStyle name="Moneda 14 18 3 2 3" xfId="10131" xr:uid="{05BCAC27-96CA-41E9-8F89-BCDB72440A68}"/>
    <cellStyle name="Moneda 14 18 3 2 3 2" xfId="31999" xr:uid="{63DF5126-B04C-4F51-8DE4-77D446FB3D5E}"/>
    <cellStyle name="Moneda 14 18 3 2 3 3" xfId="21078" xr:uid="{DE720207-6498-421C-888D-6C4F600967AC}"/>
    <cellStyle name="Moneda 14 18 3 2 4" xfId="28360" xr:uid="{6AAEA79F-CC6C-4690-B875-5AE84195D7F3}"/>
    <cellStyle name="Moneda 14 18 3 2 5" xfId="17439" xr:uid="{76FD1636-514D-4337-83C9-7E6B00749A1D}"/>
    <cellStyle name="Moneda 14 18 3 3" xfId="7208" xr:uid="{B01F5596-B0A5-4F1D-99AA-C8CBC2C0BB01}"/>
    <cellStyle name="Moneda 14 18 3 3 2" xfId="14515" xr:uid="{A18AE67E-1272-40AB-922A-E4F0CDE30917}"/>
    <cellStyle name="Moneda 14 18 3 3 2 2" xfId="36365" xr:uid="{CBFDDD0B-C40F-42A0-B5A3-31D5A19E4D88}"/>
    <cellStyle name="Moneda 14 18 3 3 2 3" xfId="25444" xr:uid="{2514805D-F955-477C-847D-D28338A74017}"/>
    <cellStyle name="Moneda 14 18 3 3 3" xfId="10861" xr:uid="{02A7F500-8065-4D40-B400-7F7631316A56}"/>
    <cellStyle name="Moneda 14 18 3 3 3 2" xfId="32725" xr:uid="{AA3E66F4-FC96-4022-AB34-D2655299A240}"/>
    <cellStyle name="Moneda 14 18 3 3 3 3" xfId="21804" xr:uid="{1872BAFF-B7B0-4072-87C3-1C9A58643D83}"/>
    <cellStyle name="Moneda 14 18 3 3 4" xfId="29086" xr:uid="{B94B6633-9437-4953-8961-3CC9618ECFE5}"/>
    <cellStyle name="Moneda 14 18 3 3 5" xfId="18165" xr:uid="{E93A79F0-D60E-4E35-8186-201502F2C3B3}"/>
    <cellStyle name="Moneda 14 18 3 4" xfId="7938" xr:uid="{31AADCA8-0512-4E7C-8CE0-5BBEEA631914}"/>
    <cellStyle name="Moneda 14 18 3 4 2" xfId="15245" xr:uid="{3BCBA920-0B5E-4384-BC46-CC4F049EE807}"/>
    <cellStyle name="Moneda 14 18 3 4 2 2" xfId="37091" xr:uid="{9305DD11-8434-4A0D-A510-56D09A1DC1F8}"/>
    <cellStyle name="Moneda 14 18 3 4 2 3" xfId="26170" xr:uid="{EBE7F8E2-3ECB-4DB5-9897-0ED19D754537}"/>
    <cellStyle name="Moneda 14 18 3 4 3" xfId="11591" xr:uid="{80377564-23B4-4E97-881B-0DB84E4D4B00}"/>
    <cellStyle name="Moneda 14 18 3 4 3 2" xfId="33451" xr:uid="{614A4AAB-38DE-462F-8E53-AA83AFBFA162}"/>
    <cellStyle name="Moneda 14 18 3 4 3 3" xfId="22530" xr:uid="{D8A303A3-B4A6-4AD5-98DD-B7BD0770CDF4}"/>
    <cellStyle name="Moneda 14 18 3 4 4" xfId="29812" xr:uid="{5C8275AE-E5EE-4BC9-874A-CB93883B7363}"/>
    <cellStyle name="Moneda 14 18 3 4 5" xfId="18891" xr:uid="{5265AAC4-48D5-48DE-8EED-93A70F921E05}"/>
    <cellStyle name="Moneda 14 18 3 5" xfId="8668" xr:uid="{24F78605-92D9-4035-96C7-3AF7B7DB3801}"/>
    <cellStyle name="Moneda 14 18 3 5 2" xfId="15975" xr:uid="{09D190E2-9A80-4062-B142-7BF8C43EFDD6}"/>
    <cellStyle name="Moneda 14 18 3 5 2 2" xfId="37817" xr:uid="{86C1EF73-6556-4B3B-BC50-713B5F750393}"/>
    <cellStyle name="Moneda 14 18 3 5 2 3" xfId="26896" xr:uid="{06ABF7BE-6CF4-441F-9113-71FAFAE70469}"/>
    <cellStyle name="Moneda 14 18 3 5 3" xfId="12317" xr:uid="{863EA5B1-17BF-4AFC-9E86-4938E304CDFD}"/>
    <cellStyle name="Moneda 14 18 3 5 3 2" xfId="34177" xr:uid="{E097E790-BD42-4FF9-98DA-3743A5EA88E3}"/>
    <cellStyle name="Moneda 14 18 3 5 3 3" xfId="23256" xr:uid="{ECFF1A2D-8C06-4A6B-8BEB-E37CA6686088}"/>
    <cellStyle name="Moneda 14 18 3 5 4" xfId="30538" xr:uid="{57D21675-2AB4-4D72-A6A8-8FE6ED7C2885}"/>
    <cellStyle name="Moneda 14 18 3 5 5" xfId="19617" xr:uid="{CA1E67D5-94F1-48F7-9BDC-8AA3E6466E4E}"/>
    <cellStyle name="Moneda 14 18 3 6" xfId="13057" xr:uid="{B215A756-B2EB-478B-AC8D-58C3E0976B34}"/>
    <cellStyle name="Moneda 14 18 3 6 2" xfId="34911" xr:uid="{AA0C14D5-F3C7-42C3-9671-E9705C2A4DD7}"/>
    <cellStyle name="Moneda 14 18 3 6 3" xfId="23990" xr:uid="{0EB819B4-D2F3-4E06-9426-31122236BDED}"/>
    <cellStyle name="Moneda 14 18 3 7" xfId="9403" xr:uid="{D33788F1-7812-4731-8E4F-EDD251FB6EA4}"/>
    <cellStyle name="Moneda 14 18 3 7 2" xfId="31271" xr:uid="{048CF369-A5B7-4975-88E9-E31A28AEB200}"/>
    <cellStyle name="Moneda 14 18 3 7 3" xfId="20350" xr:uid="{30358250-23AA-46C8-903F-2615FFFE4E21}"/>
    <cellStyle name="Moneda 14 18 3 8" xfId="27632" xr:uid="{9A96F867-64FA-45AE-B089-F597F1E96AE7}"/>
    <cellStyle name="Moneda 14 18 3 9" xfId="16711" xr:uid="{3C266860-1364-44F8-BA03-FF650846265D}"/>
    <cellStyle name="Moneda 14 18 4" xfId="5997" xr:uid="{DFB83DC5-400C-4C46-889B-81357773AB75}"/>
    <cellStyle name="Moneda 14 18 4 2" xfId="13304" xr:uid="{A1DF8BE1-F28E-40D9-86A0-917D66D13DE7}"/>
    <cellStyle name="Moneda 14 18 4 2 2" xfId="35158" xr:uid="{B7557D86-858E-4429-B921-282EAD020D6B}"/>
    <cellStyle name="Moneda 14 18 4 2 3" xfId="24237" xr:uid="{84BE20C1-B118-4144-85E6-1CD09FDC230B}"/>
    <cellStyle name="Moneda 14 18 4 3" xfId="9650" xr:uid="{8BFD651E-19F9-4423-B75E-CDDFD9E02993}"/>
    <cellStyle name="Moneda 14 18 4 3 2" xfId="31518" xr:uid="{36659E03-FB7A-4290-BD15-BB1C8D1C17ED}"/>
    <cellStyle name="Moneda 14 18 4 3 3" xfId="20597" xr:uid="{0BA4CCAA-C89F-455D-8455-C2644C05A5D9}"/>
    <cellStyle name="Moneda 14 18 4 4" xfId="27879" xr:uid="{1F2E667C-363E-478D-A645-72CD3F72679A}"/>
    <cellStyle name="Moneda 14 18 4 5" xfId="16958" xr:uid="{264880EE-F318-4821-8B94-EBD58492B4C7}"/>
    <cellStyle name="Moneda 14 18 5" xfId="6725" xr:uid="{182A888F-6AF6-4334-9AD7-204FC9EFF6A4}"/>
    <cellStyle name="Moneda 14 18 5 2" xfId="14032" xr:uid="{E8471CE9-B081-4899-B78A-EC37E6C302C5}"/>
    <cellStyle name="Moneda 14 18 5 2 2" xfId="35884" xr:uid="{9E2364B4-722C-4843-AE37-19FDD8377896}"/>
    <cellStyle name="Moneda 14 18 5 2 3" xfId="24963" xr:uid="{33F93157-BE05-4229-A371-06D7396C5432}"/>
    <cellStyle name="Moneda 14 18 5 3" xfId="10378" xr:uid="{A226B72A-0CA2-45D1-990E-EFCCDC7F9F0D}"/>
    <cellStyle name="Moneda 14 18 5 3 2" xfId="32244" xr:uid="{899DA053-FD4F-430E-8662-C97C0D389F61}"/>
    <cellStyle name="Moneda 14 18 5 3 3" xfId="21323" xr:uid="{5B8ED16A-62CF-40B4-90BF-475AF6101D38}"/>
    <cellStyle name="Moneda 14 18 5 4" xfId="28605" xr:uid="{D11E5C57-63CE-48ED-97CB-25A9C00D00D4}"/>
    <cellStyle name="Moneda 14 18 5 5" xfId="17684" xr:uid="{CBFD5B18-8426-4D53-A71F-A3B9E685B0E1}"/>
    <cellStyle name="Moneda 14 18 6" xfId="7455" xr:uid="{B84085FC-54D6-4477-923B-89FD8AF2BD83}"/>
    <cellStyle name="Moneda 14 18 6 2" xfId="14762" xr:uid="{D832EB68-5F29-4DEB-8D31-2FA58E3C6C37}"/>
    <cellStyle name="Moneda 14 18 6 2 2" xfId="36610" xr:uid="{E173E3DB-98CB-4BCF-97FF-986F884F0E5D}"/>
    <cellStyle name="Moneda 14 18 6 2 3" xfId="25689" xr:uid="{1F894F2B-6E19-47B4-9602-8502FAD8B42F}"/>
    <cellStyle name="Moneda 14 18 6 3" xfId="11108" xr:uid="{B78A9956-FE98-4207-97EA-221B43B26D3A}"/>
    <cellStyle name="Moneda 14 18 6 3 2" xfId="32970" xr:uid="{47E99908-B66D-45CD-9039-FE474846A949}"/>
    <cellStyle name="Moneda 14 18 6 3 3" xfId="22049" xr:uid="{32D023D4-6283-4111-88BA-A3927DC4E6F5}"/>
    <cellStyle name="Moneda 14 18 6 4" xfId="29331" xr:uid="{46863FFA-9545-4E90-81BE-88422D980FB7}"/>
    <cellStyle name="Moneda 14 18 6 5" xfId="18410" xr:uid="{BA9FBC44-B3AD-4BB5-A2B4-88067984A32D}"/>
    <cellStyle name="Moneda 14 18 7" xfId="8185" xr:uid="{15ACB5B3-CBAB-4CB3-8F3A-A6A3F72C9B88}"/>
    <cellStyle name="Moneda 14 18 7 2" xfId="15492" xr:uid="{72014CDC-90FD-43FF-9FA5-2F39617F9DEC}"/>
    <cellStyle name="Moneda 14 18 7 2 2" xfId="37336" xr:uid="{C66EC858-4DC7-4817-AF87-A5936833E71A}"/>
    <cellStyle name="Moneda 14 18 7 2 3" xfId="26415" xr:uid="{AE22EC4B-0B8B-4062-B145-904E166327D0}"/>
    <cellStyle name="Moneda 14 18 7 3" xfId="11836" xr:uid="{1A5375BB-1BBE-48B8-B598-250A0FD984DA}"/>
    <cellStyle name="Moneda 14 18 7 3 2" xfId="33696" xr:uid="{5E562943-15C1-4122-B164-2651674A0F0A}"/>
    <cellStyle name="Moneda 14 18 7 3 3" xfId="22775" xr:uid="{2605F404-71E2-4042-A0A4-37A376495489}"/>
    <cellStyle name="Moneda 14 18 7 4" xfId="30057" xr:uid="{F50A9232-CD27-4317-A428-41F39BFBAC54}"/>
    <cellStyle name="Moneda 14 18 7 5" xfId="19136" xr:uid="{93775FB2-212B-40A3-A82A-2C19D0D55B73}"/>
    <cellStyle name="Moneda 14 18 8" xfId="12574" xr:uid="{77E7F5BF-0E4D-40AC-BE2C-9632CC675C3E}"/>
    <cellStyle name="Moneda 14 18 8 2" xfId="34430" xr:uid="{1F97D4F8-E3B2-4258-959B-C199DF64482B}"/>
    <cellStyle name="Moneda 14 18 8 3" xfId="23509" xr:uid="{CA72E264-7A58-4A08-B02F-95D32506CDDC}"/>
    <cellStyle name="Moneda 14 18 9" xfId="8922" xr:uid="{CBDF8458-8431-46CC-8AA4-EDAD6408454C}"/>
    <cellStyle name="Moneda 14 18 9 2" xfId="30790" xr:uid="{12376BA2-8953-4D10-83FC-C042DCBF528E}"/>
    <cellStyle name="Moneda 14 18 9 3" xfId="19869" xr:uid="{4FA0AA74-4FBC-40C1-99B9-83794CA015D9}"/>
    <cellStyle name="Moneda 14 19" xfId="3086" xr:uid="{116E9F3B-2DFA-4E3C-BB1C-743DEF4C8542}"/>
    <cellStyle name="Moneda 14 19 10" xfId="27152" xr:uid="{2509EF3F-98AB-4DC4-8902-D6D81CE3CEB9}"/>
    <cellStyle name="Moneda 14 19 11" xfId="16231" xr:uid="{35BB98E8-F62E-475C-97B1-EDAF517EC055}"/>
    <cellStyle name="Moneda 14 19 2" xfId="5496" xr:uid="{FD77EF25-F947-458C-89A5-784E73049205}"/>
    <cellStyle name="Moneda 14 19 2 2" xfId="6235" xr:uid="{2D50D25E-B3FD-4E5F-9349-E1B05BC2A959}"/>
    <cellStyle name="Moneda 14 19 2 2 2" xfId="13542" xr:uid="{AC2C31A7-4983-451C-82F2-783BFC0D6B2C}"/>
    <cellStyle name="Moneda 14 19 2 2 2 2" xfId="35396" xr:uid="{83FCDC28-0280-4189-AE3A-D786E73906D8}"/>
    <cellStyle name="Moneda 14 19 2 2 2 3" xfId="24475" xr:uid="{E2DB3561-39F9-4ACD-988B-A576B84CCD76}"/>
    <cellStyle name="Moneda 14 19 2 2 3" xfId="9888" xr:uid="{9EFC6442-0B3B-4E56-822E-C32B4686D88D}"/>
    <cellStyle name="Moneda 14 19 2 2 3 2" xfId="31756" xr:uid="{97E5FFFB-71D3-41A6-BB5D-A83E78111BDD}"/>
    <cellStyle name="Moneda 14 19 2 2 3 3" xfId="20835" xr:uid="{6E2CF41A-8791-4D8A-9A1D-24F0D95D1347}"/>
    <cellStyle name="Moneda 14 19 2 2 4" xfId="28117" xr:uid="{D390CBB0-ED43-4529-9EC5-DA2ABE82514B}"/>
    <cellStyle name="Moneda 14 19 2 2 5" xfId="17196" xr:uid="{DFD39BD3-EAC0-4B31-9FFE-AF510A0FD792}"/>
    <cellStyle name="Moneda 14 19 2 3" xfId="6965" xr:uid="{71275090-923C-4AEA-B03C-3F040C878C8F}"/>
    <cellStyle name="Moneda 14 19 2 3 2" xfId="14272" xr:uid="{A2B4B8A5-8554-4FBC-9E1A-F719DFE52EFF}"/>
    <cellStyle name="Moneda 14 19 2 3 2 2" xfId="36122" xr:uid="{BB978F7D-116D-48B3-9347-EA5DD1138302}"/>
    <cellStyle name="Moneda 14 19 2 3 2 3" xfId="25201" xr:uid="{2A48043F-A9A7-4011-A668-5CF98F8DBA81}"/>
    <cellStyle name="Moneda 14 19 2 3 3" xfId="10618" xr:uid="{EA18CB1E-322B-4B3C-9392-9D22BCFD4BB9}"/>
    <cellStyle name="Moneda 14 19 2 3 3 2" xfId="32482" xr:uid="{BD7A6D47-9AEE-4E01-9E22-C860E8F64248}"/>
    <cellStyle name="Moneda 14 19 2 3 3 3" xfId="21561" xr:uid="{2D543A99-0EBB-48BB-9212-14A89C3250DF}"/>
    <cellStyle name="Moneda 14 19 2 3 4" xfId="28843" xr:uid="{6A426FBC-9506-461E-BC23-02EB5845E070}"/>
    <cellStyle name="Moneda 14 19 2 3 5" xfId="17922" xr:uid="{7954F39B-6F65-427B-B386-2236E350F5F7}"/>
    <cellStyle name="Moneda 14 19 2 4" xfId="7695" xr:uid="{8BBCAA9D-8625-4110-90EA-C325E5D7E366}"/>
    <cellStyle name="Moneda 14 19 2 4 2" xfId="15002" xr:uid="{6CEBB141-AB96-43B3-9A91-F61624544E62}"/>
    <cellStyle name="Moneda 14 19 2 4 2 2" xfId="36848" xr:uid="{3658AA8B-D66D-4FA5-BE82-599CBF2F05BD}"/>
    <cellStyle name="Moneda 14 19 2 4 2 3" xfId="25927" xr:uid="{063CFCCE-9149-472E-AF30-14525F6FAF15}"/>
    <cellStyle name="Moneda 14 19 2 4 3" xfId="11348" xr:uid="{9CDB4C3F-A63C-4730-A0AF-8667415B087B}"/>
    <cellStyle name="Moneda 14 19 2 4 3 2" xfId="33208" xr:uid="{5AA867EC-9DE0-4B1E-BFFE-527F63C47DDF}"/>
    <cellStyle name="Moneda 14 19 2 4 3 3" xfId="22287" xr:uid="{5C118525-0429-430C-A2EC-ABBA0045466E}"/>
    <cellStyle name="Moneda 14 19 2 4 4" xfId="29569" xr:uid="{06F86E9D-4EB8-4796-B87F-74B20406510B}"/>
    <cellStyle name="Moneda 14 19 2 4 5" xfId="18648" xr:uid="{A22A1F35-7DA1-4A71-8868-35BAF1351126}"/>
    <cellStyle name="Moneda 14 19 2 5" xfId="8425" xr:uid="{FC70B6F3-FF30-4479-A23F-15FD0E766173}"/>
    <cellStyle name="Moneda 14 19 2 5 2" xfId="15732" xr:uid="{B1E6D476-6FD3-4D3D-862C-AA0E3BA7F191}"/>
    <cellStyle name="Moneda 14 19 2 5 2 2" xfId="37574" xr:uid="{C63FA0F5-CB59-4EE4-9F28-2FEAB43550CF}"/>
    <cellStyle name="Moneda 14 19 2 5 2 3" xfId="26653" xr:uid="{8E8C8C9D-1C25-49B1-8EBB-E38CF2F27576}"/>
    <cellStyle name="Moneda 14 19 2 5 3" xfId="12074" xr:uid="{7787AACA-FEB9-4C43-B852-A4266E1B53CC}"/>
    <cellStyle name="Moneda 14 19 2 5 3 2" xfId="33934" xr:uid="{8B7BF0A4-8FBB-4AE4-9DB4-357B8C40231B}"/>
    <cellStyle name="Moneda 14 19 2 5 3 3" xfId="23013" xr:uid="{C8A244AA-FD0B-4390-9E39-5CF9738AA668}"/>
    <cellStyle name="Moneda 14 19 2 5 4" xfId="30295" xr:uid="{B4E17B03-3C21-476A-9859-A4687590B36C}"/>
    <cellStyle name="Moneda 14 19 2 5 5" xfId="19374" xr:uid="{3D5ED6D6-68FA-460D-B321-20E7FD29C45C}"/>
    <cellStyle name="Moneda 14 19 2 6" xfId="12814" xr:uid="{F6F7AEBD-9677-4E28-9BF4-237BE36CBAB7}"/>
    <cellStyle name="Moneda 14 19 2 6 2" xfId="34668" xr:uid="{222F2292-D945-41D5-A48E-97CC887A9C14}"/>
    <cellStyle name="Moneda 14 19 2 6 3" xfId="23747" xr:uid="{EDA35131-899D-4278-B85F-69161DE0D14C}"/>
    <cellStyle name="Moneda 14 19 2 7" xfId="9160" xr:uid="{A4650E62-112B-4BD8-ABD0-1E750CE4CC1E}"/>
    <cellStyle name="Moneda 14 19 2 7 2" xfId="31028" xr:uid="{1419B3BB-CBDD-456D-A94F-E6268C144461}"/>
    <cellStyle name="Moneda 14 19 2 7 3" xfId="20107" xr:uid="{0E7B7618-81BB-4E65-B705-B0FB66FE0657}"/>
    <cellStyle name="Moneda 14 19 2 8" xfId="27389" xr:uid="{DA7FB616-9B53-4A27-95F2-EB55D348CFD4}"/>
    <cellStyle name="Moneda 14 19 2 9" xfId="16468" xr:uid="{E4DB88F5-35EF-4FCB-B3CA-50D09E0632DC}"/>
    <cellStyle name="Moneda 14 19 3" xfId="5746" xr:uid="{A84652F5-C36C-4608-8477-EBCFC16E6A2D}"/>
    <cellStyle name="Moneda 14 19 3 2" xfId="6479" xr:uid="{EA825254-A2EF-4F27-9A8A-105C106B22E8}"/>
    <cellStyle name="Moneda 14 19 3 2 2" xfId="13786" xr:uid="{86D74D70-D1EB-495A-BE96-C248DFD5E3A8}"/>
    <cellStyle name="Moneda 14 19 3 2 2 2" xfId="35640" xr:uid="{619D17BB-CF7C-4FBE-A9E2-97C3EE356F56}"/>
    <cellStyle name="Moneda 14 19 3 2 2 3" xfId="24719" xr:uid="{51809BA2-2FA5-45AC-BF6C-30CBAF7505CE}"/>
    <cellStyle name="Moneda 14 19 3 2 3" xfId="10132" xr:uid="{FC9C4087-8D56-499A-9A32-C5BE5886F785}"/>
    <cellStyle name="Moneda 14 19 3 2 3 2" xfId="32000" xr:uid="{F1CD97AB-D515-4FBF-A082-712E55D8B02D}"/>
    <cellStyle name="Moneda 14 19 3 2 3 3" xfId="21079" xr:uid="{4291102D-8A2F-4208-BD6A-E55C32C89C79}"/>
    <cellStyle name="Moneda 14 19 3 2 4" xfId="28361" xr:uid="{7761A480-2786-4212-AB57-28E1A5675EAC}"/>
    <cellStyle name="Moneda 14 19 3 2 5" xfId="17440" xr:uid="{CE260A9A-796A-4469-A461-61F9400688D7}"/>
    <cellStyle name="Moneda 14 19 3 3" xfId="7209" xr:uid="{0AD656BD-63BD-46FC-9DB1-686822E20C34}"/>
    <cellStyle name="Moneda 14 19 3 3 2" xfId="14516" xr:uid="{C8867511-C1E7-40A7-9EE4-E3E18DAD9C89}"/>
    <cellStyle name="Moneda 14 19 3 3 2 2" xfId="36366" xr:uid="{1553B80E-AE02-4C0F-8053-01C5F1765DCA}"/>
    <cellStyle name="Moneda 14 19 3 3 2 3" xfId="25445" xr:uid="{F59C4491-6E8A-4552-B50B-BD7E54E98046}"/>
    <cellStyle name="Moneda 14 19 3 3 3" xfId="10862" xr:uid="{36CE55A1-E9B8-4C33-AE93-508834B8BB09}"/>
    <cellStyle name="Moneda 14 19 3 3 3 2" xfId="32726" xr:uid="{F9BAEBA0-6A94-4258-85A6-D3107CD47E43}"/>
    <cellStyle name="Moneda 14 19 3 3 3 3" xfId="21805" xr:uid="{65FCB934-38A9-482B-BDF1-853FAEC5C95F}"/>
    <cellStyle name="Moneda 14 19 3 3 4" xfId="29087" xr:uid="{8BF2CFF8-D02E-4206-8E42-82950E63EC59}"/>
    <cellStyle name="Moneda 14 19 3 3 5" xfId="18166" xr:uid="{68D99D43-D8E1-4F61-9244-A7F361894360}"/>
    <cellStyle name="Moneda 14 19 3 4" xfId="7939" xr:uid="{4AC5AAF4-69EE-4B5C-B6F9-C9D16CCD88D4}"/>
    <cellStyle name="Moneda 14 19 3 4 2" xfId="15246" xr:uid="{04BA3603-4A79-4AF9-A067-D52DBAD3454A}"/>
    <cellStyle name="Moneda 14 19 3 4 2 2" xfId="37092" xr:uid="{6DF1A27D-6E78-42FF-BE77-A0FB1F9E56E7}"/>
    <cellStyle name="Moneda 14 19 3 4 2 3" xfId="26171" xr:uid="{99182C74-3D52-4E24-8698-9D90F61245E4}"/>
    <cellStyle name="Moneda 14 19 3 4 3" xfId="11592" xr:uid="{79F1A06C-8A30-4A3C-9F1D-E02406B12A66}"/>
    <cellStyle name="Moneda 14 19 3 4 3 2" xfId="33452" xr:uid="{0FB9C747-085B-42D8-8443-12EDA8EDF2F8}"/>
    <cellStyle name="Moneda 14 19 3 4 3 3" xfId="22531" xr:uid="{161751DE-8600-4BA8-870C-7DC8568D0B0F}"/>
    <cellStyle name="Moneda 14 19 3 4 4" xfId="29813" xr:uid="{4CB8495C-FC4C-461B-8009-4736A7EB6610}"/>
    <cellStyle name="Moneda 14 19 3 4 5" xfId="18892" xr:uid="{D0DBB79C-0E09-4760-9F09-A7C3827B44E8}"/>
    <cellStyle name="Moneda 14 19 3 5" xfId="8669" xr:uid="{22003275-B051-4CA8-9139-7B692B2071E4}"/>
    <cellStyle name="Moneda 14 19 3 5 2" xfId="15976" xr:uid="{2768D68E-508E-432C-9338-296626BD6A31}"/>
    <cellStyle name="Moneda 14 19 3 5 2 2" xfId="37818" xr:uid="{994B37F6-E6C8-4B79-A9C7-22558F04BA42}"/>
    <cellStyle name="Moneda 14 19 3 5 2 3" xfId="26897" xr:uid="{6B59C487-1C8F-4A58-B335-DC75C2D70BA4}"/>
    <cellStyle name="Moneda 14 19 3 5 3" xfId="12318" xr:uid="{9193F41D-9960-4699-B88B-CD940EA25F27}"/>
    <cellStyle name="Moneda 14 19 3 5 3 2" xfId="34178" xr:uid="{5E3A6BBF-3506-4E08-B1F2-E7D093BE4266}"/>
    <cellStyle name="Moneda 14 19 3 5 3 3" xfId="23257" xr:uid="{FFEAB5CC-C267-4F84-B5CD-EB19167E61FE}"/>
    <cellStyle name="Moneda 14 19 3 5 4" xfId="30539" xr:uid="{1126F288-0939-4EBD-821E-A73C3ED63C9E}"/>
    <cellStyle name="Moneda 14 19 3 5 5" xfId="19618" xr:uid="{56F24CDD-6CD4-4CD6-AA4C-86CE0824E8B1}"/>
    <cellStyle name="Moneda 14 19 3 6" xfId="13058" xr:uid="{557F8771-372E-4AE7-9D6C-4C6FDF9DB959}"/>
    <cellStyle name="Moneda 14 19 3 6 2" xfId="34912" xr:uid="{D77CB996-9D3E-4212-B628-E7D1A70F95C0}"/>
    <cellStyle name="Moneda 14 19 3 6 3" xfId="23991" xr:uid="{6AA19B06-A295-4E14-9401-CAED6671B529}"/>
    <cellStyle name="Moneda 14 19 3 7" xfId="9404" xr:uid="{B167A1FF-60D1-44A9-B681-B8A5D35806F8}"/>
    <cellStyle name="Moneda 14 19 3 7 2" xfId="31272" xr:uid="{D7A0FE0B-4123-449A-9AFE-019CD66F254B}"/>
    <cellStyle name="Moneda 14 19 3 7 3" xfId="20351" xr:uid="{6577D0E0-6EFF-40E5-85EC-8D8CFE2395F5}"/>
    <cellStyle name="Moneda 14 19 3 8" xfId="27633" xr:uid="{0A40E8E0-E779-47C2-806F-E68A78EA183B}"/>
    <cellStyle name="Moneda 14 19 3 9" xfId="16712" xr:uid="{33B20771-B29A-416C-9ACC-541EC9865F21}"/>
    <cellStyle name="Moneda 14 19 4" xfId="5998" xr:uid="{72FBC1CD-1F56-4195-B514-C7CC761044A3}"/>
    <cellStyle name="Moneda 14 19 4 2" xfId="13305" xr:uid="{8EEB5B7A-6454-4E61-8FAE-329EB4193415}"/>
    <cellStyle name="Moneda 14 19 4 2 2" xfId="35159" xr:uid="{525AB305-F5A7-4EA2-B894-6E235AB41B32}"/>
    <cellStyle name="Moneda 14 19 4 2 3" xfId="24238" xr:uid="{8D40E663-DB8E-407C-9653-C50365731AC2}"/>
    <cellStyle name="Moneda 14 19 4 3" xfId="9651" xr:uid="{880BCBC8-6CE6-4C21-AD2C-C2C100BF61A1}"/>
    <cellStyle name="Moneda 14 19 4 3 2" xfId="31519" xr:uid="{50775222-2AA5-4D64-B96B-F664CF9235BC}"/>
    <cellStyle name="Moneda 14 19 4 3 3" xfId="20598" xr:uid="{A91D38F4-1BF8-49D9-A011-5C4C472D76B9}"/>
    <cellStyle name="Moneda 14 19 4 4" xfId="27880" xr:uid="{A9C646DA-D375-4E1D-9427-88059A582EFB}"/>
    <cellStyle name="Moneda 14 19 4 5" xfId="16959" xr:uid="{5E2B6928-9D35-4A7B-B87B-8DE7610F44DE}"/>
    <cellStyle name="Moneda 14 19 5" xfId="6726" xr:uid="{8C9E25DA-8A89-42C4-B3FD-8D70F05D75ED}"/>
    <cellStyle name="Moneda 14 19 5 2" xfId="14033" xr:uid="{5F4ADBE9-53BE-41D0-94EB-875C2AE44EEB}"/>
    <cellStyle name="Moneda 14 19 5 2 2" xfId="35885" xr:uid="{46C364B4-048F-4B74-BAB5-2A4AE2E463F1}"/>
    <cellStyle name="Moneda 14 19 5 2 3" xfId="24964" xr:uid="{8AC7EB02-B25A-4C52-9113-3FCBBC9DFF25}"/>
    <cellStyle name="Moneda 14 19 5 3" xfId="10379" xr:uid="{E91FE487-05ED-4BA1-871E-3F1644CF2481}"/>
    <cellStyle name="Moneda 14 19 5 3 2" xfId="32245" xr:uid="{075CD132-08AC-4E8B-B0EB-F0C41AF34A5B}"/>
    <cellStyle name="Moneda 14 19 5 3 3" xfId="21324" xr:uid="{5BEEB4DC-299B-4794-A8D4-28294CD40897}"/>
    <cellStyle name="Moneda 14 19 5 4" xfId="28606" xr:uid="{537B7EB5-B39B-4BC2-9031-1FB0CBDFEB73}"/>
    <cellStyle name="Moneda 14 19 5 5" xfId="17685" xr:uid="{D796D17D-6104-49B7-AEB0-677DFB1E7B33}"/>
    <cellStyle name="Moneda 14 19 6" xfId="7456" xr:uid="{49629E10-2081-443F-A1A5-D499BE9BB839}"/>
    <cellStyle name="Moneda 14 19 6 2" xfId="14763" xr:uid="{4591ADF6-D638-40D0-A4AA-83246E6FC973}"/>
    <cellStyle name="Moneda 14 19 6 2 2" xfId="36611" xr:uid="{47277ACF-09B6-43E8-BCF7-1913D875E0CC}"/>
    <cellStyle name="Moneda 14 19 6 2 3" xfId="25690" xr:uid="{FBE34CEA-7AB1-4D21-AC9E-2A01444146A2}"/>
    <cellStyle name="Moneda 14 19 6 3" xfId="11109" xr:uid="{5BDCA2C1-55EA-4ECF-AEDF-A6551D455CF2}"/>
    <cellStyle name="Moneda 14 19 6 3 2" xfId="32971" xr:uid="{DF65F4C3-24CE-4E9B-BACB-8C541C71AA4E}"/>
    <cellStyle name="Moneda 14 19 6 3 3" xfId="22050" xr:uid="{01D5DDAC-31FC-4B48-AD89-063D52B0A0A3}"/>
    <cellStyle name="Moneda 14 19 6 4" xfId="29332" xr:uid="{C536CF34-F874-4F55-AFE5-714664A54533}"/>
    <cellStyle name="Moneda 14 19 6 5" xfId="18411" xr:uid="{9D73FDEA-E399-4BD3-88DC-23CA015DD669}"/>
    <cellStyle name="Moneda 14 19 7" xfId="8186" xr:uid="{0764B1F1-7C36-4D1C-A539-2604C0E98715}"/>
    <cellStyle name="Moneda 14 19 7 2" xfId="15493" xr:uid="{B5D37068-2EFF-41DC-8684-C23A22FE652D}"/>
    <cellStyle name="Moneda 14 19 7 2 2" xfId="37337" xr:uid="{ECE589CB-AF8C-4C6C-8814-FF0C88158FF2}"/>
    <cellStyle name="Moneda 14 19 7 2 3" xfId="26416" xr:uid="{E1280FC0-06FC-47B0-9AC4-3FBB710BB2B2}"/>
    <cellStyle name="Moneda 14 19 7 3" xfId="11837" xr:uid="{9F133047-F1D6-4FB1-B4F9-79F68ED1786F}"/>
    <cellStyle name="Moneda 14 19 7 3 2" xfId="33697" xr:uid="{8AD86933-7FFC-4ABF-ABA3-CBFCA4F7C5C6}"/>
    <cellStyle name="Moneda 14 19 7 3 3" xfId="22776" xr:uid="{BBE6D0A2-3300-404B-B5F7-7EDFA16B6FF1}"/>
    <cellStyle name="Moneda 14 19 7 4" xfId="30058" xr:uid="{B4C07A96-2478-4C8E-B8A6-7DEDDB400C4D}"/>
    <cellStyle name="Moneda 14 19 7 5" xfId="19137" xr:uid="{F6C5411E-A609-4A5E-A336-85253783CC56}"/>
    <cellStyle name="Moneda 14 19 8" xfId="12575" xr:uid="{2882728C-F048-45E3-852A-C6A83BAF64F4}"/>
    <cellStyle name="Moneda 14 19 8 2" xfId="34431" xr:uid="{79BAF752-7E66-4A92-A9D3-30228E88F007}"/>
    <cellStyle name="Moneda 14 19 8 3" xfId="23510" xr:uid="{6DBDA49D-3992-4DFF-B9E3-AC5A34C04388}"/>
    <cellStyle name="Moneda 14 19 9" xfId="8923" xr:uid="{866433AE-BDB0-408B-ADE6-A02904E72036}"/>
    <cellStyle name="Moneda 14 19 9 2" xfId="30791" xr:uid="{4D17A1DD-B9F0-4687-BFFC-840DEAAF03E7}"/>
    <cellStyle name="Moneda 14 19 9 3" xfId="19870" xr:uid="{AB76690C-5DA9-4916-87BF-9610FDE62F3B}"/>
    <cellStyle name="Moneda 14 2" xfId="3087" xr:uid="{C8485535-750C-4E53-9A67-16AED52E37E1}"/>
    <cellStyle name="Moneda 14 2 10" xfId="27153" xr:uid="{3F509BB4-4AAE-468E-BEB0-68B0DD85F88E}"/>
    <cellStyle name="Moneda 14 2 11" xfId="16232" xr:uid="{FF1D5128-3D36-4AAB-B821-72BE48A13E15}"/>
    <cellStyle name="Moneda 14 2 2" xfId="5497" xr:uid="{AE3D77F2-38F9-42E8-A3C1-88109C5B35BE}"/>
    <cellStyle name="Moneda 14 2 2 2" xfId="6236" xr:uid="{1C611271-0313-4701-894E-D3D4EDECFD1B}"/>
    <cellStyle name="Moneda 14 2 2 2 2" xfId="13543" xr:uid="{CE36659D-663E-4581-8C92-B0F020DBAE16}"/>
    <cellStyle name="Moneda 14 2 2 2 2 2" xfId="35397" xr:uid="{561159FC-8841-42AA-98A7-C67C5456F47C}"/>
    <cellStyle name="Moneda 14 2 2 2 2 3" xfId="24476" xr:uid="{AA96EC1D-57F2-4558-BA54-3552716CBBDF}"/>
    <cellStyle name="Moneda 14 2 2 2 3" xfId="9889" xr:uid="{54AC8C86-6875-4DA7-892B-BA635711E572}"/>
    <cellStyle name="Moneda 14 2 2 2 3 2" xfId="31757" xr:uid="{124532F3-EEAE-4D49-A888-5D36E57846ED}"/>
    <cellStyle name="Moneda 14 2 2 2 3 3" xfId="20836" xr:uid="{F777564D-A691-46D6-B1A0-77AD2B819690}"/>
    <cellStyle name="Moneda 14 2 2 2 4" xfId="28118" xr:uid="{C732B816-FCBF-4F67-80F8-0AD11393F9FD}"/>
    <cellStyle name="Moneda 14 2 2 2 5" xfId="17197" xr:uid="{995EB96B-71EE-4BC3-A82F-021D9E0AB6BC}"/>
    <cellStyle name="Moneda 14 2 2 3" xfId="6966" xr:uid="{EE942BD3-7343-4CA6-AB51-49A46057B122}"/>
    <cellStyle name="Moneda 14 2 2 3 2" xfId="14273" xr:uid="{869DD5CC-1473-4789-A6BA-62A2A203A362}"/>
    <cellStyle name="Moneda 14 2 2 3 2 2" xfId="36123" xr:uid="{546F6270-F8BD-4005-AF9A-5740B4392C21}"/>
    <cellStyle name="Moneda 14 2 2 3 2 3" xfId="25202" xr:uid="{9A0B6434-8A47-4CBB-B321-D74718DE86B0}"/>
    <cellStyle name="Moneda 14 2 2 3 3" xfId="10619" xr:uid="{48D0E09C-D910-4336-B5ED-2EBDF778B66F}"/>
    <cellStyle name="Moneda 14 2 2 3 3 2" xfId="32483" xr:uid="{33469A6C-D1B4-456E-84FE-EC6188DD6465}"/>
    <cellStyle name="Moneda 14 2 2 3 3 3" xfId="21562" xr:uid="{47C48794-86B8-4456-AC59-77C48D0B9D2A}"/>
    <cellStyle name="Moneda 14 2 2 3 4" xfId="28844" xr:uid="{43DDC1AB-3302-4229-9324-449C40026490}"/>
    <cellStyle name="Moneda 14 2 2 3 5" xfId="17923" xr:uid="{D3AFC2BC-4E1E-4BB0-B937-97F4DEE17155}"/>
    <cellStyle name="Moneda 14 2 2 4" xfId="7696" xr:uid="{1E411816-5C1D-4C62-8522-C3322DBC2212}"/>
    <cellStyle name="Moneda 14 2 2 4 2" xfId="15003" xr:uid="{54C43360-DE27-4FC5-A549-EA86A72CE3B6}"/>
    <cellStyle name="Moneda 14 2 2 4 2 2" xfId="36849" xr:uid="{C57B5FAE-89DA-4BC9-A417-05A175FE48F8}"/>
    <cellStyle name="Moneda 14 2 2 4 2 3" xfId="25928" xr:uid="{154E0F56-5BFE-4430-8FA5-5BFC8FFF79E1}"/>
    <cellStyle name="Moneda 14 2 2 4 3" xfId="11349" xr:uid="{6AAD3C2D-E67A-4EA7-AD7D-82419B4CFA75}"/>
    <cellStyle name="Moneda 14 2 2 4 3 2" xfId="33209" xr:uid="{84F14A84-1E04-4B5D-9809-D4564C98359A}"/>
    <cellStyle name="Moneda 14 2 2 4 3 3" xfId="22288" xr:uid="{0B2A26C2-F313-4C5B-9C66-A80F3785BABB}"/>
    <cellStyle name="Moneda 14 2 2 4 4" xfId="29570" xr:uid="{4187999F-6A13-4DAF-9732-49606B87423F}"/>
    <cellStyle name="Moneda 14 2 2 4 5" xfId="18649" xr:uid="{17F0EFAE-BA30-4247-A772-65BFF8AA5E6D}"/>
    <cellStyle name="Moneda 14 2 2 5" xfId="8426" xr:uid="{42972D4C-A6FB-43C1-A72E-FB4372D25AF4}"/>
    <cellStyle name="Moneda 14 2 2 5 2" xfId="15733" xr:uid="{EF16F90D-3416-435C-96B8-3D9BCF7A3067}"/>
    <cellStyle name="Moneda 14 2 2 5 2 2" xfId="37575" xr:uid="{FCF3584F-8776-4FB0-8254-94C66D726570}"/>
    <cellStyle name="Moneda 14 2 2 5 2 3" xfId="26654" xr:uid="{700D34D3-0ADE-4DE4-AA94-6F69A1C7D9B7}"/>
    <cellStyle name="Moneda 14 2 2 5 3" xfId="12075" xr:uid="{3AD72D5C-BA88-41EC-B9FB-4B08583618A0}"/>
    <cellStyle name="Moneda 14 2 2 5 3 2" xfId="33935" xr:uid="{23AC5E30-472B-4A82-B8CE-B0823C5C1B65}"/>
    <cellStyle name="Moneda 14 2 2 5 3 3" xfId="23014" xr:uid="{90D85788-09FB-4C2F-9257-EF215F57547D}"/>
    <cellStyle name="Moneda 14 2 2 5 4" xfId="30296" xr:uid="{DB8035F5-9A56-4B69-B59C-787FB0A996A0}"/>
    <cellStyle name="Moneda 14 2 2 5 5" xfId="19375" xr:uid="{E3F2230A-9345-4DB0-A6E8-A60FABF1A120}"/>
    <cellStyle name="Moneda 14 2 2 6" xfId="12815" xr:uid="{BE38FC31-0623-4DFC-B4D8-F53EBEB3F172}"/>
    <cellStyle name="Moneda 14 2 2 6 2" xfId="34669" xr:uid="{6E1210A0-FC7C-4230-8E5C-87F9927CDBFF}"/>
    <cellStyle name="Moneda 14 2 2 6 3" xfId="23748" xr:uid="{F7CB84BB-6C3A-4DF9-80BE-27D1BE5CCCEE}"/>
    <cellStyle name="Moneda 14 2 2 7" xfId="9161" xr:uid="{7CEEE3E8-AEE9-46B8-B47E-F624794E36CC}"/>
    <cellStyle name="Moneda 14 2 2 7 2" xfId="31029" xr:uid="{6E79CC76-A033-40A4-8C68-825C820D97E6}"/>
    <cellStyle name="Moneda 14 2 2 7 3" xfId="20108" xr:uid="{84DF276D-BD19-41A5-BE1C-9DCBD7FA6D23}"/>
    <cellStyle name="Moneda 14 2 2 8" xfId="27390" xr:uid="{ED52E261-6955-4C3D-9186-AB01BAB9C444}"/>
    <cellStyle name="Moneda 14 2 2 9" xfId="16469" xr:uid="{425433C0-E174-4A61-A32C-4AF139CAB176}"/>
    <cellStyle name="Moneda 14 2 3" xfId="5747" xr:uid="{9FF82457-652D-4E0B-9828-43E7FD8FB779}"/>
    <cellStyle name="Moneda 14 2 3 2" xfId="6480" xr:uid="{DABF73CE-07A4-4DF0-A9B5-440EF22C3A1F}"/>
    <cellStyle name="Moneda 14 2 3 2 2" xfId="13787" xr:uid="{50A4A02A-0254-4D7C-87A4-DBE3A26BDB33}"/>
    <cellStyle name="Moneda 14 2 3 2 2 2" xfId="35641" xr:uid="{FFF7FE04-F527-4E89-AB49-9319FAFD2A3D}"/>
    <cellStyle name="Moneda 14 2 3 2 2 3" xfId="24720" xr:uid="{8F25AF25-9FFB-459E-A94F-13835A177D47}"/>
    <cellStyle name="Moneda 14 2 3 2 3" xfId="10133" xr:uid="{62A990E1-2D0F-4F77-9A6C-E4218D7DE12F}"/>
    <cellStyle name="Moneda 14 2 3 2 3 2" xfId="32001" xr:uid="{6EF81379-9EDB-434E-B3AB-7C054897F327}"/>
    <cellStyle name="Moneda 14 2 3 2 3 3" xfId="21080" xr:uid="{ACFA6BBB-0336-4312-9D4C-7CEB6A5081C0}"/>
    <cellStyle name="Moneda 14 2 3 2 4" xfId="28362" xr:uid="{9D066A89-A2FF-4E3B-BF60-34F6FE44235F}"/>
    <cellStyle name="Moneda 14 2 3 2 5" xfId="17441" xr:uid="{CFBD75DA-AB04-485D-AC6A-D6A9A559B743}"/>
    <cellStyle name="Moneda 14 2 3 3" xfId="7210" xr:uid="{7429D50E-3494-4ECF-B2CE-234601262C1B}"/>
    <cellStyle name="Moneda 14 2 3 3 2" xfId="14517" xr:uid="{014CA74C-3797-48CA-9BFA-1F74EF6804CA}"/>
    <cellStyle name="Moneda 14 2 3 3 2 2" xfId="36367" xr:uid="{D5A21AB5-48C4-4C1D-AD8E-8267D31EEBF6}"/>
    <cellStyle name="Moneda 14 2 3 3 2 3" xfId="25446" xr:uid="{85A5B126-E7AB-4EF6-84AC-FF33072C2329}"/>
    <cellStyle name="Moneda 14 2 3 3 3" xfId="10863" xr:uid="{9799B840-7120-488B-8504-4E9202A6B6DA}"/>
    <cellStyle name="Moneda 14 2 3 3 3 2" xfId="32727" xr:uid="{6AEDA427-DF5B-4F99-817D-CFFF4A8A4D8C}"/>
    <cellStyle name="Moneda 14 2 3 3 3 3" xfId="21806" xr:uid="{5E2B2716-F78D-4CB1-B28B-7CE15ABC60ED}"/>
    <cellStyle name="Moneda 14 2 3 3 4" xfId="29088" xr:uid="{FDB8031E-DFF4-4268-B03A-4B70DAC623D2}"/>
    <cellStyle name="Moneda 14 2 3 3 5" xfId="18167" xr:uid="{D553447A-8887-4AC2-B6A1-87D2C1204003}"/>
    <cellStyle name="Moneda 14 2 3 4" xfId="7940" xr:uid="{2B902ADB-1355-46C1-AA0D-C73688452176}"/>
    <cellStyle name="Moneda 14 2 3 4 2" xfId="15247" xr:uid="{5AAFF582-37A8-495F-85B5-A0350FFA2CAF}"/>
    <cellStyle name="Moneda 14 2 3 4 2 2" xfId="37093" xr:uid="{76CF8517-0AF7-4110-B55A-4800FE36559A}"/>
    <cellStyle name="Moneda 14 2 3 4 2 3" xfId="26172" xr:uid="{9962A758-257C-4C2C-A1BC-87D60DB71BD3}"/>
    <cellStyle name="Moneda 14 2 3 4 3" xfId="11593" xr:uid="{40E9B838-C166-43ED-A104-3C89B20F3BDA}"/>
    <cellStyle name="Moneda 14 2 3 4 3 2" xfId="33453" xr:uid="{41A441D0-9130-40FE-9505-BD8853BB0DF2}"/>
    <cellStyle name="Moneda 14 2 3 4 3 3" xfId="22532" xr:uid="{FFD8F6A7-BC28-4798-84AC-0754A1529257}"/>
    <cellStyle name="Moneda 14 2 3 4 4" xfId="29814" xr:uid="{B73E6745-7130-472B-A800-4DC44356956D}"/>
    <cellStyle name="Moneda 14 2 3 4 5" xfId="18893" xr:uid="{DD04092A-F7CC-4C2F-B05D-32A4F36F231C}"/>
    <cellStyle name="Moneda 14 2 3 5" xfId="8670" xr:uid="{9CAA0580-5AC6-43B9-9427-1D5A4A9C9442}"/>
    <cellStyle name="Moneda 14 2 3 5 2" xfId="15977" xr:uid="{47202433-495F-4789-B082-08B73BA2F062}"/>
    <cellStyle name="Moneda 14 2 3 5 2 2" xfId="37819" xr:uid="{E11E64FA-AA6B-4E40-B538-2C50B949623C}"/>
    <cellStyle name="Moneda 14 2 3 5 2 3" xfId="26898" xr:uid="{44295852-E3AC-47DD-8C60-E982F41A50F0}"/>
    <cellStyle name="Moneda 14 2 3 5 3" xfId="12319" xr:uid="{FB4B1F11-358F-47B7-B83B-8C02DB9231E4}"/>
    <cellStyle name="Moneda 14 2 3 5 3 2" xfId="34179" xr:uid="{9A176E2C-932F-4122-ADF4-F3933273D2A6}"/>
    <cellStyle name="Moneda 14 2 3 5 3 3" xfId="23258" xr:uid="{7DD9C084-6A04-424C-890F-8A6A6CD311CD}"/>
    <cellStyle name="Moneda 14 2 3 5 4" xfId="30540" xr:uid="{30867351-7383-4435-B191-027A23738A19}"/>
    <cellStyle name="Moneda 14 2 3 5 5" xfId="19619" xr:uid="{7F852A4E-9BAA-44EE-A753-1D7531BF153A}"/>
    <cellStyle name="Moneda 14 2 3 6" xfId="13059" xr:uid="{A8EECF3A-2636-47AC-AA39-EDF5FBFB851B}"/>
    <cellStyle name="Moneda 14 2 3 6 2" xfId="34913" xr:uid="{6F3DEB3C-DE2E-4EE9-A099-627191F826B7}"/>
    <cellStyle name="Moneda 14 2 3 6 3" xfId="23992" xr:uid="{D671D4DB-3270-4BD8-8477-AE84C49A04A2}"/>
    <cellStyle name="Moneda 14 2 3 7" xfId="9405" xr:uid="{FA31EAEA-578A-4187-BE88-06B7DD354E39}"/>
    <cellStyle name="Moneda 14 2 3 7 2" xfId="31273" xr:uid="{EA9BF36F-0ED0-4B72-A905-F72A87A8ED01}"/>
    <cellStyle name="Moneda 14 2 3 7 3" xfId="20352" xr:uid="{40D1D6D3-E1D1-4A98-B08A-241DA0FC69C1}"/>
    <cellStyle name="Moneda 14 2 3 8" xfId="27634" xr:uid="{58E75125-99BE-4BA7-A17E-84FE27443E85}"/>
    <cellStyle name="Moneda 14 2 3 9" xfId="16713" xr:uid="{B3A347BE-8A60-463A-9798-FF406CDD34F5}"/>
    <cellStyle name="Moneda 14 2 4" xfId="5999" xr:uid="{72722549-1971-423F-ADE4-5E5EACA20892}"/>
    <cellStyle name="Moneda 14 2 4 2" xfId="13306" xr:uid="{804F29E3-34B5-4210-89BF-54DA5025BF0B}"/>
    <cellStyle name="Moneda 14 2 4 2 2" xfId="35160" xr:uid="{F76AD272-D3DF-455F-81B8-D6CF302651A2}"/>
    <cellStyle name="Moneda 14 2 4 2 3" xfId="24239" xr:uid="{29F6261D-E197-470A-9F22-99445805803D}"/>
    <cellStyle name="Moneda 14 2 4 3" xfId="9652" xr:uid="{B5987F35-439B-4620-9E7D-0B0DEBE16EA9}"/>
    <cellStyle name="Moneda 14 2 4 3 2" xfId="31520" xr:uid="{10F82B21-9030-425D-984B-26E0D9823AF5}"/>
    <cellStyle name="Moneda 14 2 4 3 3" xfId="20599" xr:uid="{F58CFF20-9C37-4164-99C9-97F320D4358B}"/>
    <cellStyle name="Moneda 14 2 4 4" xfId="27881" xr:uid="{70DEDD1D-0AC6-44F5-8D76-C9A3A94E727F}"/>
    <cellStyle name="Moneda 14 2 4 5" xfId="16960" xr:uid="{71F6267F-60A2-4BB9-82E7-36E45F128266}"/>
    <cellStyle name="Moneda 14 2 5" xfId="6727" xr:uid="{1D93A399-B229-4B31-B20A-6EEF6EC82E3E}"/>
    <cellStyle name="Moneda 14 2 5 2" xfId="14034" xr:uid="{B845A724-99EC-458D-8A4B-597156B4CDEB}"/>
    <cellStyle name="Moneda 14 2 5 2 2" xfId="35886" xr:uid="{4CEB8686-A672-4BE5-90D9-09136DAB4CFE}"/>
    <cellStyle name="Moneda 14 2 5 2 3" xfId="24965" xr:uid="{D9CA2AC4-1B10-4FED-B9D9-E49C5C32DE9E}"/>
    <cellStyle name="Moneda 14 2 5 3" xfId="10380" xr:uid="{ED8DC97E-2D88-4898-8C5D-0207D08B51BD}"/>
    <cellStyle name="Moneda 14 2 5 3 2" xfId="32246" xr:uid="{55545F98-CE4E-47DA-B90B-4901782F56F8}"/>
    <cellStyle name="Moneda 14 2 5 3 3" xfId="21325" xr:uid="{C7823F2E-496D-4A9A-8BE0-0C4C8FF487B2}"/>
    <cellStyle name="Moneda 14 2 5 4" xfId="28607" xr:uid="{21A3A355-23ED-402B-8937-54BFA597452A}"/>
    <cellStyle name="Moneda 14 2 5 5" xfId="17686" xr:uid="{936DF8EF-384B-475F-97C2-43F198CE87FF}"/>
    <cellStyle name="Moneda 14 2 6" xfId="7457" xr:uid="{66C8F8F6-DDC5-4C17-9617-7CD2468ECA74}"/>
    <cellStyle name="Moneda 14 2 6 2" xfId="14764" xr:uid="{C51DF792-7E9C-4CAD-879A-2B87BE3F7D38}"/>
    <cellStyle name="Moneda 14 2 6 2 2" xfId="36612" xr:uid="{5D07CEA0-1D78-4AF8-B621-E24C8457F44D}"/>
    <cellStyle name="Moneda 14 2 6 2 3" xfId="25691" xr:uid="{CF01C25C-3802-4E42-BD5B-98FB6BF411D3}"/>
    <cellStyle name="Moneda 14 2 6 3" xfId="11110" xr:uid="{DBA50AEF-F155-4DB0-BAEB-1F22B19AAE18}"/>
    <cellStyle name="Moneda 14 2 6 3 2" xfId="32972" xr:uid="{FF130384-F60E-41AE-92E6-8E09770C4732}"/>
    <cellStyle name="Moneda 14 2 6 3 3" xfId="22051" xr:uid="{1AF5DF6B-1228-4300-B7DC-B6D0731463CE}"/>
    <cellStyle name="Moneda 14 2 6 4" xfId="29333" xr:uid="{67059341-49B9-4072-83C7-A33981D4A905}"/>
    <cellStyle name="Moneda 14 2 6 5" xfId="18412" xr:uid="{9EFB8184-6D0A-4A0E-9852-BE9FDDAAD5BB}"/>
    <cellStyle name="Moneda 14 2 7" xfId="8187" xr:uid="{5683C0EA-B900-4617-96A5-503C8AAE997D}"/>
    <cellStyle name="Moneda 14 2 7 2" xfId="15494" xr:uid="{A7499419-329D-4146-9491-8FE4CFB81FE9}"/>
    <cellStyle name="Moneda 14 2 7 2 2" xfId="37338" xr:uid="{5B36FC5F-41DA-4125-AE15-3EB6268AF72A}"/>
    <cellStyle name="Moneda 14 2 7 2 3" xfId="26417" xr:uid="{8D49C4BA-6C88-4DB1-89A5-F5FC4459133A}"/>
    <cellStyle name="Moneda 14 2 7 3" xfId="11838" xr:uid="{C3E0BCCB-C5D5-489B-B4A4-F1DEAD74FDF5}"/>
    <cellStyle name="Moneda 14 2 7 3 2" xfId="33698" xr:uid="{A03FC25B-BEA4-4458-A772-D697ECE4698F}"/>
    <cellStyle name="Moneda 14 2 7 3 3" xfId="22777" xr:uid="{977764F2-1754-4335-B348-1E60ABA95BAD}"/>
    <cellStyle name="Moneda 14 2 7 4" xfId="30059" xr:uid="{A9C72A79-B78F-4B37-BBF7-D6586D117834}"/>
    <cellStyle name="Moneda 14 2 7 5" xfId="19138" xr:uid="{C7948E53-B4D2-4E87-BF5A-3AD100128E2E}"/>
    <cellStyle name="Moneda 14 2 8" xfId="12576" xr:uid="{B2ED8F1C-10E2-49D2-AAB8-5E6610F4D688}"/>
    <cellStyle name="Moneda 14 2 8 2" xfId="34432" xr:uid="{38FD5AB9-495A-40B3-A463-9FF991E713C2}"/>
    <cellStyle name="Moneda 14 2 8 3" xfId="23511" xr:uid="{45632BF9-5330-44DD-A6A0-C62F88279E06}"/>
    <cellStyle name="Moneda 14 2 9" xfId="8924" xr:uid="{6F449381-CF21-4B48-8DFB-AC52E56C41E3}"/>
    <cellStyle name="Moneda 14 2 9 2" xfId="30792" xr:uid="{BDC9BF0B-EA7A-4DDB-992B-F8643B05ABFC}"/>
    <cellStyle name="Moneda 14 2 9 3" xfId="19871" xr:uid="{8D5D9216-C443-4C6E-B721-637A8128BE71}"/>
    <cellStyle name="Moneda 14 20" xfId="3088" xr:uid="{ACE7471C-6233-449E-8324-B2D7221AAF1D}"/>
    <cellStyle name="Moneda 14 20 10" xfId="27154" xr:uid="{1DEC8055-317B-4967-9715-461E970741DC}"/>
    <cellStyle name="Moneda 14 20 11" xfId="16233" xr:uid="{AD388889-DDB2-4AF4-94AB-4B9C579844E2}"/>
    <cellStyle name="Moneda 14 20 2" xfId="5498" xr:uid="{C6461CBE-13EB-4863-BB34-25E6670B048E}"/>
    <cellStyle name="Moneda 14 20 2 2" xfId="6237" xr:uid="{866A9F03-636B-47AE-9F43-C21712B569B6}"/>
    <cellStyle name="Moneda 14 20 2 2 2" xfId="13544" xr:uid="{40204163-9931-480D-ABBD-F134C82A0791}"/>
    <cellStyle name="Moneda 14 20 2 2 2 2" xfId="35398" xr:uid="{48A1AE4E-C770-49FE-B8A8-C70B101F6F1D}"/>
    <cellStyle name="Moneda 14 20 2 2 2 3" xfId="24477" xr:uid="{DECAB690-96C9-4DBF-B18D-7E4B815CA2D8}"/>
    <cellStyle name="Moneda 14 20 2 2 3" xfId="9890" xr:uid="{ADF5610A-F558-4F45-80BF-8D479A8F1515}"/>
    <cellStyle name="Moneda 14 20 2 2 3 2" xfId="31758" xr:uid="{0A745F64-E978-42D7-8B49-9324F5659E8C}"/>
    <cellStyle name="Moneda 14 20 2 2 3 3" xfId="20837" xr:uid="{CC16AD5A-B4EB-44CE-9D95-ACA8E1CA9FC5}"/>
    <cellStyle name="Moneda 14 20 2 2 4" xfId="28119" xr:uid="{95522D23-495E-44A3-BDD8-0B5918E6AB0D}"/>
    <cellStyle name="Moneda 14 20 2 2 5" xfId="17198" xr:uid="{EC8BE817-B83F-4BFD-BCB5-B7C11E83EF80}"/>
    <cellStyle name="Moneda 14 20 2 3" xfId="6967" xr:uid="{675EACF3-C40B-4BA3-82F7-EC4A0E0AE012}"/>
    <cellStyle name="Moneda 14 20 2 3 2" xfId="14274" xr:uid="{812B3CD4-D247-409C-8132-9A1B94548050}"/>
    <cellStyle name="Moneda 14 20 2 3 2 2" xfId="36124" xr:uid="{A0C4CF2A-DBB6-44B3-902E-AD59C87B0177}"/>
    <cellStyle name="Moneda 14 20 2 3 2 3" xfId="25203" xr:uid="{746FB318-8902-4A21-BC92-29FD892A3061}"/>
    <cellStyle name="Moneda 14 20 2 3 3" xfId="10620" xr:uid="{A387C020-42B6-4CE2-A38C-11E1CC7D4F9E}"/>
    <cellStyle name="Moneda 14 20 2 3 3 2" xfId="32484" xr:uid="{7C266588-7A2B-482A-8AC5-DC922F502DD3}"/>
    <cellStyle name="Moneda 14 20 2 3 3 3" xfId="21563" xr:uid="{0E7A1575-5E15-48EB-8442-FA9E29AA4F35}"/>
    <cellStyle name="Moneda 14 20 2 3 4" xfId="28845" xr:uid="{B0125BEC-AC05-4817-8656-44DA59AFB5B6}"/>
    <cellStyle name="Moneda 14 20 2 3 5" xfId="17924" xr:uid="{85862BFF-8239-49A7-8CD9-70B01F53C903}"/>
    <cellStyle name="Moneda 14 20 2 4" xfId="7697" xr:uid="{63AC5CFB-51E5-47DA-8C9A-E68FF9AA5694}"/>
    <cellStyle name="Moneda 14 20 2 4 2" xfId="15004" xr:uid="{70FFAA8B-25AC-4958-B908-016E591128F9}"/>
    <cellStyle name="Moneda 14 20 2 4 2 2" xfId="36850" xr:uid="{82962712-6C9E-4C50-BFC1-A074B55B169E}"/>
    <cellStyle name="Moneda 14 20 2 4 2 3" xfId="25929" xr:uid="{44218320-BFB2-4A0E-9FF5-31429495FA47}"/>
    <cellStyle name="Moneda 14 20 2 4 3" xfId="11350" xr:uid="{EA6DB38A-A1F4-4ED7-A460-D9AE3C675D91}"/>
    <cellStyle name="Moneda 14 20 2 4 3 2" xfId="33210" xr:uid="{A182C187-502C-44A1-B11C-9A4A00482DE6}"/>
    <cellStyle name="Moneda 14 20 2 4 3 3" xfId="22289" xr:uid="{1F13F8A9-6341-41C5-928F-EE32150223D2}"/>
    <cellStyle name="Moneda 14 20 2 4 4" xfId="29571" xr:uid="{63C8A9E6-64BA-4A12-9C7A-96D5A835D0A1}"/>
    <cellStyle name="Moneda 14 20 2 4 5" xfId="18650" xr:uid="{A23A15F4-FD53-44C0-9C3D-E4623866B11C}"/>
    <cellStyle name="Moneda 14 20 2 5" xfId="8427" xr:uid="{361AF811-5367-43DA-AA24-C8B200FC6EC9}"/>
    <cellStyle name="Moneda 14 20 2 5 2" xfId="15734" xr:uid="{482C402E-5B20-4104-894D-028D1179AE13}"/>
    <cellStyle name="Moneda 14 20 2 5 2 2" xfId="37576" xr:uid="{5C752A39-90DB-4716-B0E4-1728709F43F2}"/>
    <cellStyle name="Moneda 14 20 2 5 2 3" xfId="26655" xr:uid="{6F590562-D16A-408C-BF08-61141E9DD673}"/>
    <cellStyle name="Moneda 14 20 2 5 3" xfId="12076" xr:uid="{24B2B67B-93FC-4AD2-B489-92F2B571952C}"/>
    <cellStyle name="Moneda 14 20 2 5 3 2" xfId="33936" xr:uid="{701DA306-7405-4B38-A10F-8D28534F802D}"/>
    <cellStyle name="Moneda 14 20 2 5 3 3" xfId="23015" xr:uid="{6EC66693-D115-4690-8AF3-7625F6E10AC5}"/>
    <cellStyle name="Moneda 14 20 2 5 4" xfId="30297" xr:uid="{3561E42E-D075-4A03-82CC-C3AE35211D87}"/>
    <cellStyle name="Moneda 14 20 2 5 5" xfId="19376" xr:uid="{66114663-B848-4DC3-A0BD-421B4586674F}"/>
    <cellStyle name="Moneda 14 20 2 6" xfId="12816" xr:uid="{A448C094-2733-45FC-92C8-88803E52362D}"/>
    <cellStyle name="Moneda 14 20 2 6 2" xfId="34670" xr:uid="{2CC84A33-A6F8-4676-B959-9848E1E65BDD}"/>
    <cellStyle name="Moneda 14 20 2 6 3" xfId="23749" xr:uid="{2F0FBA6E-46C9-42B8-AD09-38ACEBA563F2}"/>
    <cellStyle name="Moneda 14 20 2 7" xfId="9162" xr:uid="{A5FA49D0-4D22-4D4E-838E-BF623DDE1DEC}"/>
    <cellStyle name="Moneda 14 20 2 7 2" xfId="31030" xr:uid="{3C8045B7-9BAE-4890-B998-74DCDDB618BF}"/>
    <cellStyle name="Moneda 14 20 2 7 3" xfId="20109" xr:uid="{03F5D817-D3E0-4C19-AA11-7D5D6CAAC5BE}"/>
    <cellStyle name="Moneda 14 20 2 8" xfId="27391" xr:uid="{84DFB244-B933-48EC-B3BD-4C0F03FA0430}"/>
    <cellStyle name="Moneda 14 20 2 9" xfId="16470" xr:uid="{DC362021-3A6A-4092-B0F7-93FA2B5AFB16}"/>
    <cellStyle name="Moneda 14 20 3" xfId="5748" xr:uid="{70E54195-9BB7-4687-B505-CACEC8CCF81C}"/>
    <cellStyle name="Moneda 14 20 3 2" xfId="6481" xr:uid="{2EF887FE-6215-4331-89BE-FCFA477306FC}"/>
    <cellStyle name="Moneda 14 20 3 2 2" xfId="13788" xr:uid="{6B98229F-9F7A-4778-A64C-C8E6C49C35B3}"/>
    <cellStyle name="Moneda 14 20 3 2 2 2" xfId="35642" xr:uid="{B264F742-DAA6-4BCD-8547-9B60D1448EF9}"/>
    <cellStyle name="Moneda 14 20 3 2 2 3" xfId="24721" xr:uid="{9320F9CA-C0C0-474B-8176-397485DD9383}"/>
    <cellStyle name="Moneda 14 20 3 2 3" xfId="10134" xr:uid="{FCBE5814-9AEB-4A8F-AEDD-DDA9BDD19BD2}"/>
    <cellStyle name="Moneda 14 20 3 2 3 2" xfId="32002" xr:uid="{33F748C8-28FA-4CC1-9AAC-5C94AE6B9AAC}"/>
    <cellStyle name="Moneda 14 20 3 2 3 3" xfId="21081" xr:uid="{7D5D1E93-AD28-4E48-BBE2-A364A4016DCA}"/>
    <cellStyle name="Moneda 14 20 3 2 4" xfId="28363" xr:uid="{B31D61F5-5400-4209-B6B3-FD23FE29EE89}"/>
    <cellStyle name="Moneda 14 20 3 2 5" xfId="17442" xr:uid="{52B06D89-5A4E-4EEA-8EA2-4FAD3ACAA2B0}"/>
    <cellStyle name="Moneda 14 20 3 3" xfId="7211" xr:uid="{6248E478-98A5-4811-B237-58E97E95FE66}"/>
    <cellStyle name="Moneda 14 20 3 3 2" xfId="14518" xr:uid="{38A8E059-49B4-43E6-816E-00E3CA9EBE59}"/>
    <cellStyle name="Moneda 14 20 3 3 2 2" xfId="36368" xr:uid="{DF5DB3B0-A714-4ADD-9DBF-ED1149AD2130}"/>
    <cellStyle name="Moneda 14 20 3 3 2 3" xfId="25447" xr:uid="{6A0E08BE-D0D6-4A46-A93C-DFEBB3258C60}"/>
    <cellStyle name="Moneda 14 20 3 3 3" xfId="10864" xr:uid="{944D64F0-FA7A-4E5E-AAE5-BAA216E6C4F5}"/>
    <cellStyle name="Moneda 14 20 3 3 3 2" xfId="32728" xr:uid="{63419C6B-395D-4CF0-BFEF-3BD5438D6F84}"/>
    <cellStyle name="Moneda 14 20 3 3 3 3" xfId="21807" xr:uid="{E3A796D5-C931-4F8B-B877-A757C6194344}"/>
    <cellStyle name="Moneda 14 20 3 3 4" xfId="29089" xr:uid="{B04DD10C-4B44-48FA-9ACE-F253634CD23C}"/>
    <cellStyle name="Moneda 14 20 3 3 5" xfId="18168" xr:uid="{5F04087E-8C31-4B46-B4FD-3F73AC542DD9}"/>
    <cellStyle name="Moneda 14 20 3 4" xfId="7941" xr:uid="{B24BBD54-D13E-4552-ACD4-7DEA6D7A229C}"/>
    <cellStyle name="Moneda 14 20 3 4 2" xfId="15248" xr:uid="{6CB24E0A-595A-4410-857C-3D3DE978A7A8}"/>
    <cellStyle name="Moneda 14 20 3 4 2 2" xfId="37094" xr:uid="{AFBC9E4F-EB2B-4CD6-B2D1-7CF1029C3FA4}"/>
    <cellStyle name="Moneda 14 20 3 4 2 3" xfId="26173" xr:uid="{84462A5C-133C-46FC-8270-EA4DACA316BF}"/>
    <cellStyle name="Moneda 14 20 3 4 3" xfId="11594" xr:uid="{2D3CE1DF-20D5-4EE8-863D-81F2B11D4D96}"/>
    <cellStyle name="Moneda 14 20 3 4 3 2" xfId="33454" xr:uid="{7BACB5AA-ABA1-4E3A-91D6-5EC31835F1E0}"/>
    <cellStyle name="Moneda 14 20 3 4 3 3" xfId="22533" xr:uid="{B3CA2D62-A77A-41E9-BD43-1362089D0F42}"/>
    <cellStyle name="Moneda 14 20 3 4 4" xfId="29815" xr:uid="{AEB57014-2AD2-4BD5-AD70-995E40153850}"/>
    <cellStyle name="Moneda 14 20 3 4 5" xfId="18894" xr:uid="{1780A2CC-6098-4B74-9731-544D4A348C8E}"/>
    <cellStyle name="Moneda 14 20 3 5" xfId="8671" xr:uid="{DD82B2CF-A8FC-4693-90AA-AC235F0FF5BC}"/>
    <cellStyle name="Moneda 14 20 3 5 2" xfId="15978" xr:uid="{0849E075-73C5-4CB6-A582-BA5E65D55019}"/>
    <cellStyle name="Moneda 14 20 3 5 2 2" xfId="37820" xr:uid="{8E55BA85-5D70-4552-A7A6-7BD1E0A72805}"/>
    <cellStyle name="Moneda 14 20 3 5 2 3" xfId="26899" xr:uid="{58723FFB-A323-4F83-B523-C4347C7CBE65}"/>
    <cellStyle name="Moneda 14 20 3 5 3" xfId="12320" xr:uid="{7CA9BDED-1A84-42DC-8B12-4A9AC37AD66D}"/>
    <cellStyle name="Moneda 14 20 3 5 3 2" xfId="34180" xr:uid="{A61D6C73-C916-4AF9-B45D-D36797532F41}"/>
    <cellStyle name="Moneda 14 20 3 5 3 3" xfId="23259" xr:uid="{3A7BCF84-E58A-4E9A-BA3B-1CFAB714302B}"/>
    <cellStyle name="Moneda 14 20 3 5 4" xfId="30541" xr:uid="{4BE30D97-C0CF-401A-B5E2-6B63E76C07E3}"/>
    <cellStyle name="Moneda 14 20 3 5 5" xfId="19620" xr:uid="{1E315D0F-3AC8-4EB5-80A2-2E61548DC0CE}"/>
    <cellStyle name="Moneda 14 20 3 6" xfId="13060" xr:uid="{8B2B2C95-19C4-4FD8-A148-B8083CA0C2C6}"/>
    <cellStyle name="Moneda 14 20 3 6 2" xfId="34914" xr:uid="{D16B5E8C-733C-420A-925E-D08FBC3538A2}"/>
    <cellStyle name="Moneda 14 20 3 6 3" xfId="23993" xr:uid="{8A66640B-8497-4FED-B4D0-C5E73AECF2BD}"/>
    <cellStyle name="Moneda 14 20 3 7" xfId="9406" xr:uid="{B01EEF9A-F703-479B-AFD1-F048D3AFABDD}"/>
    <cellStyle name="Moneda 14 20 3 7 2" xfId="31274" xr:uid="{162D64B2-B047-40AD-81D2-D92893A0FAC4}"/>
    <cellStyle name="Moneda 14 20 3 7 3" xfId="20353" xr:uid="{A3096802-690D-4119-B063-F1F86FBF17D5}"/>
    <cellStyle name="Moneda 14 20 3 8" xfId="27635" xr:uid="{78ADBBB4-32B0-4201-8AF1-197AB6876A3B}"/>
    <cellStyle name="Moneda 14 20 3 9" xfId="16714" xr:uid="{775FF600-61B2-4FBE-A302-D1DB841984AE}"/>
    <cellStyle name="Moneda 14 20 4" xfId="6000" xr:uid="{4EBCCA90-4333-4A77-A796-908DB8810487}"/>
    <cellStyle name="Moneda 14 20 4 2" xfId="13307" xr:uid="{A729B316-9977-4AE4-B709-0517AD555FA7}"/>
    <cellStyle name="Moneda 14 20 4 2 2" xfId="35161" xr:uid="{B41D9DB5-3649-457E-9C11-7839DD72B2ED}"/>
    <cellStyle name="Moneda 14 20 4 2 3" xfId="24240" xr:uid="{B8F393FA-F0C9-4688-A075-BF492A3E4E26}"/>
    <cellStyle name="Moneda 14 20 4 3" xfId="9653" xr:uid="{9594E07E-4AC3-4123-AB42-F83CC81B5726}"/>
    <cellStyle name="Moneda 14 20 4 3 2" xfId="31521" xr:uid="{F94E537E-97CE-4BC0-80CF-828F615A96C8}"/>
    <cellStyle name="Moneda 14 20 4 3 3" xfId="20600" xr:uid="{1281E487-4BA1-4CD6-B274-687342FC6374}"/>
    <cellStyle name="Moneda 14 20 4 4" xfId="27882" xr:uid="{B4AD7F1E-69CD-4279-B369-4878A44A15C4}"/>
    <cellStyle name="Moneda 14 20 4 5" xfId="16961" xr:uid="{2BB5627A-0D43-400C-9133-3B0BD54F47E8}"/>
    <cellStyle name="Moneda 14 20 5" xfId="6728" xr:uid="{CD7B2592-5FFB-487D-A646-22373757F8D6}"/>
    <cellStyle name="Moneda 14 20 5 2" xfId="14035" xr:uid="{EBFC9F4E-63A8-4E7E-8242-9594A6F545CF}"/>
    <cellStyle name="Moneda 14 20 5 2 2" xfId="35887" xr:uid="{49D51AF4-EA59-472F-B20E-B9450C9521ED}"/>
    <cellStyle name="Moneda 14 20 5 2 3" xfId="24966" xr:uid="{CC14A424-ED2E-4D2B-A3E0-01D94320C367}"/>
    <cellStyle name="Moneda 14 20 5 3" xfId="10381" xr:uid="{D379733C-53D9-47AE-A468-0A5E2359A047}"/>
    <cellStyle name="Moneda 14 20 5 3 2" xfId="32247" xr:uid="{61FF6D16-6501-4A28-840C-88A525274F29}"/>
    <cellStyle name="Moneda 14 20 5 3 3" xfId="21326" xr:uid="{D1A87474-ABE3-41D4-9796-9DB854887425}"/>
    <cellStyle name="Moneda 14 20 5 4" xfId="28608" xr:uid="{889C36D6-04AE-402A-9D24-D94D5A240D1D}"/>
    <cellStyle name="Moneda 14 20 5 5" xfId="17687" xr:uid="{37F587FA-3D57-4846-A210-31EAD554A98A}"/>
    <cellStyle name="Moneda 14 20 6" xfId="7458" xr:uid="{DA4E8763-08D8-4898-AD45-86D6F2A98994}"/>
    <cellStyle name="Moneda 14 20 6 2" xfId="14765" xr:uid="{1F28300C-1015-476F-BB42-1CA83801C7EC}"/>
    <cellStyle name="Moneda 14 20 6 2 2" xfId="36613" xr:uid="{1EF893E6-430D-4985-B6DD-D3545D99CAB5}"/>
    <cellStyle name="Moneda 14 20 6 2 3" xfId="25692" xr:uid="{E34521F2-6B0B-482C-8E1E-46E59E7C2613}"/>
    <cellStyle name="Moneda 14 20 6 3" xfId="11111" xr:uid="{BE3EFCD1-3B0F-48BB-B50F-2D63F2254467}"/>
    <cellStyle name="Moneda 14 20 6 3 2" xfId="32973" xr:uid="{A8FF3C26-0B59-4F31-8491-C6B2FEC01560}"/>
    <cellStyle name="Moneda 14 20 6 3 3" xfId="22052" xr:uid="{15B7ADA9-DA4B-4BE8-ABAF-47C4833DD133}"/>
    <cellStyle name="Moneda 14 20 6 4" xfId="29334" xr:uid="{3ACB60B0-FECE-4F8F-AB93-3D7F4C82D30B}"/>
    <cellStyle name="Moneda 14 20 6 5" xfId="18413" xr:uid="{287D144B-7D91-4026-88C8-41D6ECF9BFA3}"/>
    <cellStyle name="Moneda 14 20 7" xfId="8188" xr:uid="{FF2D11CF-CDA6-4CB2-9F75-E66005FCC3F1}"/>
    <cellStyle name="Moneda 14 20 7 2" xfId="15495" xr:uid="{968EBD30-40C7-4333-B6AE-5264050B86D5}"/>
    <cellStyle name="Moneda 14 20 7 2 2" xfId="37339" xr:uid="{A60F586F-8FA0-4563-8667-74D904FAA198}"/>
    <cellStyle name="Moneda 14 20 7 2 3" xfId="26418" xr:uid="{D6265422-3435-45E5-B472-ABFC02896C08}"/>
    <cellStyle name="Moneda 14 20 7 3" xfId="11839" xr:uid="{17B348F8-6579-4E66-8CA9-3FD11CA06104}"/>
    <cellStyle name="Moneda 14 20 7 3 2" xfId="33699" xr:uid="{A773C7C5-37A7-4968-8BD3-F1736E717C43}"/>
    <cellStyle name="Moneda 14 20 7 3 3" xfId="22778" xr:uid="{FD8BCF89-6F95-49D7-9AA1-22C7557232E1}"/>
    <cellStyle name="Moneda 14 20 7 4" xfId="30060" xr:uid="{6E4637A4-07AD-4725-ACF0-930F58D748A6}"/>
    <cellStyle name="Moneda 14 20 7 5" xfId="19139" xr:uid="{057593DA-C9F8-4636-A4AA-96C670CE079D}"/>
    <cellStyle name="Moneda 14 20 8" xfId="12577" xr:uid="{B002F0C1-423A-4970-9900-266BD59B3ED5}"/>
    <cellStyle name="Moneda 14 20 8 2" xfId="34433" xr:uid="{46055734-9C96-44FC-8648-BB049EECA124}"/>
    <cellStyle name="Moneda 14 20 8 3" xfId="23512" xr:uid="{78F2CEF5-29A7-4E2F-AE89-279B825FD7F4}"/>
    <cellStyle name="Moneda 14 20 9" xfId="8925" xr:uid="{A99E3AF5-794A-4A43-AD52-3C03ACEF4D23}"/>
    <cellStyle name="Moneda 14 20 9 2" xfId="30793" xr:uid="{BB953D4A-ECB8-4EDB-93F7-D55492B4E332}"/>
    <cellStyle name="Moneda 14 20 9 3" xfId="19872" xr:uid="{4458330D-479E-43E9-9CF3-8388222FC9B4}"/>
    <cellStyle name="Moneda 14 21" xfId="3089" xr:uid="{02BA67B1-E390-4E92-813E-0B3346A3521A}"/>
    <cellStyle name="Moneda 14 21 10" xfId="27155" xr:uid="{2AB1960B-C79B-42F3-BDDE-F6475C38106E}"/>
    <cellStyle name="Moneda 14 21 11" xfId="16234" xr:uid="{9052306B-CBC6-4577-99A8-B08913A3D816}"/>
    <cellStyle name="Moneda 14 21 2" xfId="5499" xr:uid="{0B13513B-BEB6-48F0-83E8-0E2050354AA0}"/>
    <cellStyle name="Moneda 14 21 2 2" xfId="6238" xr:uid="{394D3ED1-3DE0-474F-9A12-DBBFD1903F8E}"/>
    <cellStyle name="Moneda 14 21 2 2 2" xfId="13545" xr:uid="{06F836CE-FF72-4ED1-9585-CB2B643C6B4A}"/>
    <cellStyle name="Moneda 14 21 2 2 2 2" xfId="35399" xr:uid="{96B09F49-EB0D-4DED-AE96-0A7F22D85019}"/>
    <cellStyle name="Moneda 14 21 2 2 2 3" xfId="24478" xr:uid="{48626FA3-439D-4A18-94E6-FB59E633BDB2}"/>
    <cellStyle name="Moneda 14 21 2 2 3" xfId="9891" xr:uid="{459D326A-3EFA-487B-8249-6484811AF3C7}"/>
    <cellStyle name="Moneda 14 21 2 2 3 2" xfId="31759" xr:uid="{080D54A1-D96A-401E-A281-5D2B92D35E61}"/>
    <cellStyle name="Moneda 14 21 2 2 3 3" xfId="20838" xr:uid="{E73DD68E-6D7F-4053-B601-14399692D3FB}"/>
    <cellStyle name="Moneda 14 21 2 2 4" xfId="28120" xr:uid="{F8E5FFBD-FB06-4583-8AC2-8C38192CB861}"/>
    <cellStyle name="Moneda 14 21 2 2 5" xfId="17199" xr:uid="{3AB122BC-1AE8-4F37-BF3F-744C576B3720}"/>
    <cellStyle name="Moneda 14 21 2 3" xfId="6968" xr:uid="{B02A6710-5FDF-437B-A58B-275D74D5C202}"/>
    <cellStyle name="Moneda 14 21 2 3 2" xfId="14275" xr:uid="{2DF4BE28-977C-4C14-8FE4-B4C00F07A7F9}"/>
    <cellStyle name="Moneda 14 21 2 3 2 2" xfId="36125" xr:uid="{AF1B6CA8-036B-4C7C-863E-239D279E0284}"/>
    <cellStyle name="Moneda 14 21 2 3 2 3" xfId="25204" xr:uid="{92CF41DE-85F6-4A16-9982-2B8B1533CD2D}"/>
    <cellStyle name="Moneda 14 21 2 3 3" xfId="10621" xr:uid="{37A4C901-4449-4B81-8B80-4FFC6727391A}"/>
    <cellStyle name="Moneda 14 21 2 3 3 2" xfId="32485" xr:uid="{5086FE51-5D9B-4CC5-9F1A-53AF0D2D5BA2}"/>
    <cellStyle name="Moneda 14 21 2 3 3 3" xfId="21564" xr:uid="{C4C8937F-9D96-4F7B-9646-34FA294152D6}"/>
    <cellStyle name="Moneda 14 21 2 3 4" xfId="28846" xr:uid="{F9200204-39B6-4B4D-8025-AD63F64BE5C9}"/>
    <cellStyle name="Moneda 14 21 2 3 5" xfId="17925" xr:uid="{28FD00BA-B9B8-4A8B-9510-D1781CF446C4}"/>
    <cellStyle name="Moneda 14 21 2 4" xfId="7698" xr:uid="{D18CBADE-01B0-4DC7-B4CB-3E20D0E70048}"/>
    <cellStyle name="Moneda 14 21 2 4 2" xfId="15005" xr:uid="{4474F432-89F7-42C6-8AA2-A88201D703D0}"/>
    <cellStyle name="Moneda 14 21 2 4 2 2" xfId="36851" xr:uid="{1866B61C-ABF6-4D85-AC1D-584F673E29B3}"/>
    <cellStyle name="Moneda 14 21 2 4 2 3" xfId="25930" xr:uid="{998AF19B-8BA8-420B-95EE-B8C7D434328A}"/>
    <cellStyle name="Moneda 14 21 2 4 3" xfId="11351" xr:uid="{02FD8E5F-5D96-4B0F-9731-00C57552C060}"/>
    <cellStyle name="Moneda 14 21 2 4 3 2" xfId="33211" xr:uid="{20C6FE50-7708-4526-9799-EC7A02C8EE2A}"/>
    <cellStyle name="Moneda 14 21 2 4 3 3" xfId="22290" xr:uid="{569F598A-D99C-4F72-9222-9AC497B7F5F9}"/>
    <cellStyle name="Moneda 14 21 2 4 4" xfId="29572" xr:uid="{A557ED1C-A9E8-4CA1-9529-F41624484F98}"/>
    <cellStyle name="Moneda 14 21 2 4 5" xfId="18651" xr:uid="{A49E7071-2008-4EB4-ADA7-43C33CE66084}"/>
    <cellStyle name="Moneda 14 21 2 5" xfId="8428" xr:uid="{693B8595-08A1-494E-8997-81575F34066B}"/>
    <cellStyle name="Moneda 14 21 2 5 2" xfId="15735" xr:uid="{C0D3A35E-2E75-4258-9AC2-80E4F60A0CE2}"/>
    <cellStyle name="Moneda 14 21 2 5 2 2" xfId="37577" xr:uid="{4A762B2F-1C93-4D1D-BC2D-70F865A08583}"/>
    <cellStyle name="Moneda 14 21 2 5 2 3" xfId="26656" xr:uid="{92B6A91C-0E63-4465-8E29-F72E8FD0E37A}"/>
    <cellStyle name="Moneda 14 21 2 5 3" xfId="12077" xr:uid="{71488008-6034-4B4C-A4C6-611090F7D96E}"/>
    <cellStyle name="Moneda 14 21 2 5 3 2" xfId="33937" xr:uid="{E8DB476C-504D-46D7-9F2F-DD88827627EC}"/>
    <cellStyle name="Moneda 14 21 2 5 3 3" xfId="23016" xr:uid="{2E57422F-71F1-4278-83A8-B0608560654D}"/>
    <cellStyle name="Moneda 14 21 2 5 4" xfId="30298" xr:uid="{66F71E9F-2862-4FD7-B6CC-3FE5818580E4}"/>
    <cellStyle name="Moneda 14 21 2 5 5" xfId="19377" xr:uid="{ECB4AEB5-5F10-40E0-BA6A-3D67F52E4C85}"/>
    <cellStyle name="Moneda 14 21 2 6" xfId="12817" xr:uid="{C20C7963-736A-4482-BDEB-C11166ACD2E9}"/>
    <cellStyle name="Moneda 14 21 2 6 2" xfId="34671" xr:uid="{8A985F83-8D6E-4D52-AD0A-91E240EB9251}"/>
    <cellStyle name="Moneda 14 21 2 6 3" xfId="23750" xr:uid="{AE9FE5D9-4CFF-4A7A-B9D1-24DF50A8F429}"/>
    <cellStyle name="Moneda 14 21 2 7" xfId="9163" xr:uid="{1CCC12CE-F763-42B1-960A-F2BAAB4C9FEC}"/>
    <cellStyle name="Moneda 14 21 2 7 2" xfId="31031" xr:uid="{332E81DB-3FED-4940-A545-DE0D1A03DBF2}"/>
    <cellStyle name="Moneda 14 21 2 7 3" xfId="20110" xr:uid="{87EFB07B-C061-49E8-9922-6119AAC76F22}"/>
    <cellStyle name="Moneda 14 21 2 8" xfId="27392" xr:uid="{72860B5D-77CF-42D0-B24D-746D9AD43717}"/>
    <cellStyle name="Moneda 14 21 2 9" xfId="16471" xr:uid="{EF3C5DE0-EDFD-4A19-B4FA-9F0BF955E789}"/>
    <cellStyle name="Moneda 14 21 3" xfId="5749" xr:uid="{35420A6E-E97D-4831-A00E-A340F983EBAE}"/>
    <cellStyle name="Moneda 14 21 3 2" xfId="6482" xr:uid="{B3A5FD76-D7A3-460A-832E-373E16C9149C}"/>
    <cellStyle name="Moneda 14 21 3 2 2" xfId="13789" xr:uid="{956B43F2-0FEA-4029-96FF-3DF0C4953E05}"/>
    <cellStyle name="Moneda 14 21 3 2 2 2" xfId="35643" xr:uid="{D08D8E1C-ECE7-4890-8C7F-721A32DC3530}"/>
    <cellStyle name="Moneda 14 21 3 2 2 3" xfId="24722" xr:uid="{50EB7C02-5596-46B1-B27C-297EFF449FB6}"/>
    <cellStyle name="Moneda 14 21 3 2 3" xfId="10135" xr:uid="{38BDA616-5F94-4717-AAAD-CD942478618E}"/>
    <cellStyle name="Moneda 14 21 3 2 3 2" xfId="32003" xr:uid="{68A9B9FD-6247-487B-BDD3-14EB53DB1D33}"/>
    <cellStyle name="Moneda 14 21 3 2 3 3" xfId="21082" xr:uid="{A50BC246-7AD7-4274-8123-199608BBBA78}"/>
    <cellStyle name="Moneda 14 21 3 2 4" xfId="28364" xr:uid="{B225F17A-B908-4301-9216-A20B7AF4BC46}"/>
    <cellStyle name="Moneda 14 21 3 2 5" xfId="17443" xr:uid="{AC1268E2-C70C-4A53-BC09-AF5DEBAF1526}"/>
    <cellStyle name="Moneda 14 21 3 3" xfId="7212" xr:uid="{D48BFBF9-9F0B-4E93-B611-52FF90C70185}"/>
    <cellStyle name="Moneda 14 21 3 3 2" xfId="14519" xr:uid="{C031A26F-A595-43BA-A593-DE37C144736B}"/>
    <cellStyle name="Moneda 14 21 3 3 2 2" xfId="36369" xr:uid="{0EC5EF90-262A-4B80-9C75-0E2E799985FC}"/>
    <cellStyle name="Moneda 14 21 3 3 2 3" xfId="25448" xr:uid="{EC218C8C-81A5-44BC-81BC-44176BD8E684}"/>
    <cellStyle name="Moneda 14 21 3 3 3" xfId="10865" xr:uid="{C6202122-0EEB-4088-B6AC-5E8FD897A3C4}"/>
    <cellStyle name="Moneda 14 21 3 3 3 2" xfId="32729" xr:uid="{19091A8C-2607-41E0-BE29-537ABCD48CE5}"/>
    <cellStyle name="Moneda 14 21 3 3 3 3" xfId="21808" xr:uid="{454C547C-2C06-49E9-86F7-115E34D251D5}"/>
    <cellStyle name="Moneda 14 21 3 3 4" xfId="29090" xr:uid="{BD5087E0-68D7-462B-B130-24B5F046BB8D}"/>
    <cellStyle name="Moneda 14 21 3 3 5" xfId="18169" xr:uid="{B12624F1-9F1D-47C1-8023-EC80B5344C36}"/>
    <cellStyle name="Moneda 14 21 3 4" xfId="7942" xr:uid="{C141399E-E344-4FE8-9403-B09EEE9C4BF5}"/>
    <cellStyle name="Moneda 14 21 3 4 2" xfId="15249" xr:uid="{8A2001E2-C873-4F82-B49A-0A6DDAAB0071}"/>
    <cellStyle name="Moneda 14 21 3 4 2 2" xfId="37095" xr:uid="{A06FDDD0-6825-465B-BBC3-824431CAEC51}"/>
    <cellStyle name="Moneda 14 21 3 4 2 3" xfId="26174" xr:uid="{F8B81305-2B82-4D02-8806-ED6C6989A73F}"/>
    <cellStyle name="Moneda 14 21 3 4 3" xfId="11595" xr:uid="{65BF6E9D-B7E5-424D-985D-92AA87595E73}"/>
    <cellStyle name="Moneda 14 21 3 4 3 2" xfId="33455" xr:uid="{31215FDB-62AA-47EB-A26B-C0E5E55A4C46}"/>
    <cellStyle name="Moneda 14 21 3 4 3 3" xfId="22534" xr:uid="{C7E91E71-8801-4942-B663-45C6D1C7C5A9}"/>
    <cellStyle name="Moneda 14 21 3 4 4" xfId="29816" xr:uid="{8B53A15A-E478-438D-8BB0-F84590627727}"/>
    <cellStyle name="Moneda 14 21 3 4 5" xfId="18895" xr:uid="{F47BD043-D4ED-4CB9-875D-D0064AB4B07E}"/>
    <cellStyle name="Moneda 14 21 3 5" xfId="8672" xr:uid="{0D2B63D1-DC40-424E-90E1-48C3E8AEFF6D}"/>
    <cellStyle name="Moneda 14 21 3 5 2" xfId="15979" xr:uid="{AE10285B-A406-4108-8193-A5A2D4493BE3}"/>
    <cellStyle name="Moneda 14 21 3 5 2 2" xfId="37821" xr:uid="{9A253FE1-D5A2-47BA-A471-816FF628F47A}"/>
    <cellStyle name="Moneda 14 21 3 5 2 3" xfId="26900" xr:uid="{F3450B1A-A8E6-4C9E-AA23-36E040E1DFB4}"/>
    <cellStyle name="Moneda 14 21 3 5 3" xfId="12321" xr:uid="{D9DD1498-B6AA-444A-AFE0-DAE3BE640019}"/>
    <cellStyle name="Moneda 14 21 3 5 3 2" xfId="34181" xr:uid="{2FB8F2DD-E70F-41B9-B3AF-9F01514F045E}"/>
    <cellStyle name="Moneda 14 21 3 5 3 3" xfId="23260" xr:uid="{35442A81-0F74-4127-94B1-60CF7A22C1C1}"/>
    <cellStyle name="Moneda 14 21 3 5 4" xfId="30542" xr:uid="{26D94411-D179-4682-B661-22EFA6388DC0}"/>
    <cellStyle name="Moneda 14 21 3 5 5" xfId="19621" xr:uid="{CCDB2CA9-0B92-4C28-819E-C67E90B48F73}"/>
    <cellStyle name="Moneda 14 21 3 6" xfId="13061" xr:uid="{3497E6CC-EA0C-4E3A-9923-262319EE59FB}"/>
    <cellStyle name="Moneda 14 21 3 6 2" xfId="34915" xr:uid="{5804369C-5386-4BAB-95B1-75F23F5ABB53}"/>
    <cellStyle name="Moneda 14 21 3 6 3" xfId="23994" xr:uid="{AF7613AB-CFED-4669-970A-6BAC05EE1884}"/>
    <cellStyle name="Moneda 14 21 3 7" xfId="9407" xr:uid="{09E0430A-AE51-4D2E-A0B4-A41482B573F6}"/>
    <cellStyle name="Moneda 14 21 3 7 2" xfId="31275" xr:uid="{6DA02C26-8273-486A-9C16-48D7B6745317}"/>
    <cellStyle name="Moneda 14 21 3 7 3" xfId="20354" xr:uid="{B4EEB2EB-8B4D-4DB8-A41E-898880B54D95}"/>
    <cellStyle name="Moneda 14 21 3 8" xfId="27636" xr:uid="{AEB23F54-695F-40A4-B725-EBD0B948630A}"/>
    <cellStyle name="Moneda 14 21 3 9" xfId="16715" xr:uid="{82C1B437-F4AB-4345-9178-1F3F3CBE7DA0}"/>
    <cellStyle name="Moneda 14 21 4" xfId="6001" xr:uid="{D47B789B-A463-4539-841C-DF33A3E188D7}"/>
    <cellStyle name="Moneda 14 21 4 2" xfId="13308" xr:uid="{9F054F6A-B835-41EB-9D98-EB9C157E63A9}"/>
    <cellStyle name="Moneda 14 21 4 2 2" xfId="35162" xr:uid="{5B1242D3-90E0-4FDA-9134-6E7166594562}"/>
    <cellStyle name="Moneda 14 21 4 2 3" xfId="24241" xr:uid="{293C4856-0330-4AB3-91D2-EF5FE8A9E72D}"/>
    <cellStyle name="Moneda 14 21 4 3" xfId="9654" xr:uid="{0E089E3B-54EC-4C09-BE1D-7125945896A7}"/>
    <cellStyle name="Moneda 14 21 4 3 2" xfId="31522" xr:uid="{951CD8F5-435B-456E-B486-4D5E0927635E}"/>
    <cellStyle name="Moneda 14 21 4 3 3" xfId="20601" xr:uid="{1CE5B564-AC2A-4C0A-B5F6-85C17412F80D}"/>
    <cellStyle name="Moneda 14 21 4 4" xfId="27883" xr:uid="{BB811991-B885-47FC-A326-35D7F173094E}"/>
    <cellStyle name="Moneda 14 21 4 5" xfId="16962" xr:uid="{583DE468-AF38-4B04-88C2-BCD7314890F0}"/>
    <cellStyle name="Moneda 14 21 5" xfId="6729" xr:uid="{9FBE8DB0-11B4-4F84-826F-DD60F206BB0B}"/>
    <cellStyle name="Moneda 14 21 5 2" xfId="14036" xr:uid="{3B7E8DBC-6FFF-492F-9A79-D9AB0188323B}"/>
    <cellStyle name="Moneda 14 21 5 2 2" xfId="35888" xr:uid="{1B3A935F-5C21-481C-8563-85E51C7C7023}"/>
    <cellStyle name="Moneda 14 21 5 2 3" xfId="24967" xr:uid="{2CD2C78F-D8CA-48A7-B615-9B2142C84C2C}"/>
    <cellStyle name="Moneda 14 21 5 3" xfId="10382" xr:uid="{31F6236D-0D80-4CF8-8A3B-DFE11308D2EA}"/>
    <cellStyle name="Moneda 14 21 5 3 2" xfId="32248" xr:uid="{01D78A50-37F7-45B2-8BEF-9E1C7A17BD5F}"/>
    <cellStyle name="Moneda 14 21 5 3 3" xfId="21327" xr:uid="{6D78FBD0-E40A-43E7-A18F-B410FF422407}"/>
    <cellStyle name="Moneda 14 21 5 4" xfId="28609" xr:uid="{34E5EA26-88CF-491A-ADF7-E681CCB3FD42}"/>
    <cellStyle name="Moneda 14 21 5 5" xfId="17688" xr:uid="{AF7DFA92-FEA6-44BC-AC27-285E82033196}"/>
    <cellStyle name="Moneda 14 21 6" xfId="7459" xr:uid="{4F37AF72-3B7E-4308-9FBD-EA851C15E15F}"/>
    <cellStyle name="Moneda 14 21 6 2" xfId="14766" xr:uid="{5DD5EC97-DE67-46CE-93C7-66C9718AB878}"/>
    <cellStyle name="Moneda 14 21 6 2 2" xfId="36614" xr:uid="{D5D28729-AC53-4752-B441-71C87EC07028}"/>
    <cellStyle name="Moneda 14 21 6 2 3" xfId="25693" xr:uid="{17F8B672-680C-4EE3-A979-AF4BA5C560DD}"/>
    <cellStyle name="Moneda 14 21 6 3" xfId="11112" xr:uid="{C1238F64-2805-4DEF-9D1F-9630E7E6193A}"/>
    <cellStyle name="Moneda 14 21 6 3 2" xfId="32974" xr:uid="{36DAC3D8-A429-4D44-B35C-B48BC98A3C92}"/>
    <cellStyle name="Moneda 14 21 6 3 3" xfId="22053" xr:uid="{B99052B1-D514-448B-9EE1-422F72D66BEA}"/>
    <cellStyle name="Moneda 14 21 6 4" xfId="29335" xr:uid="{FB24DF7A-8882-4AC9-8C1E-4C8A72E90D2E}"/>
    <cellStyle name="Moneda 14 21 6 5" xfId="18414" xr:uid="{0D7A117D-5902-4892-BF88-F8016F4BEC61}"/>
    <cellStyle name="Moneda 14 21 7" xfId="8189" xr:uid="{A9EACBA5-0D38-49C0-97B8-4D5070C48EF9}"/>
    <cellStyle name="Moneda 14 21 7 2" xfId="15496" xr:uid="{E8A61CF5-9A99-44CB-8813-2801BF129BBC}"/>
    <cellStyle name="Moneda 14 21 7 2 2" xfId="37340" xr:uid="{42327945-0FA0-4AB3-A56B-EA7CDC0E84A1}"/>
    <cellStyle name="Moneda 14 21 7 2 3" xfId="26419" xr:uid="{417A2157-CD4C-4A52-AE23-9C3998D74A38}"/>
    <cellStyle name="Moneda 14 21 7 3" xfId="11840" xr:uid="{3AFDBE6C-9B78-40A9-897A-EEAC4EACE7D1}"/>
    <cellStyle name="Moneda 14 21 7 3 2" xfId="33700" xr:uid="{9C863120-4D8E-4F52-9E39-FBC43F5CEB05}"/>
    <cellStyle name="Moneda 14 21 7 3 3" xfId="22779" xr:uid="{02BB0A19-FA88-405C-9E5C-811042BD1F68}"/>
    <cellStyle name="Moneda 14 21 7 4" xfId="30061" xr:uid="{C58021F4-FF89-4142-8B07-EB572EBE0CFB}"/>
    <cellStyle name="Moneda 14 21 7 5" xfId="19140" xr:uid="{48238DED-DAAC-4401-88CB-8BBED5F65B71}"/>
    <cellStyle name="Moneda 14 21 8" xfId="12578" xr:uid="{24FE1661-F88C-4495-A0BA-BA1DAC8B17F1}"/>
    <cellStyle name="Moneda 14 21 8 2" xfId="34434" xr:uid="{9943E608-4465-42CF-8184-9236BF865CBA}"/>
    <cellStyle name="Moneda 14 21 8 3" xfId="23513" xr:uid="{7FF588CF-FFF8-497D-8141-913D25E8C95E}"/>
    <cellStyle name="Moneda 14 21 9" xfId="8926" xr:uid="{F09F183D-0313-4F2A-B99F-AECA79B3CA72}"/>
    <cellStyle name="Moneda 14 21 9 2" xfId="30794" xr:uid="{40E63CB3-6EA9-43B0-9113-48F731C55EA0}"/>
    <cellStyle name="Moneda 14 21 9 3" xfId="19873" xr:uid="{709940B1-AB7D-4166-81AB-B6E5716A4E40}"/>
    <cellStyle name="Moneda 14 22" xfId="3090" xr:uid="{4CC9DA2F-9DE8-4B1B-AFEA-8612FF82EA50}"/>
    <cellStyle name="Moneda 14 22 10" xfId="27156" xr:uid="{E11E2FF5-5E2F-488F-9833-CF3C5B31B267}"/>
    <cellStyle name="Moneda 14 22 11" xfId="16235" xr:uid="{487A9B71-FED0-42C8-B72C-19098CF4F3DE}"/>
    <cellStyle name="Moneda 14 22 2" xfId="5500" xr:uid="{0DB92155-8D57-430A-BB8F-D0A13C98B5C3}"/>
    <cellStyle name="Moneda 14 22 2 2" xfId="6239" xr:uid="{665CF51C-2A4A-475A-88A8-97647288E88A}"/>
    <cellStyle name="Moneda 14 22 2 2 2" xfId="13546" xr:uid="{14B463DD-8026-4540-9BBD-FFD9CCAFFBB1}"/>
    <cellStyle name="Moneda 14 22 2 2 2 2" xfId="35400" xr:uid="{2CCF06B3-94F2-4291-B345-0957EC766AB4}"/>
    <cellStyle name="Moneda 14 22 2 2 2 3" xfId="24479" xr:uid="{2879A08E-3086-453E-8029-4F7A83B8CA49}"/>
    <cellStyle name="Moneda 14 22 2 2 3" xfId="9892" xr:uid="{6CDEED81-D4ED-4472-AEF2-7F9038661B57}"/>
    <cellStyle name="Moneda 14 22 2 2 3 2" xfId="31760" xr:uid="{AFF2514F-F907-49C7-A56B-1D504020B6F3}"/>
    <cellStyle name="Moneda 14 22 2 2 3 3" xfId="20839" xr:uid="{FF90B916-FE60-489A-9937-13144832319F}"/>
    <cellStyle name="Moneda 14 22 2 2 4" xfId="28121" xr:uid="{D7739035-6C51-457A-8F1C-87D2FEBDE3F1}"/>
    <cellStyle name="Moneda 14 22 2 2 5" xfId="17200" xr:uid="{C2D0463E-4E10-485E-A741-C6B6EF6E0185}"/>
    <cellStyle name="Moneda 14 22 2 3" xfId="6969" xr:uid="{DA55D0BE-86AA-4137-9CFA-7190911A2114}"/>
    <cellStyle name="Moneda 14 22 2 3 2" xfId="14276" xr:uid="{3326BFEC-9480-49D9-AE18-3463383A98C7}"/>
    <cellStyle name="Moneda 14 22 2 3 2 2" xfId="36126" xr:uid="{B858718E-D624-4C1D-82FB-2E8E67CF4867}"/>
    <cellStyle name="Moneda 14 22 2 3 2 3" xfId="25205" xr:uid="{DEF7B186-8185-4139-8270-A02AB7661F69}"/>
    <cellStyle name="Moneda 14 22 2 3 3" xfId="10622" xr:uid="{42957C4B-BACA-4784-822B-5B8A347EFB4C}"/>
    <cellStyle name="Moneda 14 22 2 3 3 2" xfId="32486" xr:uid="{7604AAD3-FC25-4110-8E9C-8A55000477D3}"/>
    <cellStyle name="Moneda 14 22 2 3 3 3" xfId="21565" xr:uid="{DAB0FC31-FE5F-46D5-94AF-A5E8655772D4}"/>
    <cellStyle name="Moneda 14 22 2 3 4" xfId="28847" xr:uid="{172E804A-1C78-4977-B78E-57C99F641443}"/>
    <cellStyle name="Moneda 14 22 2 3 5" xfId="17926" xr:uid="{B478CD4E-E295-4E91-BDC4-1B2E473F7E5B}"/>
    <cellStyle name="Moneda 14 22 2 4" xfId="7699" xr:uid="{18F628D7-C64A-4B1E-9833-38053CCDFE1B}"/>
    <cellStyle name="Moneda 14 22 2 4 2" xfId="15006" xr:uid="{DD0362A2-F0CB-4AF9-B97E-A6D7C08F5A88}"/>
    <cellStyle name="Moneda 14 22 2 4 2 2" xfId="36852" xr:uid="{3C254CF2-219F-41C1-BEA5-69585818E058}"/>
    <cellStyle name="Moneda 14 22 2 4 2 3" xfId="25931" xr:uid="{96F857EB-FAD0-4F38-B0B2-FFA900A812F3}"/>
    <cellStyle name="Moneda 14 22 2 4 3" xfId="11352" xr:uid="{9714AFC6-813E-4FD1-8909-441E5019BBB3}"/>
    <cellStyle name="Moneda 14 22 2 4 3 2" xfId="33212" xr:uid="{B0D09F3B-7BE5-4D0D-8A29-C41A64AFD730}"/>
    <cellStyle name="Moneda 14 22 2 4 3 3" xfId="22291" xr:uid="{9AA21AA2-2697-49F9-ABE3-AD83558C446D}"/>
    <cellStyle name="Moneda 14 22 2 4 4" xfId="29573" xr:uid="{404FBBA4-738A-4B04-9915-3511FCB8AC77}"/>
    <cellStyle name="Moneda 14 22 2 4 5" xfId="18652" xr:uid="{81A09478-A23B-4747-93CD-CC5992FEC580}"/>
    <cellStyle name="Moneda 14 22 2 5" xfId="8429" xr:uid="{2F5085A1-01E7-4CBE-9345-D67492CAC57A}"/>
    <cellStyle name="Moneda 14 22 2 5 2" xfId="15736" xr:uid="{30A353A8-FD5C-47EB-B7F9-AEAD9F921BEC}"/>
    <cellStyle name="Moneda 14 22 2 5 2 2" xfId="37578" xr:uid="{241D17E4-BAFF-46A8-8950-F55F82ED13E1}"/>
    <cellStyle name="Moneda 14 22 2 5 2 3" xfId="26657" xr:uid="{107828C5-E718-43BC-AF2B-89D6D7BC611B}"/>
    <cellStyle name="Moneda 14 22 2 5 3" xfId="12078" xr:uid="{5051DC83-6689-4632-A6D6-41E10BAE1283}"/>
    <cellStyle name="Moneda 14 22 2 5 3 2" xfId="33938" xr:uid="{57632A3C-D382-4183-9466-7A10AC83D41D}"/>
    <cellStyle name="Moneda 14 22 2 5 3 3" xfId="23017" xr:uid="{EACE262D-7A0D-47A5-8600-4DED8EFE3CA9}"/>
    <cellStyle name="Moneda 14 22 2 5 4" xfId="30299" xr:uid="{1F767588-199A-403B-B7BC-66C7EA1C3C9B}"/>
    <cellStyle name="Moneda 14 22 2 5 5" xfId="19378" xr:uid="{22968A58-01AE-4B82-B94E-4A34077E61D6}"/>
    <cellStyle name="Moneda 14 22 2 6" xfId="12818" xr:uid="{C9E613FA-C56E-4FDB-81BA-A8DD8E311743}"/>
    <cellStyle name="Moneda 14 22 2 6 2" xfId="34672" xr:uid="{B570C3E9-8BBF-471A-BC82-593FED11966A}"/>
    <cellStyle name="Moneda 14 22 2 6 3" xfId="23751" xr:uid="{085801FF-C350-49CC-B7E8-A41FF88AE8B2}"/>
    <cellStyle name="Moneda 14 22 2 7" xfId="9164" xr:uid="{A8B3F7FD-CE6A-4095-8585-5395AAED5025}"/>
    <cellStyle name="Moneda 14 22 2 7 2" xfId="31032" xr:uid="{BFBCC60C-31BF-4B10-A7DC-9D4C8357C78C}"/>
    <cellStyle name="Moneda 14 22 2 7 3" xfId="20111" xr:uid="{2BD017EE-1DA7-4F74-8C32-CC921BBE0B60}"/>
    <cellStyle name="Moneda 14 22 2 8" xfId="27393" xr:uid="{527A324B-2D18-4685-8FAE-89E8F4710EAF}"/>
    <cellStyle name="Moneda 14 22 2 9" xfId="16472" xr:uid="{0CE2DD69-80A4-4F53-A6D9-F354882D50C4}"/>
    <cellStyle name="Moneda 14 22 3" xfId="5750" xr:uid="{0A501697-622B-4F2D-8E15-CA06E7BA858F}"/>
    <cellStyle name="Moneda 14 22 3 2" xfId="6483" xr:uid="{FA9DC3DD-59F2-4E9F-AC34-FFACB0CCA1DD}"/>
    <cellStyle name="Moneda 14 22 3 2 2" xfId="13790" xr:uid="{E27D58D4-673A-4FD2-960E-7F267DE98475}"/>
    <cellStyle name="Moneda 14 22 3 2 2 2" xfId="35644" xr:uid="{362A1F04-D7BE-45B8-A696-416CD02B5BC7}"/>
    <cellStyle name="Moneda 14 22 3 2 2 3" xfId="24723" xr:uid="{9130C2F5-524D-424B-BB56-B8129CF7D102}"/>
    <cellStyle name="Moneda 14 22 3 2 3" xfId="10136" xr:uid="{9F665171-420B-4C8D-A3ED-1E8C899030B0}"/>
    <cellStyle name="Moneda 14 22 3 2 3 2" xfId="32004" xr:uid="{8B21E024-A83C-47E1-A829-8F94B6B55429}"/>
    <cellStyle name="Moneda 14 22 3 2 3 3" xfId="21083" xr:uid="{7CF46A43-B266-4242-B920-6ADFC9681B52}"/>
    <cellStyle name="Moneda 14 22 3 2 4" xfId="28365" xr:uid="{9300B4AA-4F71-4A91-B2F6-C16CCD968665}"/>
    <cellStyle name="Moneda 14 22 3 2 5" xfId="17444" xr:uid="{355F17C4-CF07-40BB-B66D-655F7F9546AF}"/>
    <cellStyle name="Moneda 14 22 3 3" xfId="7213" xr:uid="{64E6B8D6-5539-4D72-9ED8-28C368EADCB2}"/>
    <cellStyle name="Moneda 14 22 3 3 2" xfId="14520" xr:uid="{9C7DE948-4EA2-45BD-9246-7DCB9C24D037}"/>
    <cellStyle name="Moneda 14 22 3 3 2 2" xfId="36370" xr:uid="{B7ACCF20-8718-4F22-889D-F0F066266E5F}"/>
    <cellStyle name="Moneda 14 22 3 3 2 3" xfId="25449" xr:uid="{D2FF4CE4-FECE-4F95-A4A9-344F654E1605}"/>
    <cellStyle name="Moneda 14 22 3 3 3" xfId="10866" xr:uid="{789CC1BC-592C-40EC-B11D-3DC46384B642}"/>
    <cellStyle name="Moneda 14 22 3 3 3 2" xfId="32730" xr:uid="{FB501AE2-A594-4091-BB0D-21354B4DC922}"/>
    <cellStyle name="Moneda 14 22 3 3 3 3" xfId="21809" xr:uid="{18637509-46A1-4623-B54F-F324397BFB54}"/>
    <cellStyle name="Moneda 14 22 3 3 4" xfId="29091" xr:uid="{C75D4F1A-8FDA-4AE8-AD42-2067557AE18B}"/>
    <cellStyle name="Moneda 14 22 3 3 5" xfId="18170" xr:uid="{CBBB9EC6-B62A-4BA2-93D3-46C9A9941059}"/>
    <cellStyle name="Moneda 14 22 3 4" xfId="7943" xr:uid="{C6C375E8-5CAD-4703-9A86-69350268011B}"/>
    <cellStyle name="Moneda 14 22 3 4 2" xfId="15250" xr:uid="{EDB6AAAA-115E-4A66-AC92-80EA4C55904A}"/>
    <cellStyle name="Moneda 14 22 3 4 2 2" xfId="37096" xr:uid="{536EE228-F8EA-4DC6-A89A-D2C2BC81E466}"/>
    <cellStyle name="Moneda 14 22 3 4 2 3" xfId="26175" xr:uid="{B482E183-ACCC-4C27-AD45-D3A710263429}"/>
    <cellStyle name="Moneda 14 22 3 4 3" xfId="11596" xr:uid="{597EBBBC-46C1-48BB-9981-948C3E9E4A22}"/>
    <cellStyle name="Moneda 14 22 3 4 3 2" xfId="33456" xr:uid="{F679E1F3-E936-403A-8524-01745EA68179}"/>
    <cellStyle name="Moneda 14 22 3 4 3 3" xfId="22535" xr:uid="{210A3A69-DF4D-40AE-86DC-A9A6500C9D62}"/>
    <cellStyle name="Moneda 14 22 3 4 4" xfId="29817" xr:uid="{76992B00-1D27-40FB-9AA0-012F9B9DD170}"/>
    <cellStyle name="Moneda 14 22 3 4 5" xfId="18896" xr:uid="{71DDA9BF-1F70-4A5B-A6D0-ECF5E1C536FD}"/>
    <cellStyle name="Moneda 14 22 3 5" xfId="8673" xr:uid="{32E5049D-577A-4790-816F-14D4220347C3}"/>
    <cellStyle name="Moneda 14 22 3 5 2" xfId="15980" xr:uid="{86DF4CF7-C495-42C9-AF06-527F4E3A62B8}"/>
    <cellStyle name="Moneda 14 22 3 5 2 2" xfId="37822" xr:uid="{267F1ED3-558F-41E7-9A74-867745802395}"/>
    <cellStyle name="Moneda 14 22 3 5 2 3" xfId="26901" xr:uid="{EC281758-7FFD-423D-9D4C-45DAB9CE1E3B}"/>
    <cellStyle name="Moneda 14 22 3 5 3" xfId="12322" xr:uid="{ADDA7DD6-C6A0-434E-BA6C-17A10D3A313D}"/>
    <cellStyle name="Moneda 14 22 3 5 3 2" xfId="34182" xr:uid="{F2A2E264-4ED4-4288-9135-97C8EC9360AE}"/>
    <cellStyle name="Moneda 14 22 3 5 3 3" xfId="23261" xr:uid="{4A8BF198-3A89-48E7-A61E-7117642BB880}"/>
    <cellStyle name="Moneda 14 22 3 5 4" xfId="30543" xr:uid="{1EBEEA95-F860-443D-BAA3-3ADBB873A480}"/>
    <cellStyle name="Moneda 14 22 3 5 5" xfId="19622" xr:uid="{D60B0F58-C67B-4C9A-AE6D-B3D139A9EEBE}"/>
    <cellStyle name="Moneda 14 22 3 6" xfId="13062" xr:uid="{9CFD8FAE-FB32-491D-B721-582E521B19EA}"/>
    <cellStyle name="Moneda 14 22 3 6 2" xfId="34916" xr:uid="{24CAE690-29A3-4721-9234-D45F1E02B839}"/>
    <cellStyle name="Moneda 14 22 3 6 3" xfId="23995" xr:uid="{3306FC92-13C1-4B2A-8C62-1BC81BA98B8E}"/>
    <cellStyle name="Moneda 14 22 3 7" xfId="9408" xr:uid="{9FD90F83-7DDC-48B8-867F-BF9E35EF50B0}"/>
    <cellStyle name="Moneda 14 22 3 7 2" xfId="31276" xr:uid="{F070D136-AF92-4EB1-945C-EE6994B0E7ED}"/>
    <cellStyle name="Moneda 14 22 3 7 3" xfId="20355" xr:uid="{2AC7BCA8-917A-430A-AE6C-811C0137C788}"/>
    <cellStyle name="Moneda 14 22 3 8" xfId="27637" xr:uid="{70E86C21-E712-431A-A2F2-AA9800031720}"/>
    <cellStyle name="Moneda 14 22 3 9" xfId="16716" xr:uid="{4459D1B5-DB3A-498C-B623-767D6CA3468E}"/>
    <cellStyle name="Moneda 14 22 4" xfId="6002" xr:uid="{6F0F9461-340F-4DBE-B2DF-DE9B16C49756}"/>
    <cellStyle name="Moneda 14 22 4 2" xfId="13309" xr:uid="{76C7EAFD-C726-48B3-8A13-1A97366A913F}"/>
    <cellStyle name="Moneda 14 22 4 2 2" xfId="35163" xr:uid="{A8623843-9E14-457C-85C8-E0E4901DC840}"/>
    <cellStyle name="Moneda 14 22 4 2 3" xfId="24242" xr:uid="{5FA47AD5-FB52-408F-B699-6A10DE038366}"/>
    <cellStyle name="Moneda 14 22 4 3" xfId="9655" xr:uid="{C35F13D0-F6A4-4A4C-ACEF-83845A5C6702}"/>
    <cellStyle name="Moneda 14 22 4 3 2" xfId="31523" xr:uid="{1F5BDEA7-076E-411D-ACD3-86BDB771C763}"/>
    <cellStyle name="Moneda 14 22 4 3 3" xfId="20602" xr:uid="{644A300F-EA4D-4186-9834-C1AE985138FE}"/>
    <cellStyle name="Moneda 14 22 4 4" xfId="27884" xr:uid="{11DFD5A6-3F6D-4A36-AA92-DB00024AD249}"/>
    <cellStyle name="Moneda 14 22 4 5" xfId="16963" xr:uid="{4177E9A1-3501-4C0B-9A0C-5A6E1F9350E3}"/>
    <cellStyle name="Moneda 14 22 5" xfId="6730" xr:uid="{F8B19576-6659-45CF-9345-46842115FBB5}"/>
    <cellStyle name="Moneda 14 22 5 2" xfId="14037" xr:uid="{B186F9E4-36A4-4670-BB76-691DAC3C7045}"/>
    <cellStyle name="Moneda 14 22 5 2 2" xfId="35889" xr:uid="{EAC57122-1A0E-4434-98B0-D0C6C36B5362}"/>
    <cellStyle name="Moneda 14 22 5 2 3" xfId="24968" xr:uid="{023A2405-C2F1-4ED7-9761-26D7AD1C5E22}"/>
    <cellStyle name="Moneda 14 22 5 3" xfId="10383" xr:uid="{22481D8C-D045-440A-9682-69E9F6A9F0EF}"/>
    <cellStyle name="Moneda 14 22 5 3 2" xfId="32249" xr:uid="{32CE9084-7B6A-49BB-9B18-BBC1801DD8FC}"/>
    <cellStyle name="Moneda 14 22 5 3 3" xfId="21328" xr:uid="{9F099C23-90D2-45FC-A8C7-7D4894D2E36F}"/>
    <cellStyle name="Moneda 14 22 5 4" xfId="28610" xr:uid="{E823EDC5-5D30-479F-BC9E-82EB30BE4FBC}"/>
    <cellStyle name="Moneda 14 22 5 5" xfId="17689" xr:uid="{4A7384FD-9BD0-4BED-9FD4-421EB779E49D}"/>
    <cellStyle name="Moneda 14 22 6" xfId="7460" xr:uid="{9E63AE96-7CCC-4D53-BE36-D60DA1ED252F}"/>
    <cellStyle name="Moneda 14 22 6 2" xfId="14767" xr:uid="{345E6CF1-062A-4ED1-BF1B-680256A5FDE2}"/>
    <cellStyle name="Moneda 14 22 6 2 2" xfId="36615" xr:uid="{589E3198-25A8-4355-88DA-9C5D4B71B0DE}"/>
    <cellStyle name="Moneda 14 22 6 2 3" xfId="25694" xr:uid="{13DB694E-794D-49EC-961C-88560DC643F2}"/>
    <cellStyle name="Moneda 14 22 6 3" xfId="11113" xr:uid="{09BFF951-C8F5-43A3-8B53-3DC0E0C079F5}"/>
    <cellStyle name="Moneda 14 22 6 3 2" xfId="32975" xr:uid="{EBC6F4B2-BC93-4C56-9900-C3AE2B0FD2B5}"/>
    <cellStyle name="Moneda 14 22 6 3 3" xfId="22054" xr:uid="{EC4FA033-2F38-44FD-A415-664A09C859A5}"/>
    <cellStyle name="Moneda 14 22 6 4" xfId="29336" xr:uid="{3A096C3C-DFC8-46B1-B626-95AD569FFC01}"/>
    <cellStyle name="Moneda 14 22 6 5" xfId="18415" xr:uid="{4C96BEFE-6082-488D-9F45-C4F63C7B0196}"/>
    <cellStyle name="Moneda 14 22 7" xfId="8190" xr:uid="{4F5AC429-3399-41FC-9BE6-0A50F8BA4EEC}"/>
    <cellStyle name="Moneda 14 22 7 2" xfId="15497" xr:uid="{3DA734A4-4001-4AFF-BAD8-BEDE7119B52B}"/>
    <cellStyle name="Moneda 14 22 7 2 2" xfId="37341" xr:uid="{F941BA25-DBCA-4988-A8FD-2E966E6E0FFA}"/>
    <cellStyle name="Moneda 14 22 7 2 3" xfId="26420" xr:uid="{51E07241-C292-4C8A-B78D-231946E5DF0E}"/>
    <cellStyle name="Moneda 14 22 7 3" xfId="11841" xr:uid="{71D36067-823F-458D-A945-89B7FBA461FD}"/>
    <cellStyle name="Moneda 14 22 7 3 2" xfId="33701" xr:uid="{F63D8C0D-D5E1-4945-A8BD-972FB2253BEB}"/>
    <cellStyle name="Moneda 14 22 7 3 3" xfId="22780" xr:uid="{ED599B33-EA8C-48B1-92F7-B80AA126AABB}"/>
    <cellStyle name="Moneda 14 22 7 4" xfId="30062" xr:uid="{9D554D93-D5B8-4F39-B8C8-9B81DD0D7EEC}"/>
    <cellStyle name="Moneda 14 22 7 5" xfId="19141" xr:uid="{4E851408-7A1B-40E1-9E32-1EC65C2B759C}"/>
    <cellStyle name="Moneda 14 22 8" xfId="12579" xr:uid="{19F1E892-207A-40D1-87BB-09399E1F5A44}"/>
    <cellStyle name="Moneda 14 22 8 2" xfId="34435" xr:uid="{8A87A2C5-158A-4769-AAB0-2D2CDF8FAD80}"/>
    <cellStyle name="Moneda 14 22 8 3" xfId="23514" xr:uid="{1F1B686E-3693-4B76-B5B2-1F7F3FBCADEC}"/>
    <cellStyle name="Moneda 14 22 9" xfId="8927" xr:uid="{08A411BA-DD97-4078-890D-86D7ED83AD54}"/>
    <cellStyle name="Moneda 14 22 9 2" xfId="30795" xr:uid="{8C7AF947-97E9-4764-B4B9-A15A07631B58}"/>
    <cellStyle name="Moneda 14 22 9 3" xfId="19874" xr:uid="{CF547696-3865-4F0A-9C0C-394472E3C300}"/>
    <cellStyle name="Moneda 14 23" xfId="3091" xr:uid="{73B6FF48-C02F-4B32-818C-8A27874659B8}"/>
    <cellStyle name="Moneda 14 23 10" xfId="27157" xr:uid="{2477906C-1FB1-43A1-B9C2-6BF596F9415F}"/>
    <cellStyle name="Moneda 14 23 11" xfId="16236" xr:uid="{8BCA88E7-E5E8-4BB9-A441-60EF81951FC3}"/>
    <cellStyle name="Moneda 14 23 2" xfId="5501" xr:uid="{25B57A74-7372-4798-8948-2E71273A2031}"/>
    <cellStyle name="Moneda 14 23 2 2" xfId="6240" xr:uid="{C21A506B-BDB4-4269-88D2-8AEC566603B4}"/>
    <cellStyle name="Moneda 14 23 2 2 2" xfId="13547" xr:uid="{CC39A664-A12C-4A67-BBBB-8F21EA15F88E}"/>
    <cellStyle name="Moneda 14 23 2 2 2 2" xfId="35401" xr:uid="{20459F66-4EA1-41CB-99C7-A327644031ED}"/>
    <cellStyle name="Moneda 14 23 2 2 2 3" xfId="24480" xr:uid="{4F08A059-FAF3-4EF3-8672-4E9915D81A05}"/>
    <cellStyle name="Moneda 14 23 2 2 3" xfId="9893" xr:uid="{23CD7CF1-9E6E-402D-B842-6691A8C2CFC5}"/>
    <cellStyle name="Moneda 14 23 2 2 3 2" xfId="31761" xr:uid="{4FBBC400-3AC3-4FD8-AE80-EB149CA042C8}"/>
    <cellStyle name="Moneda 14 23 2 2 3 3" xfId="20840" xr:uid="{8EBDE7BF-8C34-49B7-BDE2-0A9E46CA649B}"/>
    <cellStyle name="Moneda 14 23 2 2 4" xfId="28122" xr:uid="{27771393-844B-42D6-A24C-DC2DDF424741}"/>
    <cellStyle name="Moneda 14 23 2 2 5" xfId="17201" xr:uid="{35754B92-2E73-4A6D-909B-2F2C07221FE2}"/>
    <cellStyle name="Moneda 14 23 2 3" xfId="6970" xr:uid="{B9397BD0-8BED-4D65-A3B8-FAB0B60C66FA}"/>
    <cellStyle name="Moneda 14 23 2 3 2" xfId="14277" xr:uid="{5C27ECF3-763B-48A9-97D6-34F013D0B7C5}"/>
    <cellStyle name="Moneda 14 23 2 3 2 2" xfId="36127" xr:uid="{183B3F3C-9C52-408A-8276-D543C34F4313}"/>
    <cellStyle name="Moneda 14 23 2 3 2 3" xfId="25206" xr:uid="{C52CF071-9908-46C5-AC2C-B953225F0F2E}"/>
    <cellStyle name="Moneda 14 23 2 3 3" xfId="10623" xr:uid="{F312551B-C255-43FE-B43E-C24299CDB1E9}"/>
    <cellStyle name="Moneda 14 23 2 3 3 2" xfId="32487" xr:uid="{BA085CA0-C2D3-4DB5-9CF5-73AFBB9C8FF5}"/>
    <cellStyle name="Moneda 14 23 2 3 3 3" xfId="21566" xr:uid="{49E24813-626A-48FD-9D22-0BFF2AB1BF2F}"/>
    <cellStyle name="Moneda 14 23 2 3 4" xfId="28848" xr:uid="{6178EE50-F7E5-46F9-ADA3-810F6A19740D}"/>
    <cellStyle name="Moneda 14 23 2 3 5" xfId="17927" xr:uid="{88EB08CF-17C7-4839-82A9-57F70FD1251E}"/>
    <cellStyle name="Moneda 14 23 2 4" xfId="7700" xr:uid="{725B2CD6-D9CB-4A48-8C7D-4664EB647735}"/>
    <cellStyle name="Moneda 14 23 2 4 2" xfId="15007" xr:uid="{B066CD47-4343-44DE-95E8-44EB7CB5F0CF}"/>
    <cellStyle name="Moneda 14 23 2 4 2 2" xfId="36853" xr:uid="{1346F833-15D1-455C-86DB-F2D2C21ECD5F}"/>
    <cellStyle name="Moneda 14 23 2 4 2 3" xfId="25932" xr:uid="{C46CCC70-FBA0-4851-941C-20658E829246}"/>
    <cellStyle name="Moneda 14 23 2 4 3" xfId="11353" xr:uid="{F65FBF2D-9EEB-4581-AB4A-B263E02D8312}"/>
    <cellStyle name="Moneda 14 23 2 4 3 2" xfId="33213" xr:uid="{BA9BB2B6-64E4-470E-A54D-D6777C65F536}"/>
    <cellStyle name="Moneda 14 23 2 4 3 3" xfId="22292" xr:uid="{BA07E572-37AB-4832-BBE2-B092F6B922FC}"/>
    <cellStyle name="Moneda 14 23 2 4 4" xfId="29574" xr:uid="{3F8F2385-F262-43E1-AEA5-4080E51BD881}"/>
    <cellStyle name="Moneda 14 23 2 4 5" xfId="18653" xr:uid="{3F3925CB-55A0-4EF3-B4C0-17580C94C1A0}"/>
    <cellStyle name="Moneda 14 23 2 5" xfId="8430" xr:uid="{0F36CCC6-2232-42BB-8C5C-A2DB967B3B24}"/>
    <cellStyle name="Moneda 14 23 2 5 2" xfId="15737" xr:uid="{7C10E6F7-3064-4A4F-B5F5-AE2D28F3090F}"/>
    <cellStyle name="Moneda 14 23 2 5 2 2" xfId="37579" xr:uid="{F41393A3-062C-404F-94E6-EBD573F8619E}"/>
    <cellStyle name="Moneda 14 23 2 5 2 3" xfId="26658" xr:uid="{B4618A70-BF1E-4DEB-BC47-4379E8A2DF5E}"/>
    <cellStyle name="Moneda 14 23 2 5 3" xfId="12079" xr:uid="{79E78D46-336D-4661-9396-77F7EAF2D0AF}"/>
    <cellStyle name="Moneda 14 23 2 5 3 2" xfId="33939" xr:uid="{5576FD75-D65A-4C5A-9041-C18A62EFA26F}"/>
    <cellStyle name="Moneda 14 23 2 5 3 3" xfId="23018" xr:uid="{6E659081-602E-42A1-BCB0-98F43BBA16ED}"/>
    <cellStyle name="Moneda 14 23 2 5 4" xfId="30300" xr:uid="{8AD55A19-ED9D-4889-A2E1-7E098E45DC73}"/>
    <cellStyle name="Moneda 14 23 2 5 5" xfId="19379" xr:uid="{E30EFC10-DAB9-4956-8FBA-A3E07EBCE152}"/>
    <cellStyle name="Moneda 14 23 2 6" xfId="12819" xr:uid="{32C66115-FC39-44EF-8BE0-8D6907A06323}"/>
    <cellStyle name="Moneda 14 23 2 6 2" xfId="34673" xr:uid="{6150786A-64A5-4FD4-8334-41EEB7C1234D}"/>
    <cellStyle name="Moneda 14 23 2 6 3" xfId="23752" xr:uid="{99C8DB50-E50C-4614-AE80-A21A4F08A81A}"/>
    <cellStyle name="Moneda 14 23 2 7" xfId="9165" xr:uid="{94A271C3-07C9-4537-BEEA-082B43BCFA68}"/>
    <cellStyle name="Moneda 14 23 2 7 2" xfId="31033" xr:uid="{4D506043-457A-4475-B807-D520C83895E9}"/>
    <cellStyle name="Moneda 14 23 2 7 3" xfId="20112" xr:uid="{D366A643-B10E-4B97-98D0-9EA8665DEB2B}"/>
    <cellStyle name="Moneda 14 23 2 8" xfId="27394" xr:uid="{DDB34EE2-C1C2-404E-9F38-8181402F45C1}"/>
    <cellStyle name="Moneda 14 23 2 9" xfId="16473" xr:uid="{423D1FBD-86AD-4847-8851-69AAE373F9ED}"/>
    <cellStyle name="Moneda 14 23 3" xfId="5751" xr:uid="{EF4B1324-2A67-4697-B290-6C5A0CC4EC07}"/>
    <cellStyle name="Moneda 14 23 3 2" xfId="6484" xr:uid="{A39B1F1F-DE8E-4489-B884-4D81BBE75713}"/>
    <cellStyle name="Moneda 14 23 3 2 2" xfId="13791" xr:uid="{C836B60F-F7E5-45C4-9032-66A90D066DE7}"/>
    <cellStyle name="Moneda 14 23 3 2 2 2" xfId="35645" xr:uid="{54123DBF-86B2-44C3-B424-741DF5DC667D}"/>
    <cellStyle name="Moneda 14 23 3 2 2 3" xfId="24724" xr:uid="{F5F2EC38-BBC1-4F25-BFE8-C0D3C12DF675}"/>
    <cellStyle name="Moneda 14 23 3 2 3" xfId="10137" xr:uid="{4436517E-C1B8-4CBD-9FC0-23A0BD6D919B}"/>
    <cellStyle name="Moneda 14 23 3 2 3 2" xfId="32005" xr:uid="{0F052271-4747-4D53-9814-A633472CDA07}"/>
    <cellStyle name="Moneda 14 23 3 2 3 3" xfId="21084" xr:uid="{8BA278C5-BEC9-450A-B096-E767BB168BEB}"/>
    <cellStyle name="Moneda 14 23 3 2 4" xfId="28366" xr:uid="{70D7DE29-9BA2-446D-81A2-868D238D935F}"/>
    <cellStyle name="Moneda 14 23 3 2 5" xfId="17445" xr:uid="{1F7C8222-8E36-42FA-9247-1894E6E1645B}"/>
    <cellStyle name="Moneda 14 23 3 3" xfId="7214" xr:uid="{F6165A25-1F67-4CD5-B893-9F66B8D1BF05}"/>
    <cellStyle name="Moneda 14 23 3 3 2" xfId="14521" xr:uid="{75CBEE85-A005-4683-9C65-E63526206D0F}"/>
    <cellStyle name="Moneda 14 23 3 3 2 2" xfId="36371" xr:uid="{E7583501-7C01-46EC-B531-17F0D1EC560C}"/>
    <cellStyle name="Moneda 14 23 3 3 2 3" xfId="25450" xr:uid="{7DD1EAB5-9F60-4F02-B384-EDE9379D15D5}"/>
    <cellStyle name="Moneda 14 23 3 3 3" xfId="10867" xr:uid="{22F5040C-78F9-4443-8311-0E6CAA853C8A}"/>
    <cellStyle name="Moneda 14 23 3 3 3 2" xfId="32731" xr:uid="{E7B6E4E6-2775-458E-ADF1-27B83F084B23}"/>
    <cellStyle name="Moneda 14 23 3 3 3 3" xfId="21810" xr:uid="{2F159BC1-439E-4872-B166-B9863BFEDAE1}"/>
    <cellStyle name="Moneda 14 23 3 3 4" xfId="29092" xr:uid="{A6D53E89-27EE-4D9B-AFA1-AEF2960854CE}"/>
    <cellStyle name="Moneda 14 23 3 3 5" xfId="18171" xr:uid="{BA3D77D9-DB96-4599-9DE1-8A13ACC153AB}"/>
    <cellStyle name="Moneda 14 23 3 4" xfId="7944" xr:uid="{69F0A07D-2B41-44E5-B96F-384464333629}"/>
    <cellStyle name="Moneda 14 23 3 4 2" xfId="15251" xr:uid="{725EF7A4-48D1-469A-AA24-70D908DA02FC}"/>
    <cellStyle name="Moneda 14 23 3 4 2 2" xfId="37097" xr:uid="{8B71D839-5EB7-4672-BA1C-1E25E9EB8B12}"/>
    <cellStyle name="Moneda 14 23 3 4 2 3" xfId="26176" xr:uid="{E222A92D-0DFE-40E8-BC8B-94E18EB8317B}"/>
    <cellStyle name="Moneda 14 23 3 4 3" xfId="11597" xr:uid="{27D6017F-7D8C-452A-B1D8-125291D6F09F}"/>
    <cellStyle name="Moneda 14 23 3 4 3 2" xfId="33457" xr:uid="{5768886D-3AB4-4DC4-BE4C-47824BCC649E}"/>
    <cellStyle name="Moneda 14 23 3 4 3 3" xfId="22536" xr:uid="{D33569E3-5061-4AFE-9BE3-EB94C2CF43F7}"/>
    <cellStyle name="Moneda 14 23 3 4 4" xfId="29818" xr:uid="{4201ED6B-EA35-4142-9346-8EBA9B4ADE4F}"/>
    <cellStyle name="Moneda 14 23 3 4 5" xfId="18897" xr:uid="{CB867AA2-ECB2-4121-BF46-34D20984FAB1}"/>
    <cellStyle name="Moneda 14 23 3 5" xfId="8674" xr:uid="{98A39795-58B1-43C4-A7D6-8C844929FC8D}"/>
    <cellStyle name="Moneda 14 23 3 5 2" xfId="15981" xr:uid="{2A1F0A5A-A506-48C2-A269-D9490B851A89}"/>
    <cellStyle name="Moneda 14 23 3 5 2 2" xfId="37823" xr:uid="{5B85650E-9DCC-4D77-828F-916DC1E1F0A3}"/>
    <cellStyle name="Moneda 14 23 3 5 2 3" xfId="26902" xr:uid="{8AFFFFE5-A00B-4F08-9640-BD1D569941EB}"/>
    <cellStyle name="Moneda 14 23 3 5 3" xfId="12323" xr:uid="{6DE5D511-6BFA-45A0-B97A-85C60086DEDC}"/>
    <cellStyle name="Moneda 14 23 3 5 3 2" xfId="34183" xr:uid="{DD90F912-BC0E-456F-A168-9D92B1BB46E8}"/>
    <cellStyle name="Moneda 14 23 3 5 3 3" xfId="23262" xr:uid="{2A903544-C004-42C9-97FE-D7A3B1BD4F72}"/>
    <cellStyle name="Moneda 14 23 3 5 4" xfId="30544" xr:uid="{8E751160-E0E2-441D-BF00-D31592A3FC1C}"/>
    <cellStyle name="Moneda 14 23 3 5 5" xfId="19623" xr:uid="{D5DB0FFD-4D05-4815-9356-23EB791A4CDF}"/>
    <cellStyle name="Moneda 14 23 3 6" xfId="13063" xr:uid="{942AECD4-5FAF-48C3-9006-954E0B592480}"/>
    <cellStyle name="Moneda 14 23 3 6 2" xfId="34917" xr:uid="{38BBCC9D-4FF2-4EFB-BEA5-B72D0364F190}"/>
    <cellStyle name="Moneda 14 23 3 6 3" xfId="23996" xr:uid="{5A12F21D-A12E-4DA1-83C9-D54EBB1D0FA6}"/>
    <cellStyle name="Moneda 14 23 3 7" xfId="9409" xr:uid="{2DA1EFAA-7949-421E-B372-C8E2839BBE19}"/>
    <cellStyle name="Moneda 14 23 3 7 2" xfId="31277" xr:uid="{267BFBFD-4D19-4209-A051-ADBEAA840D1C}"/>
    <cellStyle name="Moneda 14 23 3 7 3" xfId="20356" xr:uid="{D14CB0F3-B7E7-4A71-9D6A-C9AC37A2C224}"/>
    <cellStyle name="Moneda 14 23 3 8" xfId="27638" xr:uid="{F3D303CA-4967-4444-A777-F463F4CD938A}"/>
    <cellStyle name="Moneda 14 23 3 9" xfId="16717" xr:uid="{95AA8455-7E80-48AB-94B2-657C530BE0BF}"/>
    <cellStyle name="Moneda 14 23 4" xfId="6003" xr:uid="{16E07C46-E89C-4098-887D-936F743165F5}"/>
    <cellStyle name="Moneda 14 23 4 2" xfId="13310" xr:uid="{C140FC14-DA20-4498-8413-A5BEF148349C}"/>
    <cellStyle name="Moneda 14 23 4 2 2" xfId="35164" xr:uid="{42538E69-E3AA-49FA-AE47-0F6D6A73D9F5}"/>
    <cellStyle name="Moneda 14 23 4 2 3" xfId="24243" xr:uid="{C1DBBDC5-2FC9-4B25-A645-BFB6006B7CEA}"/>
    <cellStyle name="Moneda 14 23 4 3" xfId="9656" xr:uid="{4A280C7A-BE59-4B9B-BB28-E8095FE649AF}"/>
    <cellStyle name="Moneda 14 23 4 3 2" xfId="31524" xr:uid="{9C543CF7-1CFE-4784-A426-DC1DCE35725E}"/>
    <cellStyle name="Moneda 14 23 4 3 3" xfId="20603" xr:uid="{B4753BD1-231B-4BB1-84F3-AFFB4493CB44}"/>
    <cellStyle name="Moneda 14 23 4 4" xfId="27885" xr:uid="{655B5518-634A-4411-A017-CF429ADC51E3}"/>
    <cellStyle name="Moneda 14 23 4 5" xfId="16964" xr:uid="{AA40328B-6709-4166-8010-5A19B12F828A}"/>
    <cellStyle name="Moneda 14 23 5" xfId="6731" xr:uid="{8F8BD3FA-45AE-4861-A3E7-6FBD2713AA4D}"/>
    <cellStyle name="Moneda 14 23 5 2" xfId="14038" xr:uid="{2AA4F720-04B6-49DF-954B-91538D28CEC6}"/>
    <cellStyle name="Moneda 14 23 5 2 2" xfId="35890" xr:uid="{7F1F6839-1DC5-4B81-ABE5-B9270715A29D}"/>
    <cellStyle name="Moneda 14 23 5 2 3" xfId="24969" xr:uid="{C54F82BB-9B4F-43C4-8416-F4299FF72698}"/>
    <cellStyle name="Moneda 14 23 5 3" xfId="10384" xr:uid="{212172CB-F29B-4D15-B240-374DEA574C9F}"/>
    <cellStyle name="Moneda 14 23 5 3 2" xfId="32250" xr:uid="{1841DD6D-0330-4678-8438-31ED27322BE3}"/>
    <cellStyle name="Moneda 14 23 5 3 3" xfId="21329" xr:uid="{3F54A561-37BB-4875-BE1E-D2FC7EFB484C}"/>
    <cellStyle name="Moneda 14 23 5 4" xfId="28611" xr:uid="{E222CC53-6448-4C76-9F28-E42E6B2493C1}"/>
    <cellStyle name="Moneda 14 23 5 5" xfId="17690" xr:uid="{4C53D62D-A4CE-41BF-995D-23ABEF3E0B1F}"/>
    <cellStyle name="Moneda 14 23 6" xfId="7461" xr:uid="{0ED80754-D804-4326-8F28-EE8E079C0A22}"/>
    <cellStyle name="Moneda 14 23 6 2" xfId="14768" xr:uid="{F9577BDD-8E75-4F09-97D5-6E7F594ECCB1}"/>
    <cellStyle name="Moneda 14 23 6 2 2" xfId="36616" xr:uid="{E2F9CE36-7B83-434B-B776-CBBD8C88CCFA}"/>
    <cellStyle name="Moneda 14 23 6 2 3" xfId="25695" xr:uid="{98497866-67CE-43BC-A254-0DCA3BEDE885}"/>
    <cellStyle name="Moneda 14 23 6 3" xfId="11114" xr:uid="{0F8C4213-F5DE-416D-9709-53B73A19AA23}"/>
    <cellStyle name="Moneda 14 23 6 3 2" xfId="32976" xr:uid="{0562E866-5EB2-4854-AAE3-B756BF6D1D6D}"/>
    <cellStyle name="Moneda 14 23 6 3 3" xfId="22055" xr:uid="{7F8AFA2D-14A4-4336-AA76-C1E3C9F97BB3}"/>
    <cellStyle name="Moneda 14 23 6 4" xfId="29337" xr:uid="{F451D27F-6AFD-459F-9C7D-8F836ED9127C}"/>
    <cellStyle name="Moneda 14 23 6 5" xfId="18416" xr:uid="{182CFE25-E5DF-44B4-AEC2-AD564D54C7A1}"/>
    <cellStyle name="Moneda 14 23 7" xfId="8191" xr:uid="{D9B0E808-1D48-413C-8843-B3417DB78195}"/>
    <cellStyle name="Moneda 14 23 7 2" xfId="15498" xr:uid="{FA6BAB02-2EEB-4101-A4CA-BD5DF13976CE}"/>
    <cellStyle name="Moneda 14 23 7 2 2" xfId="37342" xr:uid="{9ADDDB4E-0424-4512-ADC9-1C416C177FE6}"/>
    <cellStyle name="Moneda 14 23 7 2 3" xfId="26421" xr:uid="{0820660D-E946-47E1-81EC-2E27E9E016DD}"/>
    <cellStyle name="Moneda 14 23 7 3" xfId="11842" xr:uid="{A7E300F9-E6EF-4E5A-899C-78BBBE7F2007}"/>
    <cellStyle name="Moneda 14 23 7 3 2" xfId="33702" xr:uid="{B39F7541-727A-4590-B4F8-9F281CDA9308}"/>
    <cellStyle name="Moneda 14 23 7 3 3" xfId="22781" xr:uid="{247A5A43-93FB-45C2-8C96-D02099BFFE8E}"/>
    <cellStyle name="Moneda 14 23 7 4" xfId="30063" xr:uid="{A8153CE8-DDB6-4A7B-A639-C145BEC7A2ED}"/>
    <cellStyle name="Moneda 14 23 7 5" xfId="19142" xr:uid="{59279DB2-50A0-4F26-BF8B-63C6BBE99758}"/>
    <cellStyle name="Moneda 14 23 8" xfId="12580" xr:uid="{D77AC40A-8C5F-4F9F-A0D1-2E9A3FBB84FA}"/>
    <cellStyle name="Moneda 14 23 8 2" xfId="34436" xr:uid="{651672FD-ACA4-48DB-BAC4-B9C3B92AA19F}"/>
    <cellStyle name="Moneda 14 23 8 3" xfId="23515" xr:uid="{E4FEFE32-0F60-4100-A1DE-578F4FC2DF7B}"/>
    <cellStyle name="Moneda 14 23 9" xfId="8928" xr:uid="{05683AC2-A0A1-4304-9861-484D626D1494}"/>
    <cellStyle name="Moneda 14 23 9 2" xfId="30796" xr:uid="{94F3D4FF-7418-4C0C-BCD2-E527702430A1}"/>
    <cellStyle name="Moneda 14 23 9 3" xfId="19875" xr:uid="{00D0EB86-2440-449D-A5E3-766C58A34D76}"/>
    <cellStyle name="Moneda 14 24" xfId="3092" xr:uid="{5D314A53-2AC3-4F65-8D69-EA59B7556563}"/>
    <cellStyle name="Moneda 14 24 10" xfId="27158" xr:uid="{F22C5C56-EDFB-4CD5-A992-3A0236E1D9E4}"/>
    <cellStyle name="Moneda 14 24 11" xfId="16237" xr:uid="{D0F460BD-0143-4334-893F-EDB5AC123805}"/>
    <cellStyle name="Moneda 14 24 2" xfId="5502" xr:uid="{42EE0796-E4C9-402A-A83E-5AE7066CAE97}"/>
    <cellStyle name="Moneda 14 24 2 2" xfId="6241" xr:uid="{2A1C09E6-A5D8-4821-A6A3-975773AC5001}"/>
    <cellStyle name="Moneda 14 24 2 2 2" xfId="13548" xr:uid="{B6586A22-626F-4EAB-8D22-91961196C27A}"/>
    <cellStyle name="Moneda 14 24 2 2 2 2" xfId="35402" xr:uid="{60F8F7E8-6F07-45CA-9863-DEE814F7F698}"/>
    <cellStyle name="Moneda 14 24 2 2 2 3" xfId="24481" xr:uid="{0B48F7E3-55F5-4FDD-8A2D-DCAF5417FE5C}"/>
    <cellStyle name="Moneda 14 24 2 2 3" xfId="9894" xr:uid="{F04D3321-D3E5-43DF-81F2-83A5254B79C0}"/>
    <cellStyle name="Moneda 14 24 2 2 3 2" xfId="31762" xr:uid="{13970AC1-28F2-45C7-A99E-E65EB4FBE196}"/>
    <cellStyle name="Moneda 14 24 2 2 3 3" xfId="20841" xr:uid="{EB2408FD-A753-41D4-84BD-B97DEBD9BFF9}"/>
    <cellStyle name="Moneda 14 24 2 2 4" xfId="28123" xr:uid="{4AF52953-196F-49FD-9474-344E87D2EFF3}"/>
    <cellStyle name="Moneda 14 24 2 2 5" xfId="17202" xr:uid="{6AE67C1C-F3C2-4D53-A9CF-76D5E9C51690}"/>
    <cellStyle name="Moneda 14 24 2 3" xfId="6971" xr:uid="{99B5935A-E352-4FE0-9A0D-CA7BFDFDEEA5}"/>
    <cellStyle name="Moneda 14 24 2 3 2" xfId="14278" xr:uid="{B79BB71C-0618-4C18-845E-A5977953D32B}"/>
    <cellStyle name="Moneda 14 24 2 3 2 2" xfId="36128" xr:uid="{F4350AE2-C747-45C7-9D68-259BFCD3B5CF}"/>
    <cellStyle name="Moneda 14 24 2 3 2 3" xfId="25207" xr:uid="{F9732A1B-2E70-47DD-A1EA-E9E7F34B8CBC}"/>
    <cellStyle name="Moneda 14 24 2 3 3" xfId="10624" xr:uid="{C88DC3BB-6102-4AAB-BE5C-C0CEDB224FF7}"/>
    <cellStyle name="Moneda 14 24 2 3 3 2" xfId="32488" xr:uid="{D2AE4D71-9CE2-47B9-90B6-30F5B909BD1A}"/>
    <cellStyle name="Moneda 14 24 2 3 3 3" xfId="21567" xr:uid="{4756975A-1CE9-4EAE-BA7C-F9DFEE12DC9F}"/>
    <cellStyle name="Moneda 14 24 2 3 4" xfId="28849" xr:uid="{E831F42D-0A28-4994-8C84-89D726520B81}"/>
    <cellStyle name="Moneda 14 24 2 3 5" xfId="17928" xr:uid="{B4E076E9-C81E-46AC-9C86-074D34F943FA}"/>
    <cellStyle name="Moneda 14 24 2 4" xfId="7701" xr:uid="{5925FE32-320E-4CBD-B47C-B52454328103}"/>
    <cellStyle name="Moneda 14 24 2 4 2" xfId="15008" xr:uid="{9BDFB47B-0E43-4CE4-B42E-96D32F4F644A}"/>
    <cellStyle name="Moneda 14 24 2 4 2 2" xfId="36854" xr:uid="{FD011A76-5AC4-4E66-9AC9-BEA4CF853CA6}"/>
    <cellStyle name="Moneda 14 24 2 4 2 3" xfId="25933" xr:uid="{B6A5E9C8-BD43-4BBA-9C97-0F13AF778231}"/>
    <cellStyle name="Moneda 14 24 2 4 3" xfId="11354" xr:uid="{9D65CA0A-A8D7-4395-8710-8EACE9ABDF54}"/>
    <cellStyle name="Moneda 14 24 2 4 3 2" xfId="33214" xr:uid="{1420C065-5655-4DB9-BD8D-3C88CA2441D8}"/>
    <cellStyle name="Moneda 14 24 2 4 3 3" xfId="22293" xr:uid="{6341A1FE-A7F0-49EF-8096-C2F9043B1B8F}"/>
    <cellStyle name="Moneda 14 24 2 4 4" xfId="29575" xr:uid="{EFF178B6-B55F-4657-A96B-601B17B17603}"/>
    <cellStyle name="Moneda 14 24 2 4 5" xfId="18654" xr:uid="{3701A811-143A-4926-A97D-47B38B7914E2}"/>
    <cellStyle name="Moneda 14 24 2 5" xfId="8431" xr:uid="{860962C1-97DE-4DC2-ACDF-A3BE069D8449}"/>
    <cellStyle name="Moneda 14 24 2 5 2" xfId="15738" xr:uid="{4BC6A584-E2BA-49BD-979A-C39DEE581C31}"/>
    <cellStyle name="Moneda 14 24 2 5 2 2" xfId="37580" xr:uid="{828A6E40-235F-4CEA-A946-A5B88690F563}"/>
    <cellStyle name="Moneda 14 24 2 5 2 3" xfId="26659" xr:uid="{5415697D-BEF9-414D-895E-9460CEAA5A49}"/>
    <cellStyle name="Moneda 14 24 2 5 3" xfId="12080" xr:uid="{96226EA7-1572-443C-9DA5-39C161BC42B4}"/>
    <cellStyle name="Moneda 14 24 2 5 3 2" xfId="33940" xr:uid="{1B25B720-A371-471F-8409-92ADE433DD4B}"/>
    <cellStyle name="Moneda 14 24 2 5 3 3" xfId="23019" xr:uid="{75AF73F3-1691-4C69-A08E-66FD786C025C}"/>
    <cellStyle name="Moneda 14 24 2 5 4" xfId="30301" xr:uid="{2A3A50E8-5489-4EEC-A4D5-0B2C98DDAD4F}"/>
    <cellStyle name="Moneda 14 24 2 5 5" xfId="19380" xr:uid="{7C523EA5-CF53-4B3B-89E5-6A5F31F88B56}"/>
    <cellStyle name="Moneda 14 24 2 6" xfId="12820" xr:uid="{8EE9A75B-4F12-4384-ABB6-5B34674074B5}"/>
    <cellStyle name="Moneda 14 24 2 6 2" xfId="34674" xr:uid="{15FC852F-A32F-4F70-8E27-68BE0EB16E31}"/>
    <cellStyle name="Moneda 14 24 2 6 3" xfId="23753" xr:uid="{82703EA8-0529-46AE-BBDA-4C8756EEF52B}"/>
    <cellStyle name="Moneda 14 24 2 7" xfId="9166" xr:uid="{E1EF83B4-26E1-4291-8665-32DB99E6A322}"/>
    <cellStyle name="Moneda 14 24 2 7 2" xfId="31034" xr:uid="{E6DE119C-50E9-45A3-A76A-C51A10AE6CA5}"/>
    <cellStyle name="Moneda 14 24 2 7 3" xfId="20113" xr:uid="{524AFB3D-D39F-44C1-9D4D-2D951B2E3F0F}"/>
    <cellStyle name="Moneda 14 24 2 8" xfId="27395" xr:uid="{3274F8F9-1FF3-4348-9F60-6D1D6BCA2251}"/>
    <cellStyle name="Moneda 14 24 2 9" xfId="16474" xr:uid="{542D63EA-2BCE-4631-8CB7-BDAB49600987}"/>
    <cellStyle name="Moneda 14 24 3" xfId="5752" xr:uid="{F8B4362B-A8FF-4F19-8BEA-5BD01E36CEE4}"/>
    <cellStyle name="Moneda 14 24 3 2" xfId="6485" xr:uid="{73EDFF76-20CD-49AC-B11B-E9D531EAC115}"/>
    <cellStyle name="Moneda 14 24 3 2 2" xfId="13792" xr:uid="{3DE2B619-3836-48CB-9065-4FABFA7FD1AB}"/>
    <cellStyle name="Moneda 14 24 3 2 2 2" xfId="35646" xr:uid="{976E9335-68F2-49E4-9121-89D61C8002C6}"/>
    <cellStyle name="Moneda 14 24 3 2 2 3" xfId="24725" xr:uid="{4D9BA69D-16D4-49A1-81CF-E6DC473D43A5}"/>
    <cellStyle name="Moneda 14 24 3 2 3" xfId="10138" xr:uid="{FF19075A-4A21-4E06-AF4C-6D3CD6E053B9}"/>
    <cellStyle name="Moneda 14 24 3 2 3 2" xfId="32006" xr:uid="{38251678-1502-4EB4-BB1E-A1A970658EB7}"/>
    <cellStyle name="Moneda 14 24 3 2 3 3" xfId="21085" xr:uid="{438591C8-05FF-487A-9713-692726D9051B}"/>
    <cellStyle name="Moneda 14 24 3 2 4" xfId="28367" xr:uid="{1688284A-5BEE-4760-963B-E47DF53851C3}"/>
    <cellStyle name="Moneda 14 24 3 2 5" xfId="17446" xr:uid="{78156B45-47B8-4163-85B6-0ED8F1A986B5}"/>
    <cellStyle name="Moneda 14 24 3 3" xfId="7215" xr:uid="{9E63B1C4-9681-46EF-9D47-64FB72CF6DD3}"/>
    <cellStyle name="Moneda 14 24 3 3 2" xfId="14522" xr:uid="{8D4B70CC-487A-42BB-AE52-2AAEBFAC1D21}"/>
    <cellStyle name="Moneda 14 24 3 3 2 2" xfId="36372" xr:uid="{6B676D2F-6EEB-4E2E-A92E-C1E7AED20BB5}"/>
    <cellStyle name="Moneda 14 24 3 3 2 3" xfId="25451" xr:uid="{74CF7F18-D075-49D8-8AFF-C86C4C5A8524}"/>
    <cellStyle name="Moneda 14 24 3 3 3" xfId="10868" xr:uid="{FCC44194-9A14-4366-90E7-C4F26C050C5B}"/>
    <cellStyle name="Moneda 14 24 3 3 3 2" xfId="32732" xr:uid="{DE132E9E-A6B3-4E01-BC86-B1A27F743CF7}"/>
    <cellStyle name="Moneda 14 24 3 3 3 3" xfId="21811" xr:uid="{B7549D86-AE16-4B9B-9C85-8AB5DEDB49E6}"/>
    <cellStyle name="Moneda 14 24 3 3 4" xfId="29093" xr:uid="{5BBC640B-6CFA-408F-9966-0BBD539C1AC4}"/>
    <cellStyle name="Moneda 14 24 3 3 5" xfId="18172" xr:uid="{36AF4111-B190-46FB-9D28-FF868DDDC2D6}"/>
    <cellStyle name="Moneda 14 24 3 4" xfId="7945" xr:uid="{7E383391-B656-498A-B1C9-951B6C35B985}"/>
    <cellStyle name="Moneda 14 24 3 4 2" xfId="15252" xr:uid="{84E52963-4528-48A1-B0FD-7B7FAF32C4C2}"/>
    <cellStyle name="Moneda 14 24 3 4 2 2" xfId="37098" xr:uid="{021A5759-D1CD-4BE3-899A-73E4E012B156}"/>
    <cellStyle name="Moneda 14 24 3 4 2 3" xfId="26177" xr:uid="{90CCBC3E-4F7D-48F6-B434-17B26CE64F08}"/>
    <cellStyle name="Moneda 14 24 3 4 3" xfId="11598" xr:uid="{5B8D577E-B0D2-47D4-A39F-1DC0F468DE19}"/>
    <cellStyle name="Moneda 14 24 3 4 3 2" xfId="33458" xr:uid="{C48663E8-2696-4513-8F16-7F32930E1480}"/>
    <cellStyle name="Moneda 14 24 3 4 3 3" xfId="22537" xr:uid="{A04A03E8-52AD-4722-932C-4C64FF1034FE}"/>
    <cellStyle name="Moneda 14 24 3 4 4" xfId="29819" xr:uid="{C9CFC790-7715-489B-8EE1-5604B61DB60E}"/>
    <cellStyle name="Moneda 14 24 3 4 5" xfId="18898" xr:uid="{02480372-79BC-468B-8C5E-C902CB20E597}"/>
    <cellStyle name="Moneda 14 24 3 5" xfId="8675" xr:uid="{79F29DBD-13B4-4F3B-8BA5-AB4FBB5C344C}"/>
    <cellStyle name="Moneda 14 24 3 5 2" xfId="15982" xr:uid="{D68577EA-CED1-4325-8CE0-E0977D2328BD}"/>
    <cellStyle name="Moneda 14 24 3 5 2 2" xfId="37824" xr:uid="{1C114B9B-3C30-4ED9-9E3E-04440B9C822E}"/>
    <cellStyle name="Moneda 14 24 3 5 2 3" xfId="26903" xr:uid="{795AFDC4-08D3-4BEA-BBCE-223D65B31887}"/>
    <cellStyle name="Moneda 14 24 3 5 3" xfId="12324" xr:uid="{468C7029-9F07-4284-B6FE-D7A1CF8BE415}"/>
    <cellStyle name="Moneda 14 24 3 5 3 2" xfId="34184" xr:uid="{47E66D10-3EF0-4A4C-8B9A-38FEA798B1FE}"/>
    <cellStyle name="Moneda 14 24 3 5 3 3" xfId="23263" xr:uid="{D4C6921E-9943-466B-BBDA-ECDB769C65EF}"/>
    <cellStyle name="Moneda 14 24 3 5 4" xfId="30545" xr:uid="{7EB8A220-73D3-4A3F-B463-C5869DE676AC}"/>
    <cellStyle name="Moneda 14 24 3 5 5" xfId="19624" xr:uid="{649C2CA7-D1ED-4C5F-B7CA-6AB639E0AC76}"/>
    <cellStyle name="Moneda 14 24 3 6" xfId="13064" xr:uid="{1C3342C3-A541-4704-8E13-1F072D9CF6F0}"/>
    <cellStyle name="Moneda 14 24 3 6 2" xfId="34918" xr:uid="{B95F7088-1C80-458E-B8B3-92BE24146AAC}"/>
    <cellStyle name="Moneda 14 24 3 6 3" xfId="23997" xr:uid="{3BDA77A7-82F9-473C-8164-41EA86846574}"/>
    <cellStyle name="Moneda 14 24 3 7" xfId="9410" xr:uid="{12F52D63-BBCF-4E85-A6C1-E589A64DF046}"/>
    <cellStyle name="Moneda 14 24 3 7 2" xfId="31278" xr:uid="{6CBB2922-8C74-4FDC-8C1A-6817C8C7AB33}"/>
    <cellStyle name="Moneda 14 24 3 7 3" xfId="20357" xr:uid="{033F4E69-6528-4E53-8D03-9A0F8877CA3D}"/>
    <cellStyle name="Moneda 14 24 3 8" xfId="27639" xr:uid="{6C095297-0AF4-46A1-A302-0501A46FD3C6}"/>
    <cellStyle name="Moneda 14 24 3 9" xfId="16718" xr:uid="{63DB8593-8DC3-4BA9-A787-9C3D67442E9D}"/>
    <cellStyle name="Moneda 14 24 4" xfId="6004" xr:uid="{F3A5AF86-BAB7-4EB4-8EFE-01CAF2E173F9}"/>
    <cellStyle name="Moneda 14 24 4 2" xfId="13311" xr:uid="{AECACA77-96F0-4715-A122-0596ADC7F34C}"/>
    <cellStyle name="Moneda 14 24 4 2 2" xfId="35165" xr:uid="{CF48915E-CBF4-437D-AB10-8F0D73B672FE}"/>
    <cellStyle name="Moneda 14 24 4 2 3" xfId="24244" xr:uid="{9C46D11E-2037-437C-9F40-D32B1AA8B6E0}"/>
    <cellStyle name="Moneda 14 24 4 3" xfId="9657" xr:uid="{7D06BD97-131B-4845-B8E7-AA3C292F9509}"/>
    <cellStyle name="Moneda 14 24 4 3 2" xfId="31525" xr:uid="{15F279B3-C061-434B-957C-B6A069F84C52}"/>
    <cellStyle name="Moneda 14 24 4 3 3" xfId="20604" xr:uid="{4AB91B1E-075D-48E8-8F26-720B875DCC36}"/>
    <cellStyle name="Moneda 14 24 4 4" xfId="27886" xr:uid="{5C3200B8-9B77-4587-95B6-49335CF765E6}"/>
    <cellStyle name="Moneda 14 24 4 5" xfId="16965" xr:uid="{D30878C3-3111-45E1-B642-38186D59ADDF}"/>
    <cellStyle name="Moneda 14 24 5" xfId="6732" xr:uid="{18495A4F-11B8-478E-9DB4-131697822708}"/>
    <cellStyle name="Moneda 14 24 5 2" xfId="14039" xr:uid="{83DC1FAE-EEAD-4E15-86A8-68567BA47DBD}"/>
    <cellStyle name="Moneda 14 24 5 2 2" xfId="35891" xr:uid="{96FEE03D-157D-40E4-94D2-4D85EC8A443A}"/>
    <cellStyle name="Moneda 14 24 5 2 3" xfId="24970" xr:uid="{43CB8C42-6AC5-4D54-ADB0-54810B3E86E1}"/>
    <cellStyle name="Moneda 14 24 5 3" xfId="10385" xr:uid="{7C67FFAB-7B1E-4D7F-946D-348CB69FC363}"/>
    <cellStyle name="Moneda 14 24 5 3 2" xfId="32251" xr:uid="{8C9BA9F4-C1CD-45FD-99BD-9437E14EADE5}"/>
    <cellStyle name="Moneda 14 24 5 3 3" xfId="21330" xr:uid="{1B6335D6-968B-442B-8550-7745A3A9E062}"/>
    <cellStyle name="Moneda 14 24 5 4" xfId="28612" xr:uid="{CC103A8E-A902-4E19-9E3F-F11CF4F78BEE}"/>
    <cellStyle name="Moneda 14 24 5 5" xfId="17691" xr:uid="{70E8E607-30FA-4C4D-9E3B-A66AFA0D06B8}"/>
    <cellStyle name="Moneda 14 24 6" xfId="7462" xr:uid="{6FAD896B-54AB-437E-92CD-D17C83EC6EEE}"/>
    <cellStyle name="Moneda 14 24 6 2" xfId="14769" xr:uid="{94F20479-A993-4C99-BFA0-E19EBB3257DA}"/>
    <cellStyle name="Moneda 14 24 6 2 2" xfId="36617" xr:uid="{4478A705-1F89-473B-82D8-2940FC9D30B0}"/>
    <cellStyle name="Moneda 14 24 6 2 3" xfId="25696" xr:uid="{9C59659B-CA86-4B02-8811-E01AD05EE3DB}"/>
    <cellStyle name="Moneda 14 24 6 3" xfId="11115" xr:uid="{FE25859B-C65A-4599-A9E1-429D31C22ED5}"/>
    <cellStyle name="Moneda 14 24 6 3 2" xfId="32977" xr:uid="{46D48C63-9F08-4C95-9819-2B5191409D4A}"/>
    <cellStyle name="Moneda 14 24 6 3 3" xfId="22056" xr:uid="{09524098-0610-49EF-88DD-E22BA1FB386E}"/>
    <cellStyle name="Moneda 14 24 6 4" xfId="29338" xr:uid="{D233CD5A-AB26-483C-9D6A-C9F912614D42}"/>
    <cellStyle name="Moneda 14 24 6 5" xfId="18417" xr:uid="{B3F06D27-4C67-4529-9834-FF2E180788A8}"/>
    <cellStyle name="Moneda 14 24 7" xfId="8192" xr:uid="{27BCC7D7-33ED-4E08-8949-8530D9B5C245}"/>
    <cellStyle name="Moneda 14 24 7 2" xfId="15499" xr:uid="{EFB48D7F-3147-46BE-A09B-2B815C157B3F}"/>
    <cellStyle name="Moneda 14 24 7 2 2" xfId="37343" xr:uid="{2956B3FA-8CBE-4AB2-A736-A5168B23C784}"/>
    <cellStyle name="Moneda 14 24 7 2 3" xfId="26422" xr:uid="{F6270B56-3F13-47C9-A6C2-D1414EF18F2B}"/>
    <cellStyle name="Moneda 14 24 7 3" xfId="11843" xr:uid="{4CB8B0D9-7402-49B1-AB03-4AA8A6CCB68D}"/>
    <cellStyle name="Moneda 14 24 7 3 2" xfId="33703" xr:uid="{9577A8E2-F7EC-401C-9CFF-06ECC44F4E8D}"/>
    <cellStyle name="Moneda 14 24 7 3 3" xfId="22782" xr:uid="{E78D6EA3-3477-4631-8099-5D12FB9B4E37}"/>
    <cellStyle name="Moneda 14 24 7 4" xfId="30064" xr:uid="{B86500DD-1EA9-44C1-B6C5-8F87B31DAE11}"/>
    <cellStyle name="Moneda 14 24 7 5" xfId="19143" xr:uid="{DA48C3DF-032B-4475-ABA9-62D27A138200}"/>
    <cellStyle name="Moneda 14 24 8" xfId="12581" xr:uid="{8D7D04BD-C179-4AB7-A941-F54ECA380D1C}"/>
    <cellStyle name="Moneda 14 24 8 2" xfId="34437" xr:uid="{0DCD7997-D854-4255-AC38-12CCB0D8E315}"/>
    <cellStyle name="Moneda 14 24 8 3" xfId="23516" xr:uid="{AD40D038-11DC-4A99-BED9-D5E048143A0C}"/>
    <cellStyle name="Moneda 14 24 9" xfId="8929" xr:uid="{58B77A23-2A88-4F22-824E-155F24006989}"/>
    <cellStyle name="Moneda 14 24 9 2" xfId="30797" xr:uid="{76E85CEB-3810-4F70-906F-754C9AF8CB5F}"/>
    <cellStyle name="Moneda 14 24 9 3" xfId="19876" xr:uid="{3531BB2C-93F6-4F6C-BD5B-AD4F73D1D698}"/>
    <cellStyle name="Moneda 14 25" xfId="3093" xr:uid="{DEDF7E91-7BD0-454C-BB31-3F4C95759587}"/>
    <cellStyle name="Moneda 14 25 10" xfId="27159" xr:uid="{174E57E8-C008-4AEE-88F5-037A0C129EAF}"/>
    <cellStyle name="Moneda 14 25 11" xfId="16238" xr:uid="{CBAE08E3-14EC-4060-85DF-C8490ACE10D6}"/>
    <cellStyle name="Moneda 14 25 2" xfId="5503" xr:uid="{C7206DDB-64B8-4D6C-A985-6D18D1C52C87}"/>
    <cellStyle name="Moneda 14 25 2 2" xfId="6242" xr:uid="{ED1938A1-ADA6-4D8F-974F-7F47330CC7A0}"/>
    <cellStyle name="Moneda 14 25 2 2 2" xfId="13549" xr:uid="{B1FAE314-0480-4F8C-87FD-FB237EA166FC}"/>
    <cellStyle name="Moneda 14 25 2 2 2 2" xfId="35403" xr:uid="{02B07E9B-81DD-4157-9457-F0E776F03908}"/>
    <cellStyle name="Moneda 14 25 2 2 2 3" xfId="24482" xr:uid="{FF35A3BB-E349-456B-9B60-1F9C73305F63}"/>
    <cellStyle name="Moneda 14 25 2 2 3" xfId="9895" xr:uid="{EDF5AC2E-E4AA-47E1-87D6-02DA1418F844}"/>
    <cellStyle name="Moneda 14 25 2 2 3 2" xfId="31763" xr:uid="{ED9F086F-578A-4058-8A83-EA9F03650E74}"/>
    <cellStyle name="Moneda 14 25 2 2 3 3" xfId="20842" xr:uid="{20D704D0-A96F-4D55-B958-102DDE720F58}"/>
    <cellStyle name="Moneda 14 25 2 2 4" xfId="28124" xr:uid="{DAB2ADCF-8DD3-4066-A6C9-44AB360EEEE2}"/>
    <cellStyle name="Moneda 14 25 2 2 5" xfId="17203" xr:uid="{AEA1B898-D640-461F-8202-6982B03B8107}"/>
    <cellStyle name="Moneda 14 25 2 3" xfId="6972" xr:uid="{FACA1E37-C1E5-4913-9AAD-7F6E0FCBD362}"/>
    <cellStyle name="Moneda 14 25 2 3 2" xfId="14279" xr:uid="{B15854E9-5F77-4FA3-92F6-797B9415CBB3}"/>
    <cellStyle name="Moneda 14 25 2 3 2 2" xfId="36129" xr:uid="{2F655ED1-E737-4C39-B4DE-23D2E82E66DF}"/>
    <cellStyle name="Moneda 14 25 2 3 2 3" xfId="25208" xr:uid="{2A34972E-C267-4791-886F-BF86CEB92DDA}"/>
    <cellStyle name="Moneda 14 25 2 3 3" xfId="10625" xr:uid="{FBE52BC0-63FF-4775-853F-2769E0ECEEEC}"/>
    <cellStyle name="Moneda 14 25 2 3 3 2" xfId="32489" xr:uid="{1EF183EE-5324-4072-8692-CE64F50F2FE1}"/>
    <cellStyle name="Moneda 14 25 2 3 3 3" xfId="21568" xr:uid="{7A017207-B052-43D9-9601-28C2E0F4D036}"/>
    <cellStyle name="Moneda 14 25 2 3 4" xfId="28850" xr:uid="{E90C71E5-10D4-46F1-BF10-A436A243342F}"/>
    <cellStyle name="Moneda 14 25 2 3 5" xfId="17929" xr:uid="{0A81CDF2-8AE7-4A5F-A90B-0DCD5BD37824}"/>
    <cellStyle name="Moneda 14 25 2 4" xfId="7702" xr:uid="{6AABABAC-AAFC-4ED8-98F7-89A050A990B9}"/>
    <cellStyle name="Moneda 14 25 2 4 2" xfId="15009" xr:uid="{3F2B7A87-A422-4E21-AB76-CD59DFFBEC80}"/>
    <cellStyle name="Moneda 14 25 2 4 2 2" xfId="36855" xr:uid="{E96BB01C-E171-4847-BBDF-1EDC53CA9473}"/>
    <cellStyle name="Moneda 14 25 2 4 2 3" xfId="25934" xr:uid="{86C1D053-46C2-48BB-929A-51BE0BB0640F}"/>
    <cellStyle name="Moneda 14 25 2 4 3" xfId="11355" xr:uid="{21C29E4F-E019-4283-A305-9B57C18CB104}"/>
    <cellStyle name="Moneda 14 25 2 4 3 2" xfId="33215" xr:uid="{B91A96D0-BA8A-40B2-8722-5EBD1EFB4835}"/>
    <cellStyle name="Moneda 14 25 2 4 3 3" xfId="22294" xr:uid="{01B914FC-FEBE-4874-883E-B493E824D632}"/>
    <cellStyle name="Moneda 14 25 2 4 4" xfId="29576" xr:uid="{2A62DF34-08D5-4A27-9F75-709C5F4251CF}"/>
    <cellStyle name="Moneda 14 25 2 4 5" xfId="18655" xr:uid="{BF3046F1-835D-498A-BC0C-45FE6D435F60}"/>
    <cellStyle name="Moneda 14 25 2 5" xfId="8432" xr:uid="{82BD59C0-F38C-4744-81CA-1FDB1A440DCB}"/>
    <cellStyle name="Moneda 14 25 2 5 2" xfId="15739" xr:uid="{57F7D00F-0636-4D42-9FC2-89D541224215}"/>
    <cellStyle name="Moneda 14 25 2 5 2 2" xfId="37581" xr:uid="{7A29A254-2F06-4AEF-AF1D-8F1E029E1B7D}"/>
    <cellStyle name="Moneda 14 25 2 5 2 3" xfId="26660" xr:uid="{E17B5049-6C9E-4A14-A73B-B834325D40F0}"/>
    <cellStyle name="Moneda 14 25 2 5 3" xfId="12081" xr:uid="{F0D1F639-C9BE-4539-A2B4-4B86CE1171F9}"/>
    <cellStyle name="Moneda 14 25 2 5 3 2" xfId="33941" xr:uid="{E1F0757E-184F-4057-B7D0-679FEACFD118}"/>
    <cellStyle name="Moneda 14 25 2 5 3 3" xfId="23020" xr:uid="{1B03BCFA-9947-4B2E-ABC4-8AD84D7AB62D}"/>
    <cellStyle name="Moneda 14 25 2 5 4" xfId="30302" xr:uid="{B9C40721-DD1C-44AE-94B1-FB18C176EA1B}"/>
    <cellStyle name="Moneda 14 25 2 5 5" xfId="19381" xr:uid="{26C2100C-6E41-4238-8661-83C1C0283B9E}"/>
    <cellStyle name="Moneda 14 25 2 6" xfId="12821" xr:uid="{122D77D8-2CE8-426A-82BE-0157FE60F985}"/>
    <cellStyle name="Moneda 14 25 2 6 2" xfId="34675" xr:uid="{02D76C35-E6AA-4C1F-951F-570483A2829E}"/>
    <cellStyle name="Moneda 14 25 2 6 3" xfId="23754" xr:uid="{8C5722FA-A7E2-4C88-BF0D-365C83CA1C0D}"/>
    <cellStyle name="Moneda 14 25 2 7" xfId="9167" xr:uid="{B38A7DA7-0AA0-4FE5-996D-8445769B1429}"/>
    <cellStyle name="Moneda 14 25 2 7 2" xfId="31035" xr:uid="{2D7EDC9D-742C-4D87-889A-FCA722669882}"/>
    <cellStyle name="Moneda 14 25 2 7 3" xfId="20114" xr:uid="{10607B81-4AC8-4901-92B0-6A327E88CBA8}"/>
    <cellStyle name="Moneda 14 25 2 8" xfId="27396" xr:uid="{AC7B5AF3-AD01-4558-984D-724BCBDCF7A8}"/>
    <cellStyle name="Moneda 14 25 2 9" xfId="16475" xr:uid="{11307084-70BF-405F-8AAC-8964E228248E}"/>
    <cellStyle name="Moneda 14 25 3" xfId="5753" xr:uid="{A9F9B978-2370-4BEB-A7F0-BE8B27489EFC}"/>
    <cellStyle name="Moneda 14 25 3 2" xfId="6486" xr:uid="{4A4EF639-EA90-4FA7-BDF2-13D377AFE278}"/>
    <cellStyle name="Moneda 14 25 3 2 2" xfId="13793" xr:uid="{5073C8A1-BF3C-40F4-A4E4-9558C8575CD6}"/>
    <cellStyle name="Moneda 14 25 3 2 2 2" xfId="35647" xr:uid="{464ACAEF-AD35-4C6D-8A0A-1134EBEA3090}"/>
    <cellStyle name="Moneda 14 25 3 2 2 3" xfId="24726" xr:uid="{A6AE8D83-5A5F-43D5-A373-13670F38255E}"/>
    <cellStyle name="Moneda 14 25 3 2 3" xfId="10139" xr:uid="{AC192F7D-E98C-41E8-9BE9-D664BE76A6AE}"/>
    <cellStyle name="Moneda 14 25 3 2 3 2" xfId="32007" xr:uid="{2A8EB2B0-6C0B-41D5-AEF2-0AC97D587175}"/>
    <cellStyle name="Moneda 14 25 3 2 3 3" xfId="21086" xr:uid="{FF878347-394C-4547-AFD3-F3B3877DF656}"/>
    <cellStyle name="Moneda 14 25 3 2 4" xfId="28368" xr:uid="{D078D259-F464-4E7C-BE53-677AB20B5FF5}"/>
    <cellStyle name="Moneda 14 25 3 2 5" xfId="17447" xr:uid="{24EF2D90-EB53-4B6D-B6F1-83C7CA0F881C}"/>
    <cellStyle name="Moneda 14 25 3 3" xfId="7216" xr:uid="{615D3716-55F8-4F92-BD98-FAF5C64C5429}"/>
    <cellStyle name="Moneda 14 25 3 3 2" xfId="14523" xr:uid="{3EF63827-B002-4A38-99CD-15DB2FDE775D}"/>
    <cellStyle name="Moneda 14 25 3 3 2 2" xfId="36373" xr:uid="{8B9B9F97-DB4F-42EA-AF66-FE8A99F7C51E}"/>
    <cellStyle name="Moneda 14 25 3 3 2 3" xfId="25452" xr:uid="{6134EAC8-B3AC-4C13-863E-00A40A556DED}"/>
    <cellStyle name="Moneda 14 25 3 3 3" xfId="10869" xr:uid="{7C198550-13EE-4C15-B6EC-0FCEA75BE0C2}"/>
    <cellStyle name="Moneda 14 25 3 3 3 2" xfId="32733" xr:uid="{EC988DA6-9476-4217-AD65-255305355B90}"/>
    <cellStyle name="Moneda 14 25 3 3 3 3" xfId="21812" xr:uid="{26D5406B-3AE6-44F7-B481-6966B33A2AB9}"/>
    <cellStyle name="Moneda 14 25 3 3 4" xfId="29094" xr:uid="{2C8F3E6C-0BAF-492C-98EF-92C6AD9476CA}"/>
    <cellStyle name="Moneda 14 25 3 3 5" xfId="18173" xr:uid="{9CDE635C-AD26-4FA9-B82F-0458637FAC51}"/>
    <cellStyle name="Moneda 14 25 3 4" xfId="7946" xr:uid="{CA879096-8618-4D99-AC17-11078705F627}"/>
    <cellStyle name="Moneda 14 25 3 4 2" xfId="15253" xr:uid="{A97B2F15-1854-4D3D-BA7A-35725C9E705D}"/>
    <cellStyle name="Moneda 14 25 3 4 2 2" xfId="37099" xr:uid="{C6FA0C4A-86AE-4B83-A2B4-E902E693C420}"/>
    <cellStyle name="Moneda 14 25 3 4 2 3" xfId="26178" xr:uid="{3B38DDDE-CE53-4B6A-82C2-664550CE38FD}"/>
    <cellStyle name="Moneda 14 25 3 4 3" xfId="11599" xr:uid="{AEDD085B-A2DF-4D43-A475-644BADAB6314}"/>
    <cellStyle name="Moneda 14 25 3 4 3 2" xfId="33459" xr:uid="{5B0B13CD-49E8-4270-B96E-A9D96E4D1AC5}"/>
    <cellStyle name="Moneda 14 25 3 4 3 3" xfId="22538" xr:uid="{45336154-D219-48ED-80F6-9159EBF68176}"/>
    <cellStyle name="Moneda 14 25 3 4 4" xfId="29820" xr:uid="{F41279DF-98D4-474B-BAE1-4316EBE12EE5}"/>
    <cellStyle name="Moneda 14 25 3 4 5" xfId="18899" xr:uid="{AD220512-F088-4C89-9CBC-40D1C0EAE40C}"/>
    <cellStyle name="Moneda 14 25 3 5" xfId="8676" xr:uid="{CCBF3745-B960-4236-B818-64515E1C2FE3}"/>
    <cellStyle name="Moneda 14 25 3 5 2" xfId="15983" xr:uid="{54972151-C881-4589-B2D9-ED6F4F730F95}"/>
    <cellStyle name="Moneda 14 25 3 5 2 2" xfId="37825" xr:uid="{91508F4E-66A6-4617-AF3B-F2C1C650B0E0}"/>
    <cellStyle name="Moneda 14 25 3 5 2 3" xfId="26904" xr:uid="{561BE8DD-536C-4F42-AE94-09C1CB301F01}"/>
    <cellStyle name="Moneda 14 25 3 5 3" xfId="12325" xr:uid="{8CF80C40-8B08-4792-963A-8FF477A6A7D4}"/>
    <cellStyle name="Moneda 14 25 3 5 3 2" xfId="34185" xr:uid="{D2890720-1A4F-4CDB-90A0-ADDD80781A4F}"/>
    <cellStyle name="Moneda 14 25 3 5 3 3" xfId="23264" xr:uid="{E5482D70-CA88-4A14-A89D-BE786602ED6F}"/>
    <cellStyle name="Moneda 14 25 3 5 4" xfId="30546" xr:uid="{1264546C-89C1-43B4-BD1D-4852A565A411}"/>
    <cellStyle name="Moneda 14 25 3 5 5" xfId="19625" xr:uid="{4368609E-B8D2-419A-8425-A6F47C9C34F5}"/>
    <cellStyle name="Moneda 14 25 3 6" xfId="13065" xr:uid="{130EC596-7476-44A5-8C43-6D864A811B58}"/>
    <cellStyle name="Moneda 14 25 3 6 2" xfId="34919" xr:uid="{40B880B1-B8CC-494A-9365-3C67C6A8A761}"/>
    <cellStyle name="Moneda 14 25 3 6 3" xfId="23998" xr:uid="{0AEB251D-CBDB-42A6-843D-EEDA84C5742D}"/>
    <cellStyle name="Moneda 14 25 3 7" xfId="9411" xr:uid="{041FACDD-A269-4905-A8AF-5918686FF4A5}"/>
    <cellStyle name="Moneda 14 25 3 7 2" xfId="31279" xr:uid="{A981B5E7-4698-4168-A1D7-BB8B4159B296}"/>
    <cellStyle name="Moneda 14 25 3 7 3" xfId="20358" xr:uid="{DE541627-A22A-42B4-9F30-CFE2FA2570CF}"/>
    <cellStyle name="Moneda 14 25 3 8" xfId="27640" xr:uid="{B85BE1B8-438D-4219-ADD5-5DB050603EB2}"/>
    <cellStyle name="Moneda 14 25 3 9" xfId="16719" xr:uid="{EB7101DA-D57D-4101-B175-425040F440D4}"/>
    <cellStyle name="Moneda 14 25 4" xfId="6005" xr:uid="{ACC0C147-63DE-4A21-A4AC-F5A35B1C84CD}"/>
    <cellStyle name="Moneda 14 25 4 2" xfId="13312" xr:uid="{FBBE37E8-0F8D-4133-9F70-A741893EF450}"/>
    <cellStyle name="Moneda 14 25 4 2 2" xfId="35166" xr:uid="{0A1AE4DC-20EC-48C5-BFE3-F7ACD152A347}"/>
    <cellStyle name="Moneda 14 25 4 2 3" xfId="24245" xr:uid="{F4860EE8-1C09-433D-A759-385CEFB547B7}"/>
    <cellStyle name="Moneda 14 25 4 3" xfId="9658" xr:uid="{2A2DEB0F-6468-4520-9AB6-64F55380F7EE}"/>
    <cellStyle name="Moneda 14 25 4 3 2" xfId="31526" xr:uid="{DE8C7CFE-DE00-439D-A027-E63B6C5E2FF1}"/>
    <cellStyle name="Moneda 14 25 4 3 3" xfId="20605" xr:uid="{21B585D5-8DC8-48DB-940B-33C2A0514407}"/>
    <cellStyle name="Moneda 14 25 4 4" xfId="27887" xr:uid="{841098B6-1E5B-428B-850A-8F503C639F72}"/>
    <cellStyle name="Moneda 14 25 4 5" xfId="16966" xr:uid="{B1FC15C6-C9DF-497D-AD32-7945EC051BC7}"/>
    <cellStyle name="Moneda 14 25 5" xfId="6733" xr:uid="{56DF0485-9047-4441-A844-D9020CD9942E}"/>
    <cellStyle name="Moneda 14 25 5 2" xfId="14040" xr:uid="{7D7B95A2-EB80-4CC1-9986-8BE4E55E8B4B}"/>
    <cellStyle name="Moneda 14 25 5 2 2" xfId="35892" xr:uid="{DD5B4828-8F99-4B07-B9F5-38315FBEA732}"/>
    <cellStyle name="Moneda 14 25 5 2 3" xfId="24971" xr:uid="{A38B8107-D014-4A02-801F-8A8FC1AEFFDC}"/>
    <cellStyle name="Moneda 14 25 5 3" xfId="10386" xr:uid="{10B37C3A-61E3-4D57-91D8-4338F1E62A06}"/>
    <cellStyle name="Moneda 14 25 5 3 2" xfId="32252" xr:uid="{80E00355-22D0-421E-854D-4F2BEE4BD7DA}"/>
    <cellStyle name="Moneda 14 25 5 3 3" xfId="21331" xr:uid="{72353D2D-91C2-4BEF-8B05-F49853C5776D}"/>
    <cellStyle name="Moneda 14 25 5 4" xfId="28613" xr:uid="{DB3089E4-E736-4794-AE0E-21E72486A8EE}"/>
    <cellStyle name="Moneda 14 25 5 5" xfId="17692" xr:uid="{86A494C5-1AAB-46F4-8D87-14E9C578364C}"/>
    <cellStyle name="Moneda 14 25 6" xfId="7463" xr:uid="{06A4D18F-3AD7-4C14-94F4-BDD50F87A297}"/>
    <cellStyle name="Moneda 14 25 6 2" xfId="14770" xr:uid="{D0369D2D-3A41-46AE-93AB-3746E136CDA9}"/>
    <cellStyle name="Moneda 14 25 6 2 2" xfId="36618" xr:uid="{0505E12C-F8AA-4165-8CD5-C71E1C4417A7}"/>
    <cellStyle name="Moneda 14 25 6 2 3" xfId="25697" xr:uid="{3DFB0183-BC0A-482A-96E0-BACFC6E01435}"/>
    <cellStyle name="Moneda 14 25 6 3" xfId="11116" xr:uid="{26540A0B-ADB6-4ED1-BD7C-02D6045943AA}"/>
    <cellStyle name="Moneda 14 25 6 3 2" xfId="32978" xr:uid="{0A6A03A0-141D-483C-BDBC-884B78271CCF}"/>
    <cellStyle name="Moneda 14 25 6 3 3" xfId="22057" xr:uid="{1FBEAE6D-6B0D-4558-8CB9-F94C493DA6FE}"/>
    <cellStyle name="Moneda 14 25 6 4" xfId="29339" xr:uid="{B105DC53-DC01-40B7-A79D-BCBE605CD319}"/>
    <cellStyle name="Moneda 14 25 6 5" xfId="18418" xr:uid="{0F23B7C3-D448-4314-80AA-AF92F540462A}"/>
    <cellStyle name="Moneda 14 25 7" xfId="8193" xr:uid="{7F8FA00B-5876-4832-AF67-F88E997BF4F1}"/>
    <cellStyle name="Moneda 14 25 7 2" xfId="15500" xr:uid="{C75B508B-59CC-41FE-8121-CEE116CFC9D3}"/>
    <cellStyle name="Moneda 14 25 7 2 2" xfId="37344" xr:uid="{F65FC617-523F-4E94-B539-68E895AF9BA3}"/>
    <cellStyle name="Moneda 14 25 7 2 3" xfId="26423" xr:uid="{0B627A03-BC82-4A3E-A7C6-ABADF30F7FC2}"/>
    <cellStyle name="Moneda 14 25 7 3" xfId="11844" xr:uid="{C04F1348-4633-4F69-817C-3D21525753B8}"/>
    <cellStyle name="Moneda 14 25 7 3 2" xfId="33704" xr:uid="{E00A2205-9FFC-4594-BA51-0DB8919429D4}"/>
    <cellStyle name="Moneda 14 25 7 3 3" xfId="22783" xr:uid="{9C3D3A79-D247-4CFE-8C9B-0DEA3E794689}"/>
    <cellStyle name="Moneda 14 25 7 4" xfId="30065" xr:uid="{F5C82A09-43A5-436F-ADAD-5A765EBEC634}"/>
    <cellStyle name="Moneda 14 25 7 5" xfId="19144" xr:uid="{FAB48923-B5CD-42D3-949D-6FD7E5EBC069}"/>
    <cellStyle name="Moneda 14 25 8" xfId="12582" xr:uid="{CC97E83B-38A1-4DEE-BCDA-BBA49E448767}"/>
    <cellStyle name="Moneda 14 25 8 2" xfId="34438" xr:uid="{08C7E66E-99CD-41A5-94D3-84C8D737721C}"/>
    <cellStyle name="Moneda 14 25 8 3" xfId="23517" xr:uid="{87396FBB-FEB1-4B4E-A143-7209CE3C826A}"/>
    <cellStyle name="Moneda 14 25 9" xfId="8930" xr:uid="{C5FBE5F1-09DF-417D-8C15-E74060E05B34}"/>
    <cellStyle name="Moneda 14 25 9 2" xfId="30798" xr:uid="{96B2AE87-A1F9-4D95-B421-ED4037513F3D}"/>
    <cellStyle name="Moneda 14 25 9 3" xfId="19877" xr:uid="{15986415-019A-4DB0-A454-382146196FC1}"/>
    <cellStyle name="Moneda 14 26" xfId="3094" xr:uid="{4736CC4D-93B5-405C-AFC7-2904711BBE3C}"/>
    <cellStyle name="Moneda 14 26 10" xfId="27160" xr:uid="{787BAAA8-AA6D-4050-89C7-2CD650495AB5}"/>
    <cellStyle name="Moneda 14 26 11" xfId="16239" xr:uid="{3D5559E7-F4C7-437D-A317-57E2F8CA197F}"/>
    <cellStyle name="Moneda 14 26 2" xfId="5504" xr:uid="{81483A93-67BB-45DA-9B6C-E3F12C5F3875}"/>
    <cellStyle name="Moneda 14 26 2 2" xfId="6243" xr:uid="{7C69B9B3-7D49-421B-A611-A70D5FB81147}"/>
    <cellStyle name="Moneda 14 26 2 2 2" xfId="13550" xr:uid="{8D32246E-8F32-4B37-B7E7-5E56E9E4D30C}"/>
    <cellStyle name="Moneda 14 26 2 2 2 2" xfId="35404" xr:uid="{E18ACA4A-55FD-4DD7-83D2-F22AFE62A74D}"/>
    <cellStyle name="Moneda 14 26 2 2 2 3" xfId="24483" xr:uid="{3DC16FC5-9259-4A35-8211-E4233049EFC5}"/>
    <cellStyle name="Moneda 14 26 2 2 3" xfId="9896" xr:uid="{308646CE-4033-46AF-BF3F-CC6CF371E1FB}"/>
    <cellStyle name="Moneda 14 26 2 2 3 2" xfId="31764" xr:uid="{4367D4C8-297F-4415-ACA6-C97268FA143B}"/>
    <cellStyle name="Moneda 14 26 2 2 3 3" xfId="20843" xr:uid="{0762C6E0-0A82-4D97-898E-47D63C9EC492}"/>
    <cellStyle name="Moneda 14 26 2 2 4" xfId="28125" xr:uid="{31523ECD-A0FB-4ACC-B956-2753D1E8B99F}"/>
    <cellStyle name="Moneda 14 26 2 2 5" xfId="17204" xr:uid="{987F6609-664C-49DD-9633-10BF27E0B5A3}"/>
    <cellStyle name="Moneda 14 26 2 3" xfId="6973" xr:uid="{32AC263D-DCEF-4D58-A0B5-E9C8CB605960}"/>
    <cellStyle name="Moneda 14 26 2 3 2" xfId="14280" xr:uid="{FEA6061F-B4B1-494E-A1C0-F38305B9017C}"/>
    <cellStyle name="Moneda 14 26 2 3 2 2" xfId="36130" xr:uid="{45D03937-35A2-49F4-88EC-ACCD986C2F9F}"/>
    <cellStyle name="Moneda 14 26 2 3 2 3" xfId="25209" xr:uid="{374DC9D9-E547-456E-B52F-29F3D6655410}"/>
    <cellStyle name="Moneda 14 26 2 3 3" xfId="10626" xr:uid="{2D01F3A0-33C1-4A90-BA04-7D63DDEB9747}"/>
    <cellStyle name="Moneda 14 26 2 3 3 2" xfId="32490" xr:uid="{932D2116-F538-430A-936C-22EE23BDEF0E}"/>
    <cellStyle name="Moneda 14 26 2 3 3 3" xfId="21569" xr:uid="{9637D84E-FD34-46D6-9316-8AD3CADE0FD4}"/>
    <cellStyle name="Moneda 14 26 2 3 4" xfId="28851" xr:uid="{E7CA66E0-AAB4-4322-9EF3-B311BFBD049A}"/>
    <cellStyle name="Moneda 14 26 2 3 5" xfId="17930" xr:uid="{75C8BC98-896E-4B73-824A-03EB68B97FC3}"/>
    <cellStyle name="Moneda 14 26 2 4" xfId="7703" xr:uid="{CFDEB18F-6989-4E95-8B25-6996D07B149C}"/>
    <cellStyle name="Moneda 14 26 2 4 2" xfId="15010" xr:uid="{60CA70F9-47B5-4E11-95F6-EEEADA9A754A}"/>
    <cellStyle name="Moneda 14 26 2 4 2 2" xfId="36856" xr:uid="{CDE44044-CB8D-4467-BCFA-90DDA5616B07}"/>
    <cellStyle name="Moneda 14 26 2 4 2 3" xfId="25935" xr:uid="{EBA5560A-25A2-4EEE-9666-4594C15EF457}"/>
    <cellStyle name="Moneda 14 26 2 4 3" xfId="11356" xr:uid="{6A645A13-FDB1-4AF9-825D-63D2F1FC4DF1}"/>
    <cellStyle name="Moneda 14 26 2 4 3 2" xfId="33216" xr:uid="{2FE69100-8713-450B-B326-343C0E744ABD}"/>
    <cellStyle name="Moneda 14 26 2 4 3 3" xfId="22295" xr:uid="{92E20BEC-E0BD-4C35-8796-83015DAFD817}"/>
    <cellStyle name="Moneda 14 26 2 4 4" xfId="29577" xr:uid="{1D98F4BD-522E-41B3-8A5D-4CC0B62FEC85}"/>
    <cellStyle name="Moneda 14 26 2 4 5" xfId="18656" xr:uid="{71645378-B22A-485E-B7BB-192E2E437574}"/>
    <cellStyle name="Moneda 14 26 2 5" xfId="8433" xr:uid="{D33FE97C-D6C9-443A-A08E-4897BAA0251E}"/>
    <cellStyle name="Moneda 14 26 2 5 2" xfId="15740" xr:uid="{537691E2-6401-4499-972D-24816C2603E3}"/>
    <cellStyle name="Moneda 14 26 2 5 2 2" xfId="37582" xr:uid="{E8A1337E-5B17-468E-A3C9-2522298B028E}"/>
    <cellStyle name="Moneda 14 26 2 5 2 3" xfId="26661" xr:uid="{B9FAABC9-9F85-48A0-B97D-E420E237FFFB}"/>
    <cellStyle name="Moneda 14 26 2 5 3" xfId="12082" xr:uid="{0E52C9FE-4F4B-4AEB-9CBF-5DCC590F37E8}"/>
    <cellStyle name="Moneda 14 26 2 5 3 2" xfId="33942" xr:uid="{B85EDF66-4283-4BEB-8A17-1A0F291977EB}"/>
    <cellStyle name="Moneda 14 26 2 5 3 3" xfId="23021" xr:uid="{6F58863B-DEE3-41EF-A608-93F9EC9C023E}"/>
    <cellStyle name="Moneda 14 26 2 5 4" xfId="30303" xr:uid="{B1C1AD6A-ACF8-4915-8E1F-6709DC57FD72}"/>
    <cellStyle name="Moneda 14 26 2 5 5" xfId="19382" xr:uid="{A71EB876-87B9-4E51-B348-60B438F36D00}"/>
    <cellStyle name="Moneda 14 26 2 6" xfId="12822" xr:uid="{89FDF4F6-DCC5-4267-9C61-85606EE885C3}"/>
    <cellStyle name="Moneda 14 26 2 6 2" xfId="34676" xr:uid="{01DB341B-1F70-47B2-BEA1-6E10F3714791}"/>
    <cellStyle name="Moneda 14 26 2 6 3" xfId="23755" xr:uid="{A1C366D5-DBD8-4AFB-8509-DDFB4DB2B8C6}"/>
    <cellStyle name="Moneda 14 26 2 7" xfId="9168" xr:uid="{6C3A18B6-5130-4F7C-947D-9DA6B82D8E2F}"/>
    <cellStyle name="Moneda 14 26 2 7 2" xfId="31036" xr:uid="{1BA411B7-EF4C-4292-893C-525F9186A365}"/>
    <cellStyle name="Moneda 14 26 2 7 3" xfId="20115" xr:uid="{D2A30FB8-C80D-410B-AE51-401D199315D4}"/>
    <cellStyle name="Moneda 14 26 2 8" xfId="27397" xr:uid="{1204433C-EE0C-4726-954C-6DB0D456FEA5}"/>
    <cellStyle name="Moneda 14 26 2 9" xfId="16476" xr:uid="{775EA04B-CBB1-46D4-A407-1DF496DEFB6E}"/>
    <cellStyle name="Moneda 14 26 3" xfId="5754" xr:uid="{336C07B7-99A4-40FA-B68C-1D86ED819D5A}"/>
    <cellStyle name="Moneda 14 26 3 2" xfId="6487" xr:uid="{59661740-9EBC-4214-8529-E6C608AAF4AE}"/>
    <cellStyle name="Moneda 14 26 3 2 2" xfId="13794" xr:uid="{D30D5BB3-DBF6-4335-9AED-4B78BD1D208E}"/>
    <cellStyle name="Moneda 14 26 3 2 2 2" xfId="35648" xr:uid="{34191637-7857-4CD6-B002-F698089CBCA6}"/>
    <cellStyle name="Moneda 14 26 3 2 2 3" xfId="24727" xr:uid="{E161D7DC-3A16-48E8-9E52-422D1CF2BE04}"/>
    <cellStyle name="Moneda 14 26 3 2 3" xfId="10140" xr:uid="{917C7DF9-98DA-43A9-AF55-356C744B580A}"/>
    <cellStyle name="Moneda 14 26 3 2 3 2" xfId="32008" xr:uid="{5576465D-84F6-436D-91B2-EA600B7ED9C0}"/>
    <cellStyle name="Moneda 14 26 3 2 3 3" xfId="21087" xr:uid="{8F892F89-959A-42FF-AFD8-D6F122DC113F}"/>
    <cellStyle name="Moneda 14 26 3 2 4" xfId="28369" xr:uid="{9ED36FF7-3396-4A9E-BAED-D7E2E75077AB}"/>
    <cellStyle name="Moneda 14 26 3 2 5" xfId="17448" xr:uid="{E8992EC5-B2DB-47BE-96D7-8FB7D9483541}"/>
    <cellStyle name="Moneda 14 26 3 3" xfId="7217" xr:uid="{057F58BB-F152-4B69-8EB5-71764244B9D6}"/>
    <cellStyle name="Moneda 14 26 3 3 2" xfId="14524" xr:uid="{21110BCD-5486-4F67-A30F-941DF5355B0D}"/>
    <cellStyle name="Moneda 14 26 3 3 2 2" xfId="36374" xr:uid="{DD7E5393-1240-48AC-844A-6A24486C5083}"/>
    <cellStyle name="Moneda 14 26 3 3 2 3" xfId="25453" xr:uid="{B48F5919-2AD6-4052-AF33-1C098CF18A86}"/>
    <cellStyle name="Moneda 14 26 3 3 3" xfId="10870" xr:uid="{EF72A06B-3C1F-41DF-9A6D-6024CC705B53}"/>
    <cellStyle name="Moneda 14 26 3 3 3 2" xfId="32734" xr:uid="{03BA84CC-4618-4E73-B9A4-3BEDE6D7D5AD}"/>
    <cellStyle name="Moneda 14 26 3 3 3 3" xfId="21813" xr:uid="{765B6CAC-F07A-49E3-B510-B475FA7DC213}"/>
    <cellStyle name="Moneda 14 26 3 3 4" xfId="29095" xr:uid="{07AE5A25-C929-43B8-914A-837327A4F749}"/>
    <cellStyle name="Moneda 14 26 3 3 5" xfId="18174" xr:uid="{813B34C9-14D1-4D5F-A832-769B4991461F}"/>
    <cellStyle name="Moneda 14 26 3 4" xfId="7947" xr:uid="{1D585FF6-8B4A-4CED-98CA-9C7A3EA140E4}"/>
    <cellStyle name="Moneda 14 26 3 4 2" xfId="15254" xr:uid="{38534A35-65FC-4518-A83A-83A746AECC3A}"/>
    <cellStyle name="Moneda 14 26 3 4 2 2" xfId="37100" xr:uid="{4BA3BAE4-50B9-4712-A7CA-05958EC3BC70}"/>
    <cellStyle name="Moneda 14 26 3 4 2 3" xfId="26179" xr:uid="{CE51C330-28E2-4843-A846-DBD311D6DB67}"/>
    <cellStyle name="Moneda 14 26 3 4 3" xfId="11600" xr:uid="{145F3EAE-3197-4FEE-976B-B98ACB9143CD}"/>
    <cellStyle name="Moneda 14 26 3 4 3 2" xfId="33460" xr:uid="{80E9226D-E458-40BD-B213-337EE9D55F7C}"/>
    <cellStyle name="Moneda 14 26 3 4 3 3" xfId="22539" xr:uid="{8CE5F999-2964-443B-B70D-76F90FB1B0EB}"/>
    <cellStyle name="Moneda 14 26 3 4 4" xfId="29821" xr:uid="{8495742C-10E8-4127-81B4-98643BA1E6C3}"/>
    <cellStyle name="Moneda 14 26 3 4 5" xfId="18900" xr:uid="{06B13A1F-E7BF-447E-8F31-00FD1E8900A7}"/>
    <cellStyle name="Moneda 14 26 3 5" xfId="8677" xr:uid="{C4FFF46B-D782-488C-9149-A56BFE81106D}"/>
    <cellStyle name="Moneda 14 26 3 5 2" xfId="15984" xr:uid="{AAB3A95E-CD35-4770-B5FF-DB2DCA2A9F90}"/>
    <cellStyle name="Moneda 14 26 3 5 2 2" xfId="37826" xr:uid="{34A0D6BF-5F4C-449B-AA0E-2778A37CB581}"/>
    <cellStyle name="Moneda 14 26 3 5 2 3" xfId="26905" xr:uid="{BCB608D8-6956-41D7-A78D-336AC5F53D59}"/>
    <cellStyle name="Moneda 14 26 3 5 3" xfId="12326" xr:uid="{582F1A65-B240-4477-8F51-77DA5E2A95FB}"/>
    <cellStyle name="Moneda 14 26 3 5 3 2" xfId="34186" xr:uid="{0B3B8013-2C41-40FE-AF82-532E53469DCF}"/>
    <cellStyle name="Moneda 14 26 3 5 3 3" xfId="23265" xr:uid="{8E896455-E7D3-413F-996E-63AF6B98EC5D}"/>
    <cellStyle name="Moneda 14 26 3 5 4" xfId="30547" xr:uid="{ADDD2A7C-7FCA-4FA9-82ED-46D94E7BCBBD}"/>
    <cellStyle name="Moneda 14 26 3 5 5" xfId="19626" xr:uid="{D0190BF0-A46D-4C55-99C6-E7E95CA7150B}"/>
    <cellStyle name="Moneda 14 26 3 6" xfId="13066" xr:uid="{E1D605E6-8E75-41EF-BBDC-CD905E428BEC}"/>
    <cellStyle name="Moneda 14 26 3 6 2" xfId="34920" xr:uid="{0E5073A6-D502-4C0D-A585-911357E6BC32}"/>
    <cellStyle name="Moneda 14 26 3 6 3" xfId="23999" xr:uid="{114624D6-6D5A-4BB2-B8E0-8B46D337744F}"/>
    <cellStyle name="Moneda 14 26 3 7" xfId="9412" xr:uid="{E831CC5C-62F2-4C43-9671-E7FFC4205845}"/>
    <cellStyle name="Moneda 14 26 3 7 2" xfId="31280" xr:uid="{BB46BB46-3A26-49D3-8129-5DE2099FA557}"/>
    <cellStyle name="Moneda 14 26 3 7 3" xfId="20359" xr:uid="{80F3918A-F692-4894-AECA-8C51834723DF}"/>
    <cellStyle name="Moneda 14 26 3 8" xfId="27641" xr:uid="{0D3C06D3-A83C-4590-AFCD-5B1823ADE0F6}"/>
    <cellStyle name="Moneda 14 26 3 9" xfId="16720" xr:uid="{CBC33B37-0F6D-48F8-A516-1A01EFCAFB8D}"/>
    <cellStyle name="Moneda 14 26 4" xfId="6006" xr:uid="{A0964A82-2E01-431A-A9AF-5802DD8C3668}"/>
    <cellStyle name="Moneda 14 26 4 2" xfId="13313" xr:uid="{A9932598-82F6-42F4-9035-0F965E9BB2C0}"/>
    <cellStyle name="Moneda 14 26 4 2 2" xfId="35167" xr:uid="{0D3522FB-C0BC-40D8-AEB8-ED1329923FAC}"/>
    <cellStyle name="Moneda 14 26 4 2 3" xfId="24246" xr:uid="{426815CC-B02B-426D-A6AC-A3B8CF85A788}"/>
    <cellStyle name="Moneda 14 26 4 3" xfId="9659" xr:uid="{0753EEAA-97A5-4B6D-B69E-8F3D5E9040F8}"/>
    <cellStyle name="Moneda 14 26 4 3 2" xfId="31527" xr:uid="{EEF44DF8-12F1-44FC-99AB-5859957352FC}"/>
    <cellStyle name="Moneda 14 26 4 3 3" xfId="20606" xr:uid="{D3E0712B-F8CC-4133-BA70-25928AC4AD51}"/>
    <cellStyle name="Moneda 14 26 4 4" xfId="27888" xr:uid="{EF5BD144-27E1-488E-8E9F-12B1ADFF717E}"/>
    <cellStyle name="Moneda 14 26 4 5" xfId="16967" xr:uid="{9237E69E-2685-437C-BFD8-1D90F4A2D41A}"/>
    <cellStyle name="Moneda 14 26 5" xfId="6734" xr:uid="{CA988DBA-7B57-484D-8114-D4559130632E}"/>
    <cellStyle name="Moneda 14 26 5 2" xfId="14041" xr:uid="{F3A38575-0324-4D28-81DD-419589493C30}"/>
    <cellStyle name="Moneda 14 26 5 2 2" xfId="35893" xr:uid="{A716357A-93F7-45CA-B54D-C763CC5EF3C8}"/>
    <cellStyle name="Moneda 14 26 5 2 3" xfId="24972" xr:uid="{2D08C6AA-69FD-4944-846E-70781C8F0358}"/>
    <cellStyle name="Moneda 14 26 5 3" xfId="10387" xr:uid="{01342F2B-3A9F-43E0-A7C3-D74D0748A015}"/>
    <cellStyle name="Moneda 14 26 5 3 2" xfId="32253" xr:uid="{D70A17C1-9273-416A-8E11-680C5FE3AFD9}"/>
    <cellStyle name="Moneda 14 26 5 3 3" xfId="21332" xr:uid="{E7AB245A-876B-43B5-B3D4-9DE22EBFEB50}"/>
    <cellStyle name="Moneda 14 26 5 4" xfId="28614" xr:uid="{D32EB595-4F52-4E4C-99EC-FAE9546CA8BA}"/>
    <cellStyle name="Moneda 14 26 5 5" xfId="17693" xr:uid="{13E01C52-BCFF-4C21-91BE-C54E6CFFBC14}"/>
    <cellStyle name="Moneda 14 26 6" xfId="7464" xr:uid="{EB5948C3-821C-4C8E-BF22-179A2EDF1AE3}"/>
    <cellStyle name="Moneda 14 26 6 2" xfId="14771" xr:uid="{B72212F7-A338-4692-84C4-9CDC5C71554C}"/>
    <cellStyle name="Moneda 14 26 6 2 2" xfId="36619" xr:uid="{F2A55BF5-ADDD-47BF-B885-14634FA7098C}"/>
    <cellStyle name="Moneda 14 26 6 2 3" xfId="25698" xr:uid="{D40E1C45-A587-443B-ADB4-C2034672A1B7}"/>
    <cellStyle name="Moneda 14 26 6 3" xfId="11117" xr:uid="{3408F920-5C6B-4172-8D67-02AD82190C0B}"/>
    <cellStyle name="Moneda 14 26 6 3 2" xfId="32979" xr:uid="{1C6105A0-E77A-482D-9156-4759FABC48C5}"/>
    <cellStyle name="Moneda 14 26 6 3 3" xfId="22058" xr:uid="{3BA40E51-E74B-4F02-A49C-A317ACEFA7C1}"/>
    <cellStyle name="Moneda 14 26 6 4" xfId="29340" xr:uid="{6FF220EE-2D60-4C63-99E7-5FACB00BF518}"/>
    <cellStyle name="Moneda 14 26 6 5" xfId="18419" xr:uid="{3D1E878E-924A-46C7-8F28-AA85FA0BC7E6}"/>
    <cellStyle name="Moneda 14 26 7" xfId="8194" xr:uid="{DE1AD31A-D029-4BD2-94E9-E97C52E29FB0}"/>
    <cellStyle name="Moneda 14 26 7 2" xfId="15501" xr:uid="{D1B9F161-C2AC-4D9A-8C83-AFADE61EF89B}"/>
    <cellStyle name="Moneda 14 26 7 2 2" xfId="37345" xr:uid="{A357A01E-B092-4B2B-A40C-1897325EE7FF}"/>
    <cellStyle name="Moneda 14 26 7 2 3" xfId="26424" xr:uid="{133CF7F1-706E-46CB-88F8-92F82DA36885}"/>
    <cellStyle name="Moneda 14 26 7 3" xfId="11845" xr:uid="{58F56C16-D765-4979-ADCB-60974AA09042}"/>
    <cellStyle name="Moneda 14 26 7 3 2" xfId="33705" xr:uid="{94C9881D-0624-4977-8C45-2E87B27BF062}"/>
    <cellStyle name="Moneda 14 26 7 3 3" xfId="22784" xr:uid="{0E008368-825E-4E8A-9C30-CA63E81997FD}"/>
    <cellStyle name="Moneda 14 26 7 4" xfId="30066" xr:uid="{0E2726DC-9263-4A7C-A2C7-96EDAA77E364}"/>
    <cellStyle name="Moneda 14 26 7 5" xfId="19145" xr:uid="{BCB7F9A4-E4A0-47B4-B29E-95A0B6319BE2}"/>
    <cellStyle name="Moneda 14 26 8" xfId="12583" xr:uid="{1E1E8D08-D3B1-4E9A-9574-31755405912E}"/>
    <cellStyle name="Moneda 14 26 8 2" xfId="34439" xr:uid="{B6129464-668E-4676-B4D7-7C27C4C026B3}"/>
    <cellStyle name="Moneda 14 26 8 3" xfId="23518" xr:uid="{CDD609DB-C730-4E80-8780-E72F498A09BA}"/>
    <cellStyle name="Moneda 14 26 9" xfId="8931" xr:uid="{46C5FB98-869A-49BB-B6AC-5C6E0B1627F7}"/>
    <cellStyle name="Moneda 14 26 9 2" xfId="30799" xr:uid="{04E27171-EDFF-46B5-96E0-88F49F0D6C40}"/>
    <cellStyle name="Moneda 14 26 9 3" xfId="19878" xr:uid="{4349817F-96B5-449F-88CA-06EEB91C2D23}"/>
    <cellStyle name="Moneda 14 27" xfId="3095" xr:uid="{FB0993EF-DA4C-49A4-BA5A-3B24F1AF05B8}"/>
    <cellStyle name="Moneda 14 27 10" xfId="27161" xr:uid="{ED7A671D-C953-421C-8793-1DB0CC790F18}"/>
    <cellStyle name="Moneda 14 27 11" xfId="16240" xr:uid="{1E2ACB5C-7A6C-45C8-B18E-12E24F7B3110}"/>
    <cellStyle name="Moneda 14 27 2" xfId="5505" xr:uid="{F1CCE3B0-FA66-420E-AB41-DC7A9AB125DA}"/>
    <cellStyle name="Moneda 14 27 2 2" xfId="6244" xr:uid="{9D304BB8-7C0A-493B-9797-E2C82584C3D4}"/>
    <cellStyle name="Moneda 14 27 2 2 2" xfId="13551" xr:uid="{DFA3D146-F77E-42C4-93F2-AFC958F55A58}"/>
    <cellStyle name="Moneda 14 27 2 2 2 2" xfId="35405" xr:uid="{DDCD5147-CD4D-4434-8DB2-67AECA0AF913}"/>
    <cellStyle name="Moneda 14 27 2 2 2 3" xfId="24484" xr:uid="{E5F0733B-8EA6-4651-9CA0-17DC6A0DF708}"/>
    <cellStyle name="Moneda 14 27 2 2 3" xfId="9897" xr:uid="{58C0C66B-EE77-4585-9CA3-E3803EAD9ACD}"/>
    <cellStyle name="Moneda 14 27 2 2 3 2" xfId="31765" xr:uid="{D379011F-91E1-4805-AE8A-2FA86F8EE5E5}"/>
    <cellStyle name="Moneda 14 27 2 2 3 3" xfId="20844" xr:uid="{ABAB3EC0-BDAB-4876-9997-3F44A09849C0}"/>
    <cellStyle name="Moneda 14 27 2 2 4" xfId="28126" xr:uid="{FFAAFE04-9916-4D28-9C7A-BDB8C21490BD}"/>
    <cellStyle name="Moneda 14 27 2 2 5" xfId="17205" xr:uid="{78822983-B8FE-4AC5-A420-62DDC3268120}"/>
    <cellStyle name="Moneda 14 27 2 3" xfId="6974" xr:uid="{3BC377E2-A8BF-4CC1-905C-ACF0447631E5}"/>
    <cellStyle name="Moneda 14 27 2 3 2" xfId="14281" xr:uid="{5FCCD4BB-C74C-4474-AB35-59B9F91ACE3B}"/>
    <cellStyle name="Moneda 14 27 2 3 2 2" xfId="36131" xr:uid="{CDC2FC4D-1680-4CB8-B34C-4474EA5F3A00}"/>
    <cellStyle name="Moneda 14 27 2 3 2 3" xfId="25210" xr:uid="{2BC615FD-B8A8-4046-BF61-B1903DF95EB5}"/>
    <cellStyle name="Moneda 14 27 2 3 3" xfId="10627" xr:uid="{D955A964-452D-4A7F-A961-142C435B49B4}"/>
    <cellStyle name="Moneda 14 27 2 3 3 2" xfId="32491" xr:uid="{BD1CF01F-8B48-4BBD-8589-748DC84AEEDF}"/>
    <cellStyle name="Moneda 14 27 2 3 3 3" xfId="21570" xr:uid="{36176505-C6BE-4040-B55A-5EB79EE2944A}"/>
    <cellStyle name="Moneda 14 27 2 3 4" xfId="28852" xr:uid="{8D346AB4-5889-4E34-8784-3B00571DD2DF}"/>
    <cellStyle name="Moneda 14 27 2 3 5" xfId="17931" xr:uid="{4BC7D996-6277-43F4-B7A9-AE78A131A288}"/>
    <cellStyle name="Moneda 14 27 2 4" xfId="7704" xr:uid="{AF1F064B-54FD-4BD5-A5C8-CFBFBAA94F8F}"/>
    <cellStyle name="Moneda 14 27 2 4 2" xfId="15011" xr:uid="{46E9EEDB-056A-4CD5-9CD9-E629494238F9}"/>
    <cellStyle name="Moneda 14 27 2 4 2 2" xfId="36857" xr:uid="{01A4B7B9-9D88-48E5-BEE4-F3F93BF979D7}"/>
    <cellStyle name="Moneda 14 27 2 4 2 3" xfId="25936" xr:uid="{D9EFB80E-0337-4BE7-8824-B21798A9E507}"/>
    <cellStyle name="Moneda 14 27 2 4 3" xfId="11357" xr:uid="{55EBD479-702E-4179-83F0-E6ADC5EEA745}"/>
    <cellStyle name="Moneda 14 27 2 4 3 2" xfId="33217" xr:uid="{FB4281AC-131C-49A1-925F-DBDDAD30FEBC}"/>
    <cellStyle name="Moneda 14 27 2 4 3 3" xfId="22296" xr:uid="{9956BBF6-D32A-4BCA-AC0C-18D1DBC315CC}"/>
    <cellStyle name="Moneda 14 27 2 4 4" xfId="29578" xr:uid="{A1F3E6F7-C6D6-445D-AD54-226E37ADC142}"/>
    <cellStyle name="Moneda 14 27 2 4 5" xfId="18657" xr:uid="{04385544-574E-4F4F-980D-10793FD6BF92}"/>
    <cellStyle name="Moneda 14 27 2 5" xfId="8434" xr:uid="{4A066DA3-DEA9-4CA0-80CC-C859B8D44944}"/>
    <cellStyle name="Moneda 14 27 2 5 2" xfId="15741" xr:uid="{5F278BCF-198A-4EDB-8732-0AC190AED5D2}"/>
    <cellStyle name="Moneda 14 27 2 5 2 2" xfId="37583" xr:uid="{135903D4-0D4B-47C1-958C-A37F607BCC33}"/>
    <cellStyle name="Moneda 14 27 2 5 2 3" xfId="26662" xr:uid="{E8C74C54-5397-461A-ABD8-993F3F898624}"/>
    <cellStyle name="Moneda 14 27 2 5 3" xfId="12083" xr:uid="{4AB4F0E4-99AB-4986-A0B5-0B984B51C0A0}"/>
    <cellStyle name="Moneda 14 27 2 5 3 2" xfId="33943" xr:uid="{2FE86CA1-8B56-4600-A6FC-D858E7B638FB}"/>
    <cellStyle name="Moneda 14 27 2 5 3 3" xfId="23022" xr:uid="{0867201D-F660-4CCD-B79C-E2BE8B816300}"/>
    <cellStyle name="Moneda 14 27 2 5 4" xfId="30304" xr:uid="{FE334912-D0F3-47B0-9A2B-6B2ECF42D673}"/>
    <cellStyle name="Moneda 14 27 2 5 5" xfId="19383" xr:uid="{5E987447-607A-41B0-AA35-4C939D1A0E4E}"/>
    <cellStyle name="Moneda 14 27 2 6" xfId="12823" xr:uid="{8A5C9ED7-DBEA-4535-AF58-F3E326F90F08}"/>
    <cellStyle name="Moneda 14 27 2 6 2" xfId="34677" xr:uid="{3A68F634-D32E-4F77-9BA0-6B0DFA016CBE}"/>
    <cellStyle name="Moneda 14 27 2 6 3" xfId="23756" xr:uid="{921B37E2-A54F-495C-908E-F4C544C06323}"/>
    <cellStyle name="Moneda 14 27 2 7" xfId="9169" xr:uid="{4FBCFF65-6592-4CCB-BFDE-F5FBC1BD34A3}"/>
    <cellStyle name="Moneda 14 27 2 7 2" xfId="31037" xr:uid="{B20764C1-B94D-4C94-A295-9878597807AD}"/>
    <cellStyle name="Moneda 14 27 2 7 3" xfId="20116" xr:uid="{15873006-F2F0-45EE-ADD2-1075EA96D313}"/>
    <cellStyle name="Moneda 14 27 2 8" xfId="27398" xr:uid="{2922818A-449C-46F4-919C-ED7F411FCFD1}"/>
    <cellStyle name="Moneda 14 27 2 9" xfId="16477" xr:uid="{D6009436-F2A7-4F27-A108-A88436C187FC}"/>
    <cellStyle name="Moneda 14 27 3" xfId="5755" xr:uid="{769B281F-2A0E-4836-9BB8-D5531CC1DEDE}"/>
    <cellStyle name="Moneda 14 27 3 2" xfId="6488" xr:uid="{C92A853D-2EE5-4B9D-8289-8B5A7F3BC1C2}"/>
    <cellStyle name="Moneda 14 27 3 2 2" xfId="13795" xr:uid="{CD9747E3-0C87-408E-8383-93DF846AAC35}"/>
    <cellStyle name="Moneda 14 27 3 2 2 2" xfId="35649" xr:uid="{5D006117-C19A-406A-BABC-342DF16A53C3}"/>
    <cellStyle name="Moneda 14 27 3 2 2 3" xfId="24728" xr:uid="{43533AE4-72FD-4EDE-9995-8EC8D6568302}"/>
    <cellStyle name="Moneda 14 27 3 2 3" xfId="10141" xr:uid="{6D32120B-3F64-4294-8CF8-48A6D028C224}"/>
    <cellStyle name="Moneda 14 27 3 2 3 2" xfId="32009" xr:uid="{DC0F0A3B-BFC6-4B9A-9BD9-98AAFD36851E}"/>
    <cellStyle name="Moneda 14 27 3 2 3 3" xfId="21088" xr:uid="{F3506F9F-775F-4001-92D7-6C1BF348B850}"/>
    <cellStyle name="Moneda 14 27 3 2 4" xfId="28370" xr:uid="{130056C9-7C7F-44FF-9B3F-7F6B8EF0D880}"/>
    <cellStyle name="Moneda 14 27 3 2 5" xfId="17449" xr:uid="{5439B004-CD9C-46C3-80E7-ADCE4FF937CF}"/>
    <cellStyle name="Moneda 14 27 3 3" xfId="7218" xr:uid="{4A45A95F-A42A-48A5-A6A4-C69FFD9E9609}"/>
    <cellStyle name="Moneda 14 27 3 3 2" xfId="14525" xr:uid="{9A61BB07-C11A-40FE-B9D2-A04EB8035474}"/>
    <cellStyle name="Moneda 14 27 3 3 2 2" xfId="36375" xr:uid="{6BA8463B-EE97-497A-A3BE-5E64C79BA9C8}"/>
    <cellStyle name="Moneda 14 27 3 3 2 3" xfId="25454" xr:uid="{01AD025E-98B0-4784-AA18-E670967E6A05}"/>
    <cellStyle name="Moneda 14 27 3 3 3" xfId="10871" xr:uid="{779D2D91-B8E3-4FD2-8A2C-BA50E084EFFF}"/>
    <cellStyle name="Moneda 14 27 3 3 3 2" xfId="32735" xr:uid="{F6917517-9120-42FF-A2B4-D35AA6F22DBD}"/>
    <cellStyle name="Moneda 14 27 3 3 3 3" xfId="21814" xr:uid="{FD8DAD6D-5FCE-4E05-813F-09FB66936081}"/>
    <cellStyle name="Moneda 14 27 3 3 4" xfId="29096" xr:uid="{9EE68AE2-87CC-47BB-9A31-975D2D9DB615}"/>
    <cellStyle name="Moneda 14 27 3 3 5" xfId="18175" xr:uid="{9BB71813-ACC4-4A25-A6C5-AF03030E1242}"/>
    <cellStyle name="Moneda 14 27 3 4" xfId="7948" xr:uid="{4B1365D7-2813-40B0-BD03-B673945E7FFD}"/>
    <cellStyle name="Moneda 14 27 3 4 2" xfId="15255" xr:uid="{CA867D09-4E9D-4D8C-B23F-4F388E5C037F}"/>
    <cellStyle name="Moneda 14 27 3 4 2 2" xfId="37101" xr:uid="{CB33CE3C-AB4F-4244-B1EF-33473B258D33}"/>
    <cellStyle name="Moneda 14 27 3 4 2 3" xfId="26180" xr:uid="{049E37C2-365C-49DA-8C77-B9764A61A5BF}"/>
    <cellStyle name="Moneda 14 27 3 4 3" xfId="11601" xr:uid="{3899B65A-FDF3-4F37-BB50-3E735FBDA06B}"/>
    <cellStyle name="Moneda 14 27 3 4 3 2" xfId="33461" xr:uid="{D374D85E-5F0F-4858-B2D0-E162D2777762}"/>
    <cellStyle name="Moneda 14 27 3 4 3 3" xfId="22540" xr:uid="{A183F7B5-FA83-409E-AEE3-EF597391DD79}"/>
    <cellStyle name="Moneda 14 27 3 4 4" xfId="29822" xr:uid="{8EB2097D-2842-4FAC-84D3-C69A6E15B70F}"/>
    <cellStyle name="Moneda 14 27 3 4 5" xfId="18901" xr:uid="{3CD4D0A4-873A-465C-BF58-EBD990799D21}"/>
    <cellStyle name="Moneda 14 27 3 5" xfId="8678" xr:uid="{59159D53-2C71-48AC-BE2D-CA4FB859CB4E}"/>
    <cellStyle name="Moneda 14 27 3 5 2" xfId="15985" xr:uid="{CA5D4A29-8BFD-42D1-9046-E8538DE98894}"/>
    <cellStyle name="Moneda 14 27 3 5 2 2" xfId="37827" xr:uid="{3936B0D0-645B-40C1-AD5B-0665F2FFA280}"/>
    <cellStyle name="Moneda 14 27 3 5 2 3" xfId="26906" xr:uid="{0224A481-5CEB-41C2-9EC1-E4A0E0A642F8}"/>
    <cellStyle name="Moneda 14 27 3 5 3" xfId="12327" xr:uid="{00912CDF-35A2-481B-A534-6F6D703C6ABF}"/>
    <cellStyle name="Moneda 14 27 3 5 3 2" xfId="34187" xr:uid="{1953F6CB-3192-40BC-9570-80AE284699B4}"/>
    <cellStyle name="Moneda 14 27 3 5 3 3" xfId="23266" xr:uid="{DF16043E-A8C7-4348-9613-846C425F9362}"/>
    <cellStyle name="Moneda 14 27 3 5 4" xfId="30548" xr:uid="{F19ECA99-C3DF-4128-8FF8-CF9EA457D9A9}"/>
    <cellStyle name="Moneda 14 27 3 5 5" xfId="19627" xr:uid="{EB253D88-F550-4FD4-B6E1-7823C3FACAC7}"/>
    <cellStyle name="Moneda 14 27 3 6" xfId="13067" xr:uid="{115C51E1-16D1-4931-A804-9F5E3EF5B793}"/>
    <cellStyle name="Moneda 14 27 3 6 2" xfId="34921" xr:uid="{D0A6DD19-FD1E-4DA5-9854-86C7777E354D}"/>
    <cellStyle name="Moneda 14 27 3 6 3" xfId="24000" xr:uid="{BBC2A9BC-42D6-4F9D-8EB4-6DABE03C3F14}"/>
    <cellStyle name="Moneda 14 27 3 7" xfId="9413" xr:uid="{31B2D76E-3F5B-4E6E-A433-E1315DD3A851}"/>
    <cellStyle name="Moneda 14 27 3 7 2" xfId="31281" xr:uid="{C104588E-BC34-4F81-AD1B-50A7E9B3D98D}"/>
    <cellStyle name="Moneda 14 27 3 7 3" xfId="20360" xr:uid="{38E5AA4A-79B3-4112-97CB-F14235A77975}"/>
    <cellStyle name="Moneda 14 27 3 8" xfId="27642" xr:uid="{6E578C8D-1AF0-4EF1-9D53-A4522B82C5BA}"/>
    <cellStyle name="Moneda 14 27 3 9" xfId="16721" xr:uid="{37EFBBEB-0454-4566-947C-D94305FE8BED}"/>
    <cellStyle name="Moneda 14 27 4" xfId="6007" xr:uid="{CFA02B63-FEEC-4DF4-BB89-C532E404B0F8}"/>
    <cellStyle name="Moneda 14 27 4 2" xfId="13314" xr:uid="{B1C04888-B8AD-4EBE-853A-75D69B371BEC}"/>
    <cellStyle name="Moneda 14 27 4 2 2" xfId="35168" xr:uid="{A8B4F616-BA27-49E1-A167-8ECF110F02A0}"/>
    <cellStyle name="Moneda 14 27 4 2 3" xfId="24247" xr:uid="{AA871E10-A54D-4B3A-90D7-153111970AEB}"/>
    <cellStyle name="Moneda 14 27 4 3" xfId="9660" xr:uid="{89763FA8-F5E1-42BE-B2CA-20134CB8258B}"/>
    <cellStyle name="Moneda 14 27 4 3 2" xfId="31528" xr:uid="{C67D3F78-EC04-4ADF-B40A-54C0366EB6C2}"/>
    <cellStyle name="Moneda 14 27 4 3 3" xfId="20607" xr:uid="{AF6B6B5B-8833-4975-9B62-D0505DFB57AA}"/>
    <cellStyle name="Moneda 14 27 4 4" xfId="27889" xr:uid="{20310349-7ED1-46AC-B749-F7C53988BB44}"/>
    <cellStyle name="Moneda 14 27 4 5" xfId="16968" xr:uid="{E21796C3-AC50-4EDD-9A7C-37A9661E2ABA}"/>
    <cellStyle name="Moneda 14 27 5" xfId="6735" xr:uid="{1194E75A-7FFA-4693-B7F5-3FC229818D72}"/>
    <cellStyle name="Moneda 14 27 5 2" xfId="14042" xr:uid="{51EBB91C-1A28-42C6-9078-714AEBBB650A}"/>
    <cellStyle name="Moneda 14 27 5 2 2" xfId="35894" xr:uid="{59EFE69A-56BA-469E-81D4-1B50CFBEA191}"/>
    <cellStyle name="Moneda 14 27 5 2 3" xfId="24973" xr:uid="{D41010CD-E74E-4782-B7C8-4E4B4AC95FFD}"/>
    <cellStyle name="Moneda 14 27 5 3" xfId="10388" xr:uid="{B4AE69D4-8642-4D6D-92CB-36F83585718B}"/>
    <cellStyle name="Moneda 14 27 5 3 2" xfId="32254" xr:uid="{35DD3B03-8678-4F24-B73F-0F7DF2307300}"/>
    <cellStyle name="Moneda 14 27 5 3 3" xfId="21333" xr:uid="{C2E78905-73F4-45FA-B747-FAAFACEE5F41}"/>
    <cellStyle name="Moneda 14 27 5 4" xfId="28615" xr:uid="{4970834C-E542-4DD6-85F2-2ADC3D0EA267}"/>
    <cellStyle name="Moneda 14 27 5 5" xfId="17694" xr:uid="{45FBD1F8-8870-4E22-9459-4584BF39B910}"/>
    <cellStyle name="Moneda 14 27 6" xfId="7465" xr:uid="{31F8125D-3DB5-4FEE-A679-32EB85486D3D}"/>
    <cellStyle name="Moneda 14 27 6 2" xfId="14772" xr:uid="{54DEE6F2-0A05-4DF2-80BD-D71AA6D3A832}"/>
    <cellStyle name="Moneda 14 27 6 2 2" xfId="36620" xr:uid="{C56B56A8-3D0D-41D1-9B10-431B212A5289}"/>
    <cellStyle name="Moneda 14 27 6 2 3" xfId="25699" xr:uid="{FDE016BD-97C3-48C5-A0ED-C6392D84FAC3}"/>
    <cellStyle name="Moneda 14 27 6 3" xfId="11118" xr:uid="{5274CAD5-AA29-4812-8E90-E8144A41019C}"/>
    <cellStyle name="Moneda 14 27 6 3 2" xfId="32980" xr:uid="{E0FEE49C-5D0D-4917-93EB-EAAFA3E0FBF7}"/>
    <cellStyle name="Moneda 14 27 6 3 3" xfId="22059" xr:uid="{BF64DE04-990A-4516-8946-862821E0D9BF}"/>
    <cellStyle name="Moneda 14 27 6 4" xfId="29341" xr:uid="{6A3513D9-B3B8-48D6-B432-994F8F0D4DF3}"/>
    <cellStyle name="Moneda 14 27 6 5" xfId="18420" xr:uid="{7A68788B-FB6F-4BEC-A529-B3C6F4494015}"/>
    <cellStyle name="Moneda 14 27 7" xfId="8195" xr:uid="{3462723A-448B-4B55-8549-934A77563C3F}"/>
    <cellStyle name="Moneda 14 27 7 2" xfId="15502" xr:uid="{2C4A3960-0536-4DB4-863B-7CCE638DDA4D}"/>
    <cellStyle name="Moneda 14 27 7 2 2" xfId="37346" xr:uid="{77A7E183-B3F4-407C-960C-553A7BBB0228}"/>
    <cellStyle name="Moneda 14 27 7 2 3" xfId="26425" xr:uid="{0104F11B-B74D-434F-9488-634DC7DD4FF7}"/>
    <cellStyle name="Moneda 14 27 7 3" xfId="11846" xr:uid="{DE583307-CBC1-4BED-B3A8-C451D72E0A32}"/>
    <cellStyle name="Moneda 14 27 7 3 2" xfId="33706" xr:uid="{A664D52F-7270-4CD9-92BC-74F59D376624}"/>
    <cellStyle name="Moneda 14 27 7 3 3" xfId="22785" xr:uid="{6FBE1507-A73B-4206-80FD-2A043F5B8613}"/>
    <cellStyle name="Moneda 14 27 7 4" xfId="30067" xr:uid="{EE5181D7-0EA3-47A3-BDFA-B4009B1BD5F1}"/>
    <cellStyle name="Moneda 14 27 7 5" xfId="19146" xr:uid="{3AACE781-7E88-478B-976E-543E55B23AB1}"/>
    <cellStyle name="Moneda 14 27 8" xfId="12584" xr:uid="{232C6E5F-B4F0-4E2D-B14C-1D43C71BBC41}"/>
    <cellStyle name="Moneda 14 27 8 2" xfId="34440" xr:uid="{5ACAA629-3C27-4FFF-B193-4BD7429C28EC}"/>
    <cellStyle name="Moneda 14 27 8 3" xfId="23519" xr:uid="{6D2E8632-1E72-4015-B342-DDB3A4DE9D77}"/>
    <cellStyle name="Moneda 14 27 9" xfId="8932" xr:uid="{6CBA86EF-BD4A-4274-9501-8FA072917C85}"/>
    <cellStyle name="Moneda 14 27 9 2" xfId="30800" xr:uid="{9FB25D73-67D0-4AF1-9EE1-4C3A7568F4E8}"/>
    <cellStyle name="Moneda 14 27 9 3" xfId="19879" xr:uid="{23C79D68-E91F-4BB8-9721-12CD91F5767F}"/>
    <cellStyle name="Moneda 14 28" xfId="3096" xr:uid="{E58DE5DA-7006-4DC5-A471-D2EF85A48A7F}"/>
    <cellStyle name="Moneda 14 28 10" xfId="27162" xr:uid="{AB6F394E-E368-4C5F-BC58-CDAF1D694877}"/>
    <cellStyle name="Moneda 14 28 11" xfId="16241" xr:uid="{80185E98-848E-43F0-8FE1-602D2014FC76}"/>
    <cellStyle name="Moneda 14 28 2" xfId="5506" xr:uid="{A5D6284A-008C-41F8-AFBD-468570BD4C3A}"/>
    <cellStyle name="Moneda 14 28 2 2" xfId="6245" xr:uid="{FA326A9E-9A70-4A2A-B61C-D99BB0749A19}"/>
    <cellStyle name="Moneda 14 28 2 2 2" xfId="13552" xr:uid="{B114BF36-47EB-47A2-BA98-0920AD1CED1A}"/>
    <cellStyle name="Moneda 14 28 2 2 2 2" xfId="35406" xr:uid="{80F35358-C511-4D4C-BBFC-B3547F11C40A}"/>
    <cellStyle name="Moneda 14 28 2 2 2 3" xfId="24485" xr:uid="{6E4E1B7B-350B-448D-8356-5312A9083459}"/>
    <cellStyle name="Moneda 14 28 2 2 3" xfId="9898" xr:uid="{31F098C8-497E-4D1D-A729-18F7ED24ECFB}"/>
    <cellStyle name="Moneda 14 28 2 2 3 2" xfId="31766" xr:uid="{F7B86E57-B273-4352-817C-294D45846746}"/>
    <cellStyle name="Moneda 14 28 2 2 3 3" xfId="20845" xr:uid="{AA50C58E-B864-4EB7-A421-30FA1EFDC5C7}"/>
    <cellStyle name="Moneda 14 28 2 2 4" xfId="28127" xr:uid="{C4F80527-F35C-4922-8686-767D6255FB53}"/>
    <cellStyle name="Moneda 14 28 2 2 5" xfId="17206" xr:uid="{1FA43BB0-2544-49E0-AF3D-C4614FFF0BE5}"/>
    <cellStyle name="Moneda 14 28 2 3" xfId="6975" xr:uid="{D5A65DFC-3F7C-4C82-9E50-945ED6A77944}"/>
    <cellStyle name="Moneda 14 28 2 3 2" xfId="14282" xr:uid="{B8CA280A-E008-4914-9096-2DBB4EDEAC0A}"/>
    <cellStyle name="Moneda 14 28 2 3 2 2" xfId="36132" xr:uid="{D0032F0A-F928-427B-A9A0-F4A824276575}"/>
    <cellStyle name="Moneda 14 28 2 3 2 3" xfId="25211" xr:uid="{6FA613DA-950D-4C72-8112-73477EACB950}"/>
    <cellStyle name="Moneda 14 28 2 3 3" xfId="10628" xr:uid="{461EFA1A-470B-466D-8065-D444AB3B11B8}"/>
    <cellStyle name="Moneda 14 28 2 3 3 2" xfId="32492" xr:uid="{A3D7E483-0900-4F77-A89D-A204BA51161C}"/>
    <cellStyle name="Moneda 14 28 2 3 3 3" xfId="21571" xr:uid="{C0F7ACF8-26EB-4CDF-B6F9-1512F718EC33}"/>
    <cellStyle name="Moneda 14 28 2 3 4" xfId="28853" xr:uid="{E7BEE284-17E2-4D8A-858E-57BAB1407EE3}"/>
    <cellStyle name="Moneda 14 28 2 3 5" xfId="17932" xr:uid="{C967C62B-4894-432E-A6B3-CA78D077AA74}"/>
    <cellStyle name="Moneda 14 28 2 4" xfId="7705" xr:uid="{F765CAE8-0B82-412C-8C65-68722579D06E}"/>
    <cellStyle name="Moneda 14 28 2 4 2" xfId="15012" xr:uid="{3EB0FB07-59E0-4E7F-9D4C-4B4CC69FDD9F}"/>
    <cellStyle name="Moneda 14 28 2 4 2 2" xfId="36858" xr:uid="{4E7DBD50-F183-4399-B28F-754DD0E25712}"/>
    <cellStyle name="Moneda 14 28 2 4 2 3" xfId="25937" xr:uid="{0ECF4283-A8F7-40E0-AEBA-8454BA72C123}"/>
    <cellStyle name="Moneda 14 28 2 4 3" xfId="11358" xr:uid="{A1A52847-A452-45B9-8A9E-9893F923B9E7}"/>
    <cellStyle name="Moneda 14 28 2 4 3 2" xfId="33218" xr:uid="{10D184BD-941C-4067-A8B8-2F8AFE5DD09D}"/>
    <cellStyle name="Moneda 14 28 2 4 3 3" xfId="22297" xr:uid="{82255D3D-4C67-477C-BDA4-EC8EC4AE4EBC}"/>
    <cellStyle name="Moneda 14 28 2 4 4" xfId="29579" xr:uid="{023EBAE4-AA2C-4384-8A8F-6FEAE5F5FF75}"/>
    <cellStyle name="Moneda 14 28 2 4 5" xfId="18658" xr:uid="{E2692C0F-C006-4F94-96EF-2A3DA4E0C7B1}"/>
    <cellStyle name="Moneda 14 28 2 5" xfId="8435" xr:uid="{AD1EAA81-804E-4F48-AB73-C386F6F10D1D}"/>
    <cellStyle name="Moneda 14 28 2 5 2" xfId="15742" xr:uid="{80E52031-C8AA-4764-95B0-0AEC7D3BE717}"/>
    <cellStyle name="Moneda 14 28 2 5 2 2" xfId="37584" xr:uid="{CE71D68C-ACC4-4950-9E9E-5A10B11C607A}"/>
    <cellStyle name="Moneda 14 28 2 5 2 3" xfId="26663" xr:uid="{939426EA-9008-46B1-83F8-91F437004142}"/>
    <cellStyle name="Moneda 14 28 2 5 3" xfId="12084" xr:uid="{98B2D6A3-AC55-47B0-86E8-B7B2DC6D43BA}"/>
    <cellStyle name="Moneda 14 28 2 5 3 2" xfId="33944" xr:uid="{D9D05AE6-8171-48BD-B99F-0AEA80752D0C}"/>
    <cellStyle name="Moneda 14 28 2 5 3 3" xfId="23023" xr:uid="{60D2A437-06A8-4CD8-A547-68AE0904EDFC}"/>
    <cellStyle name="Moneda 14 28 2 5 4" xfId="30305" xr:uid="{9A47AB80-FB3A-4A9B-BB40-53350E038A45}"/>
    <cellStyle name="Moneda 14 28 2 5 5" xfId="19384" xr:uid="{D55AA131-4E0F-471E-A46F-3FCAEEE7ACCF}"/>
    <cellStyle name="Moneda 14 28 2 6" xfId="12824" xr:uid="{20EF72EF-D8D2-4B42-BA66-C1E121E7720C}"/>
    <cellStyle name="Moneda 14 28 2 6 2" xfId="34678" xr:uid="{5E0A738F-8CFF-4E1D-B6A5-07F32D2FD10D}"/>
    <cellStyle name="Moneda 14 28 2 6 3" xfId="23757" xr:uid="{FAEB0565-5B08-4DF8-8834-7FD3931C2693}"/>
    <cellStyle name="Moneda 14 28 2 7" xfId="9170" xr:uid="{4B03729B-BB89-4700-BEC5-DFECD9735F59}"/>
    <cellStyle name="Moneda 14 28 2 7 2" xfId="31038" xr:uid="{FB5A064F-6651-432D-98C4-FCE13EBBB495}"/>
    <cellStyle name="Moneda 14 28 2 7 3" xfId="20117" xr:uid="{9E8ED93F-7F44-467E-82A1-986823AEDC9E}"/>
    <cellStyle name="Moneda 14 28 2 8" xfId="27399" xr:uid="{CF25E47F-2072-4F8B-9DB6-404733D81CA9}"/>
    <cellStyle name="Moneda 14 28 2 9" xfId="16478" xr:uid="{30329B11-1E58-4563-821B-29E7BA53B638}"/>
    <cellStyle name="Moneda 14 28 3" xfId="5756" xr:uid="{5DD1337D-3614-4845-AF71-289828BA7CFD}"/>
    <cellStyle name="Moneda 14 28 3 2" xfId="6489" xr:uid="{B0018147-9E43-486A-B948-2A217F4000A4}"/>
    <cellStyle name="Moneda 14 28 3 2 2" xfId="13796" xr:uid="{789DA263-8764-40D2-9B5E-BDD91CDBEA9D}"/>
    <cellStyle name="Moneda 14 28 3 2 2 2" xfId="35650" xr:uid="{2F84B77A-EB67-4296-8B71-21D5AB3591A2}"/>
    <cellStyle name="Moneda 14 28 3 2 2 3" xfId="24729" xr:uid="{B7C436E0-64C4-4C09-9B30-83393F45C9A2}"/>
    <cellStyle name="Moneda 14 28 3 2 3" xfId="10142" xr:uid="{04CBC75C-6A44-4A94-BD32-9E2E52CF730A}"/>
    <cellStyle name="Moneda 14 28 3 2 3 2" xfId="32010" xr:uid="{3B341A7F-7CA6-4392-8488-6CEAAC0B8941}"/>
    <cellStyle name="Moneda 14 28 3 2 3 3" xfId="21089" xr:uid="{3E21FAB9-F881-4EEB-89CE-5E448E90ECB8}"/>
    <cellStyle name="Moneda 14 28 3 2 4" xfId="28371" xr:uid="{89023543-4250-41B1-A625-7B4A6D52D243}"/>
    <cellStyle name="Moneda 14 28 3 2 5" xfId="17450" xr:uid="{850AB9D5-698A-499C-8C81-DB278FFF7E2F}"/>
    <cellStyle name="Moneda 14 28 3 3" xfId="7219" xr:uid="{7E6E3E6F-B438-4535-BF87-140D23FF016C}"/>
    <cellStyle name="Moneda 14 28 3 3 2" xfId="14526" xr:uid="{CCF754AC-00F1-4469-942D-D9606361922C}"/>
    <cellStyle name="Moneda 14 28 3 3 2 2" xfId="36376" xr:uid="{EFAAACEC-87F1-4537-9D8E-884A9939D698}"/>
    <cellStyle name="Moneda 14 28 3 3 2 3" xfId="25455" xr:uid="{62D817DB-E604-4D63-BFA9-C2D20ACEABA8}"/>
    <cellStyle name="Moneda 14 28 3 3 3" xfId="10872" xr:uid="{A3082E76-47C9-42EA-9AAD-03F475FC9A89}"/>
    <cellStyle name="Moneda 14 28 3 3 3 2" xfId="32736" xr:uid="{99F6295C-F784-45D2-8D3B-BC3B768E802A}"/>
    <cellStyle name="Moneda 14 28 3 3 3 3" xfId="21815" xr:uid="{E5A36797-4DF2-462D-8F1F-2F14F5706576}"/>
    <cellStyle name="Moneda 14 28 3 3 4" xfId="29097" xr:uid="{314EC533-6B97-49B9-B26B-9B11D68C5BEE}"/>
    <cellStyle name="Moneda 14 28 3 3 5" xfId="18176" xr:uid="{1646A64F-0A89-43A3-B652-3B5E91365A8C}"/>
    <cellStyle name="Moneda 14 28 3 4" xfId="7949" xr:uid="{C54F0FC5-A5EB-42EE-A8EB-7DB05E0316D3}"/>
    <cellStyle name="Moneda 14 28 3 4 2" xfId="15256" xr:uid="{595395BB-F694-4E64-AC0D-032CF9F80D7F}"/>
    <cellStyle name="Moneda 14 28 3 4 2 2" xfId="37102" xr:uid="{9F0D6E98-EC83-404F-9FFA-298FF7BB0DE8}"/>
    <cellStyle name="Moneda 14 28 3 4 2 3" xfId="26181" xr:uid="{93BFD2F2-E802-4998-B6A7-31975167E9EE}"/>
    <cellStyle name="Moneda 14 28 3 4 3" xfId="11602" xr:uid="{111590E7-44ED-4170-859D-DD0B613F5CE5}"/>
    <cellStyle name="Moneda 14 28 3 4 3 2" xfId="33462" xr:uid="{1BE75897-78B7-498A-92D0-222BEB824360}"/>
    <cellStyle name="Moneda 14 28 3 4 3 3" xfId="22541" xr:uid="{2041DBB9-3A4B-4276-9588-9C66A719DA1C}"/>
    <cellStyle name="Moneda 14 28 3 4 4" xfId="29823" xr:uid="{882343A1-8B26-4249-9896-75902ACA089B}"/>
    <cellStyle name="Moneda 14 28 3 4 5" xfId="18902" xr:uid="{6763FA54-8C45-4BC2-91F7-25914976DFF5}"/>
    <cellStyle name="Moneda 14 28 3 5" xfId="8679" xr:uid="{9D740627-41FC-4D80-8B55-155AB92FF71E}"/>
    <cellStyle name="Moneda 14 28 3 5 2" xfId="15986" xr:uid="{D43243BB-E940-47AE-A0ED-780A150E9760}"/>
    <cellStyle name="Moneda 14 28 3 5 2 2" xfId="37828" xr:uid="{6083B20C-FB1E-431C-BFE9-B581CD543913}"/>
    <cellStyle name="Moneda 14 28 3 5 2 3" xfId="26907" xr:uid="{56360ECB-25C7-4D16-B023-C9B6A0C2CEBF}"/>
    <cellStyle name="Moneda 14 28 3 5 3" xfId="12328" xr:uid="{B6355BAA-46D8-4F0E-803F-7600C47420DE}"/>
    <cellStyle name="Moneda 14 28 3 5 3 2" xfId="34188" xr:uid="{6C89D55E-E343-4BA6-A14D-F9B7C5DAC59F}"/>
    <cellStyle name="Moneda 14 28 3 5 3 3" xfId="23267" xr:uid="{E5547E33-9F50-4190-9143-24F5DDD1FA19}"/>
    <cellStyle name="Moneda 14 28 3 5 4" xfId="30549" xr:uid="{57CFCE7E-EDEE-44F9-8074-5D70E5F484DE}"/>
    <cellStyle name="Moneda 14 28 3 5 5" xfId="19628" xr:uid="{0392C59B-7C03-4A78-827A-5E4D612039AB}"/>
    <cellStyle name="Moneda 14 28 3 6" xfId="13068" xr:uid="{01DA35D2-7347-401B-B365-C378741972F0}"/>
    <cellStyle name="Moneda 14 28 3 6 2" xfId="34922" xr:uid="{0D26FB55-583C-4646-BDFC-60E56108F055}"/>
    <cellStyle name="Moneda 14 28 3 6 3" xfId="24001" xr:uid="{B193122B-7C26-4600-8A92-4EB7D76F6F8A}"/>
    <cellStyle name="Moneda 14 28 3 7" xfId="9414" xr:uid="{AA4E93BB-94D7-4CAC-9DFB-A937F09A95CC}"/>
    <cellStyle name="Moneda 14 28 3 7 2" xfId="31282" xr:uid="{94B492CE-A60C-42AE-AE4F-8BD2B4A4A395}"/>
    <cellStyle name="Moneda 14 28 3 7 3" xfId="20361" xr:uid="{E077A453-6E90-410B-9E4C-5E0ACB3F333E}"/>
    <cellStyle name="Moneda 14 28 3 8" xfId="27643" xr:uid="{AEA8B018-040D-49D4-A9BD-80A06389B5B1}"/>
    <cellStyle name="Moneda 14 28 3 9" xfId="16722" xr:uid="{43576F4B-E787-4910-943A-E33C077FA6AC}"/>
    <cellStyle name="Moneda 14 28 4" xfId="6008" xr:uid="{7FD49BEB-F002-4A94-BEB0-020048F6DB52}"/>
    <cellStyle name="Moneda 14 28 4 2" xfId="13315" xr:uid="{E45B49CE-107C-4DFA-803E-F9C7ABCCC91B}"/>
    <cellStyle name="Moneda 14 28 4 2 2" xfId="35169" xr:uid="{76375525-6F80-4E88-9541-8AE923125941}"/>
    <cellStyle name="Moneda 14 28 4 2 3" xfId="24248" xr:uid="{C94F503B-237C-462C-B426-2EE53B647962}"/>
    <cellStyle name="Moneda 14 28 4 3" xfId="9661" xr:uid="{3B52CC39-0CD0-41EF-BDC6-02D502B9EFC7}"/>
    <cellStyle name="Moneda 14 28 4 3 2" xfId="31529" xr:uid="{5784FB2B-FA29-46D8-8651-34FFA2F443CB}"/>
    <cellStyle name="Moneda 14 28 4 3 3" xfId="20608" xr:uid="{05349593-94B9-427C-B32B-6779BB6AA7FA}"/>
    <cellStyle name="Moneda 14 28 4 4" xfId="27890" xr:uid="{4F6561DF-8538-40B0-9AFC-6CF490AC462D}"/>
    <cellStyle name="Moneda 14 28 4 5" xfId="16969" xr:uid="{2DDE592F-94C7-40B4-A106-17AB53C391EF}"/>
    <cellStyle name="Moneda 14 28 5" xfId="6736" xr:uid="{7A81E2E2-8560-4CE5-B39B-474A59911C18}"/>
    <cellStyle name="Moneda 14 28 5 2" xfId="14043" xr:uid="{60643D9F-854C-4A36-B710-10C4686D3F66}"/>
    <cellStyle name="Moneda 14 28 5 2 2" xfId="35895" xr:uid="{B1A5ACE7-C85A-40E5-A01F-9892518F8692}"/>
    <cellStyle name="Moneda 14 28 5 2 3" xfId="24974" xr:uid="{BCC01018-AC70-41EC-B799-CFC7A164815E}"/>
    <cellStyle name="Moneda 14 28 5 3" xfId="10389" xr:uid="{0AEB856C-618E-4797-A08B-6BAC74F3CFCF}"/>
    <cellStyle name="Moneda 14 28 5 3 2" xfId="32255" xr:uid="{08FFB4ED-F371-4F2D-982F-C20C62D7F996}"/>
    <cellStyle name="Moneda 14 28 5 3 3" xfId="21334" xr:uid="{FCCD208A-608F-469C-BA5A-315DF2D42808}"/>
    <cellStyle name="Moneda 14 28 5 4" xfId="28616" xr:uid="{CB186956-A66A-41EB-8408-DA3E3C3A4942}"/>
    <cellStyle name="Moneda 14 28 5 5" xfId="17695" xr:uid="{5C4BD246-9741-4300-B952-F5245666ED2C}"/>
    <cellStyle name="Moneda 14 28 6" xfId="7466" xr:uid="{93790141-BB16-4D69-9087-A9B95C5D8D00}"/>
    <cellStyle name="Moneda 14 28 6 2" xfId="14773" xr:uid="{6E2F7389-87B6-443B-8545-70C5E102B720}"/>
    <cellStyle name="Moneda 14 28 6 2 2" xfId="36621" xr:uid="{240D960C-2388-4C2F-89DB-F2ED9BABBBA6}"/>
    <cellStyle name="Moneda 14 28 6 2 3" xfId="25700" xr:uid="{17DDF83B-B6CB-47DF-B997-91B21B2F9557}"/>
    <cellStyle name="Moneda 14 28 6 3" xfId="11119" xr:uid="{9DB76182-455C-4587-9DD2-2D22809C03D8}"/>
    <cellStyle name="Moneda 14 28 6 3 2" xfId="32981" xr:uid="{0D51FCD2-C4AD-4294-AC60-CCACB700260B}"/>
    <cellStyle name="Moneda 14 28 6 3 3" xfId="22060" xr:uid="{AC850874-1C1E-4ED7-851D-1A1839275D19}"/>
    <cellStyle name="Moneda 14 28 6 4" xfId="29342" xr:uid="{4F394CC8-5279-4D2F-B61A-577C9276261B}"/>
    <cellStyle name="Moneda 14 28 6 5" xfId="18421" xr:uid="{450AA26A-5FD4-47E2-BE0A-36F9532937A5}"/>
    <cellStyle name="Moneda 14 28 7" xfId="8196" xr:uid="{8E6F88D8-2BD6-462E-AC5C-4064CC604F21}"/>
    <cellStyle name="Moneda 14 28 7 2" xfId="15503" xr:uid="{7594DAB8-16F5-4ED5-AE0B-8B9F91375E4A}"/>
    <cellStyle name="Moneda 14 28 7 2 2" xfId="37347" xr:uid="{4989D608-2605-416C-A041-D5D0950CCB69}"/>
    <cellStyle name="Moneda 14 28 7 2 3" xfId="26426" xr:uid="{413EBAB4-DA54-4499-9D5E-587776E2CE4B}"/>
    <cellStyle name="Moneda 14 28 7 3" xfId="11847" xr:uid="{8BA192D2-E7E1-493D-B79B-F998036CC853}"/>
    <cellStyle name="Moneda 14 28 7 3 2" xfId="33707" xr:uid="{596F5106-E630-44A9-A5B8-C653C425C1A8}"/>
    <cellStyle name="Moneda 14 28 7 3 3" xfId="22786" xr:uid="{E5727F99-A35F-4A5D-8E8B-05A809DB812D}"/>
    <cellStyle name="Moneda 14 28 7 4" xfId="30068" xr:uid="{1F284B89-6AEB-48C4-8192-48C3525AE5A2}"/>
    <cellStyle name="Moneda 14 28 7 5" xfId="19147" xr:uid="{5CAB3D8B-DEED-45C8-9821-2C8DA0D6C25B}"/>
    <cellStyle name="Moneda 14 28 8" xfId="12585" xr:uid="{B000A5BF-2602-447B-BC2F-A141E3ED736F}"/>
    <cellStyle name="Moneda 14 28 8 2" xfId="34441" xr:uid="{5CCEF16D-5971-4EAD-9367-4835890E251E}"/>
    <cellStyle name="Moneda 14 28 8 3" xfId="23520" xr:uid="{848CBA51-772D-4BB9-8AD8-192B52D949F9}"/>
    <cellStyle name="Moneda 14 28 9" xfId="8933" xr:uid="{B3EB97EE-6031-4996-936C-557B672A5761}"/>
    <cellStyle name="Moneda 14 28 9 2" xfId="30801" xr:uid="{B45085BC-C135-45DF-AD6C-0A1A4873FD42}"/>
    <cellStyle name="Moneda 14 28 9 3" xfId="19880" xr:uid="{BFEFB504-E85C-4280-9744-E3057AADFB7F}"/>
    <cellStyle name="Moneda 14 29" xfId="3097" xr:uid="{4DC6ACD1-5DF2-46A0-94A2-E45E34F9855E}"/>
    <cellStyle name="Moneda 14 29 10" xfId="27163" xr:uid="{2B02D7B1-A49E-4E8A-BC5E-E1BCB753E86A}"/>
    <cellStyle name="Moneda 14 29 11" xfId="16242" xr:uid="{49DB29E5-E2C7-425E-A3BE-B2434BCC1788}"/>
    <cellStyle name="Moneda 14 29 2" xfId="5507" xr:uid="{F1A5D04A-7DBF-4922-8B1B-06B8119D8693}"/>
    <cellStyle name="Moneda 14 29 2 2" xfId="6246" xr:uid="{E0C0E13D-7FD6-4CD7-897B-E2C3871FC965}"/>
    <cellStyle name="Moneda 14 29 2 2 2" xfId="13553" xr:uid="{74B4ED07-CE54-43C5-AF5B-2CD1DCEB979C}"/>
    <cellStyle name="Moneda 14 29 2 2 2 2" xfId="35407" xr:uid="{2C93A97F-DA14-4638-94EC-98F0E18BC8BD}"/>
    <cellStyle name="Moneda 14 29 2 2 2 3" xfId="24486" xr:uid="{0E6DDA55-2CBC-4AE0-87CA-53485E48C3B0}"/>
    <cellStyle name="Moneda 14 29 2 2 3" xfId="9899" xr:uid="{685593CA-1B81-455F-9784-B92EC42ABEB3}"/>
    <cellStyle name="Moneda 14 29 2 2 3 2" xfId="31767" xr:uid="{494B09EE-6244-4DA5-AA22-A9AFE0214075}"/>
    <cellStyle name="Moneda 14 29 2 2 3 3" xfId="20846" xr:uid="{A247C335-5FF2-4546-BFCD-A6B0A5B2E02F}"/>
    <cellStyle name="Moneda 14 29 2 2 4" xfId="28128" xr:uid="{8DA4C25A-1C41-47BE-8E12-5041A9A4806F}"/>
    <cellStyle name="Moneda 14 29 2 2 5" xfId="17207" xr:uid="{B28F7913-6490-48C1-9857-DB60F314C057}"/>
    <cellStyle name="Moneda 14 29 2 3" xfId="6976" xr:uid="{C7D21CF1-08A9-4FB0-9F5E-CA41600CC210}"/>
    <cellStyle name="Moneda 14 29 2 3 2" xfId="14283" xr:uid="{828A0551-9042-4B8E-AF99-09C64F90BCC9}"/>
    <cellStyle name="Moneda 14 29 2 3 2 2" xfId="36133" xr:uid="{5CB19B50-7038-4915-A3CD-4525668E66E4}"/>
    <cellStyle name="Moneda 14 29 2 3 2 3" xfId="25212" xr:uid="{62C7F40F-8EC1-4CDE-9932-2E6396EB94B0}"/>
    <cellStyle name="Moneda 14 29 2 3 3" xfId="10629" xr:uid="{07D1D0D5-1AAC-4BF2-B0FC-B29BC004CA74}"/>
    <cellStyle name="Moneda 14 29 2 3 3 2" xfId="32493" xr:uid="{6469A3D3-864C-41D3-84BA-E768827FCBF3}"/>
    <cellStyle name="Moneda 14 29 2 3 3 3" xfId="21572" xr:uid="{5410C32C-F4A2-4BA1-A930-6F51F9DDC8C8}"/>
    <cellStyle name="Moneda 14 29 2 3 4" xfId="28854" xr:uid="{D61A1E75-FF7A-4B04-B50D-70B67D266BC3}"/>
    <cellStyle name="Moneda 14 29 2 3 5" xfId="17933" xr:uid="{610D3EFE-F106-4310-8551-1CD3349559D0}"/>
    <cellStyle name="Moneda 14 29 2 4" xfId="7706" xr:uid="{7BF7C59A-FCBD-4D4E-B40B-FEFC8DD73398}"/>
    <cellStyle name="Moneda 14 29 2 4 2" xfId="15013" xr:uid="{750070E9-A50E-4A60-8BAD-C6FDC4CF204A}"/>
    <cellStyle name="Moneda 14 29 2 4 2 2" xfId="36859" xr:uid="{9ACE9757-4B61-4831-BA98-5EA002EC23AF}"/>
    <cellStyle name="Moneda 14 29 2 4 2 3" xfId="25938" xr:uid="{9CB996A1-9C58-424D-BB60-8765AD3BA3C5}"/>
    <cellStyle name="Moneda 14 29 2 4 3" xfId="11359" xr:uid="{AA86EF7D-7FB9-4582-B8F5-E2FCE620EB5C}"/>
    <cellStyle name="Moneda 14 29 2 4 3 2" xfId="33219" xr:uid="{A95BBA79-9885-455D-9E39-202840F8D705}"/>
    <cellStyle name="Moneda 14 29 2 4 3 3" xfId="22298" xr:uid="{2A3393A6-3AA3-4E28-85BB-D8E3D3D366AF}"/>
    <cellStyle name="Moneda 14 29 2 4 4" xfId="29580" xr:uid="{0F0EA39A-74C9-42DF-9EF1-9B4B3B5C0A04}"/>
    <cellStyle name="Moneda 14 29 2 4 5" xfId="18659" xr:uid="{61F83B37-B832-4F08-8CC5-97DB1CC24596}"/>
    <cellStyle name="Moneda 14 29 2 5" xfId="8436" xr:uid="{1D1CEE2C-30DD-4720-8A53-4A9EB946A6FF}"/>
    <cellStyle name="Moneda 14 29 2 5 2" xfId="15743" xr:uid="{BB4FD878-41FA-4BA4-A26E-B874512B9121}"/>
    <cellStyle name="Moneda 14 29 2 5 2 2" xfId="37585" xr:uid="{966FEE79-CF93-43DE-84D0-F3850E53CDFE}"/>
    <cellStyle name="Moneda 14 29 2 5 2 3" xfId="26664" xr:uid="{F9D7CB49-C13D-4A21-BD1B-C2FD21466ACA}"/>
    <cellStyle name="Moneda 14 29 2 5 3" xfId="12085" xr:uid="{B4EDFCD5-DBDF-46F0-8B7A-D41953E521B2}"/>
    <cellStyle name="Moneda 14 29 2 5 3 2" xfId="33945" xr:uid="{16CBD369-A874-4B1C-BEC6-62E4E7E5D372}"/>
    <cellStyle name="Moneda 14 29 2 5 3 3" xfId="23024" xr:uid="{D93DA22E-8658-4C3F-9016-01D876E0A102}"/>
    <cellStyle name="Moneda 14 29 2 5 4" xfId="30306" xr:uid="{DA0ED5AA-FF15-47BA-8316-0D73275329B3}"/>
    <cellStyle name="Moneda 14 29 2 5 5" xfId="19385" xr:uid="{707AC451-B0BF-43B5-82D2-BA88A34A8558}"/>
    <cellStyle name="Moneda 14 29 2 6" xfId="12825" xr:uid="{B309EA2D-8C8E-4323-8C1F-1C4351864EE6}"/>
    <cellStyle name="Moneda 14 29 2 6 2" xfId="34679" xr:uid="{4E8A5A18-E29D-4F55-8EA3-EECDC50EFA33}"/>
    <cellStyle name="Moneda 14 29 2 6 3" xfId="23758" xr:uid="{36793CD2-5AF3-4371-BAA9-0DD7B0DA5ABA}"/>
    <cellStyle name="Moneda 14 29 2 7" xfId="9171" xr:uid="{169A638A-334E-4E66-B4EB-829EA6D43748}"/>
    <cellStyle name="Moneda 14 29 2 7 2" xfId="31039" xr:uid="{160EE3B7-F5D0-404E-B2AA-C7272144184C}"/>
    <cellStyle name="Moneda 14 29 2 7 3" xfId="20118" xr:uid="{CC94CA58-74A7-4E64-9151-2B33668B4793}"/>
    <cellStyle name="Moneda 14 29 2 8" xfId="27400" xr:uid="{0F2D4B64-9BF2-4B9B-ABE8-7D223E25021D}"/>
    <cellStyle name="Moneda 14 29 2 9" xfId="16479" xr:uid="{D8F8B85E-A0F0-4AA9-921A-14ED93C5F809}"/>
    <cellStyle name="Moneda 14 29 3" xfId="5757" xr:uid="{4D96DE97-C204-4945-8CC1-B0B3D900A536}"/>
    <cellStyle name="Moneda 14 29 3 2" xfId="6490" xr:uid="{00EB40E5-1ED3-42B1-8236-3AB183033BBC}"/>
    <cellStyle name="Moneda 14 29 3 2 2" xfId="13797" xr:uid="{24FC52A8-0352-4586-A65B-DC5928B68BF8}"/>
    <cellStyle name="Moneda 14 29 3 2 2 2" xfId="35651" xr:uid="{5185321C-0E67-45F0-82CE-2E607C53D4EA}"/>
    <cellStyle name="Moneda 14 29 3 2 2 3" xfId="24730" xr:uid="{ACD34F4F-F238-4A8D-8876-D4F939156BDB}"/>
    <cellStyle name="Moneda 14 29 3 2 3" xfId="10143" xr:uid="{FC973473-162D-492C-9361-4C3F6EFD3433}"/>
    <cellStyle name="Moneda 14 29 3 2 3 2" xfId="32011" xr:uid="{00BF7705-7CC7-41F7-BF63-01F80A41A950}"/>
    <cellStyle name="Moneda 14 29 3 2 3 3" xfId="21090" xr:uid="{47F676E2-2220-4D82-BC46-0C9C4D194C27}"/>
    <cellStyle name="Moneda 14 29 3 2 4" xfId="28372" xr:uid="{C1AE17DC-AE95-4F51-B041-DE13DD71C803}"/>
    <cellStyle name="Moneda 14 29 3 2 5" xfId="17451" xr:uid="{B3BEE0EE-0E7A-49A7-9443-E1DA78CFD504}"/>
    <cellStyle name="Moneda 14 29 3 3" xfId="7220" xr:uid="{8FA5C0C7-6AC3-4252-A367-D9E09F704561}"/>
    <cellStyle name="Moneda 14 29 3 3 2" xfId="14527" xr:uid="{8732D054-D716-452D-A407-80D1B6A2F5E2}"/>
    <cellStyle name="Moneda 14 29 3 3 2 2" xfId="36377" xr:uid="{62BAC0D7-A61C-48F2-9104-E39DDC997CD5}"/>
    <cellStyle name="Moneda 14 29 3 3 2 3" xfId="25456" xr:uid="{BCDF321F-B8C8-4A90-B5A9-337FE4E36B7C}"/>
    <cellStyle name="Moneda 14 29 3 3 3" xfId="10873" xr:uid="{3CF4DBA3-7E66-41AC-B2EA-BDD56C2887FF}"/>
    <cellStyle name="Moneda 14 29 3 3 3 2" xfId="32737" xr:uid="{5E983B1D-3BD5-440D-8336-B734F4D30D51}"/>
    <cellStyle name="Moneda 14 29 3 3 3 3" xfId="21816" xr:uid="{86CB8009-D32F-4B1F-BBC4-11E50DD5F62E}"/>
    <cellStyle name="Moneda 14 29 3 3 4" xfId="29098" xr:uid="{31FDCEEC-4162-43C1-BCA1-DFE20ADA47A4}"/>
    <cellStyle name="Moneda 14 29 3 3 5" xfId="18177" xr:uid="{A90F059E-1471-4D16-B5EC-A081730A488F}"/>
    <cellStyle name="Moneda 14 29 3 4" xfId="7950" xr:uid="{D9AF25FC-F00D-4362-9E7C-A8AB19EF21E7}"/>
    <cellStyle name="Moneda 14 29 3 4 2" xfId="15257" xr:uid="{6C32FCC3-6512-4EF9-8869-11B9A7D7F915}"/>
    <cellStyle name="Moneda 14 29 3 4 2 2" xfId="37103" xr:uid="{C00AF677-5912-478F-8457-D35A56B5B6F1}"/>
    <cellStyle name="Moneda 14 29 3 4 2 3" xfId="26182" xr:uid="{58B8E9A0-A13D-41CC-A801-8AF67DADBAAA}"/>
    <cellStyle name="Moneda 14 29 3 4 3" xfId="11603" xr:uid="{8B746F69-BFD7-442C-8284-922A85595CD7}"/>
    <cellStyle name="Moneda 14 29 3 4 3 2" xfId="33463" xr:uid="{F143AD5C-DB5A-498E-AA1F-B0A08D476848}"/>
    <cellStyle name="Moneda 14 29 3 4 3 3" xfId="22542" xr:uid="{7E7F300E-FF83-4B34-AA95-B284585409AE}"/>
    <cellStyle name="Moneda 14 29 3 4 4" xfId="29824" xr:uid="{58E0789A-7E42-4D22-9CBE-505C77634D3B}"/>
    <cellStyle name="Moneda 14 29 3 4 5" xfId="18903" xr:uid="{E6C5735E-B1EC-4491-8454-4E8960F6C3F6}"/>
    <cellStyle name="Moneda 14 29 3 5" xfId="8680" xr:uid="{AFBED1C5-C922-42E2-9A39-EF02AD6F5727}"/>
    <cellStyle name="Moneda 14 29 3 5 2" xfId="15987" xr:uid="{8C6C6782-886B-42AC-B11F-87034B62876F}"/>
    <cellStyle name="Moneda 14 29 3 5 2 2" xfId="37829" xr:uid="{D070704B-8944-456B-AE90-A48619365777}"/>
    <cellStyle name="Moneda 14 29 3 5 2 3" xfId="26908" xr:uid="{39117C73-AB3C-4B85-BFC0-CF31EB25F760}"/>
    <cellStyle name="Moneda 14 29 3 5 3" xfId="12329" xr:uid="{2DA7BB3C-D0C2-4D3D-9333-73E8D6B9FDB7}"/>
    <cellStyle name="Moneda 14 29 3 5 3 2" xfId="34189" xr:uid="{0750C757-0473-4741-918A-7AB746494842}"/>
    <cellStyle name="Moneda 14 29 3 5 3 3" xfId="23268" xr:uid="{6874B337-0D18-4DD3-96B1-65B30059B8CD}"/>
    <cellStyle name="Moneda 14 29 3 5 4" xfId="30550" xr:uid="{45B9BC12-0110-428D-9003-F95A48928927}"/>
    <cellStyle name="Moneda 14 29 3 5 5" xfId="19629" xr:uid="{36328CD1-EDF5-4F66-9876-3DBBA5939E6A}"/>
    <cellStyle name="Moneda 14 29 3 6" xfId="13069" xr:uid="{82103C58-7F00-4404-9DBF-B0DC93F80492}"/>
    <cellStyle name="Moneda 14 29 3 6 2" xfId="34923" xr:uid="{4DDFC0DB-BA69-489C-A341-3DDA0326F072}"/>
    <cellStyle name="Moneda 14 29 3 6 3" xfId="24002" xr:uid="{F79D4C50-4FC1-4A8C-A482-D1A6E12098AB}"/>
    <cellStyle name="Moneda 14 29 3 7" xfId="9415" xr:uid="{991BB777-6F3B-4279-9C6A-C0A4858E21D9}"/>
    <cellStyle name="Moneda 14 29 3 7 2" xfId="31283" xr:uid="{32F7FADB-7EE7-4BAF-A398-EA84D2FFEB7A}"/>
    <cellStyle name="Moneda 14 29 3 7 3" xfId="20362" xr:uid="{D364B2E1-0DA6-4D26-A14F-A8252140A079}"/>
    <cellStyle name="Moneda 14 29 3 8" xfId="27644" xr:uid="{531E6E73-797F-41F6-B78C-A65A6BDC4394}"/>
    <cellStyle name="Moneda 14 29 3 9" xfId="16723" xr:uid="{2EE6C22E-51B0-4B3C-B058-35CA4E88A371}"/>
    <cellStyle name="Moneda 14 29 4" xfId="6009" xr:uid="{3D1C796B-5700-4146-A378-84023C562832}"/>
    <cellStyle name="Moneda 14 29 4 2" xfId="13316" xr:uid="{6906D987-0128-46C1-B6E6-71CE7398A073}"/>
    <cellStyle name="Moneda 14 29 4 2 2" xfId="35170" xr:uid="{F092274E-2B51-4657-8F78-F6C9F8C68E3E}"/>
    <cellStyle name="Moneda 14 29 4 2 3" xfId="24249" xr:uid="{9DF9B1DF-EEC1-4FDB-829C-AB341EEDE2C7}"/>
    <cellStyle name="Moneda 14 29 4 3" xfId="9662" xr:uid="{CE25F15D-FC09-4AC5-A308-9DF78CFE00A4}"/>
    <cellStyle name="Moneda 14 29 4 3 2" xfId="31530" xr:uid="{007AD6C4-50BC-40AF-A67D-6E684279B253}"/>
    <cellStyle name="Moneda 14 29 4 3 3" xfId="20609" xr:uid="{545F2559-5003-440C-9F29-15E0D40F6E51}"/>
    <cellStyle name="Moneda 14 29 4 4" xfId="27891" xr:uid="{8A864951-4969-4A01-89BC-E07A9CE4FDED}"/>
    <cellStyle name="Moneda 14 29 4 5" xfId="16970" xr:uid="{B71253E6-8C3B-47ED-8268-0CDDEC52983E}"/>
    <cellStyle name="Moneda 14 29 5" xfId="6737" xr:uid="{6F7CA33F-0BBC-43B6-BA72-5DA37CFB2B21}"/>
    <cellStyle name="Moneda 14 29 5 2" xfId="14044" xr:uid="{276EC681-5266-464A-8B9D-6223DAE646E3}"/>
    <cellStyle name="Moneda 14 29 5 2 2" xfId="35896" xr:uid="{FA3EBE72-A088-4636-8200-46CC88DDBE7F}"/>
    <cellStyle name="Moneda 14 29 5 2 3" xfId="24975" xr:uid="{CA4E6B70-AEA0-4621-B170-37E953AE907D}"/>
    <cellStyle name="Moneda 14 29 5 3" xfId="10390" xr:uid="{99E673BA-CBED-4FEA-85E9-3978C3A60C05}"/>
    <cellStyle name="Moneda 14 29 5 3 2" xfId="32256" xr:uid="{04061052-75DF-469A-9FE9-C745D85335C0}"/>
    <cellStyle name="Moneda 14 29 5 3 3" xfId="21335" xr:uid="{F2324A1F-6B3D-4971-98FD-6A7B908CB175}"/>
    <cellStyle name="Moneda 14 29 5 4" xfId="28617" xr:uid="{7AC003B3-A3C4-49B8-9492-6C2FF84C8B73}"/>
    <cellStyle name="Moneda 14 29 5 5" xfId="17696" xr:uid="{CF789899-5A73-455E-82AC-FF5E28EC2D1B}"/>
    <cellStyle name="Moneda 14 29 6" xfId="7467" xr:uid="{2E90BD8B-D03E-4354-B392-3BD679FDA706}"/>
    <cellStyle name="Moneda 14 29 6 2" xfId="14774" xr:uid="{D01B85B7-FF53-4864-935D-551044ECAA1D}"/>
    <cellStyle name="Moneda 14 29 6 2 2" xfId="36622" xr:uid="{C77353A7-2836-48B4-9082-A1B306995522}"/>
    <cellStyle name="Moneda 14 29 6 2 3" xfId="25701" xr:uid="{94D7A6E3-EEF3-4A23-8D46-8F19C1C0CF4E}"/>
    <cellStyle name="Moneda 14 29 6 3" xfId="11120" xr:uid="{996692D3-E601-4247-9581-CDCCDAA66504}"/>
    <cellStyle name="Moneda 14 29 6 3 2" xfId="32982" xr:uid="{0A8C1B64-9B14-40C7-B9E5-D9EDE3B2DBC3}"/>
    <cellStyle name="Moneda 14 29 6 3 3" xfId="22061" xr:uid="{57F124A2-36E1-4802-A33C-1CDD5F7ED77E}"/>
    <cellStyle name="Moneda 14 29 6 4" xfId="29343" xr:uid="{65B52606-9CE7-418D-AE7C-E1FD92DF6CFC}"/>
    <cellStyle name="Moneda 14 29 6 5" xfId="18422" xr:uid="{A9C37C11-3150-44A4-815A-A28FFE9FA71C}"/>
    <cellStyle name="Moneda 14 29 7" xfId="8197" xr:uid="{3AB58547-B31C-41F1-94A4-F5DD2A2D4711}"/>
    <cellStyle name="Moneda 14 29 7 2" xfId="15504" xr:uid="{76C21E8D-3E7F-4436-AAAC-0FC4AF98B22E}"/>
    <cellStyle name="Moneda 14 29 7 2 2" xfId="37348" xr:uid="{74BC2A31-FA01-429A-A98A-EA7B3A82BFEF}"/>
    <cellStyle name="Moneda 14 29 7 2 3" xfId="26427" xr:uid="{E245CED7-C44B-4B41-AF8C-88F67B9D0EE1}"/>
    <cellStyle name="Moneda 14 29 7 3" xfId="11848" xr:uid="{C8223E31-1670-4AAF-85E8-2C7471A4E420}"/>
    <cellStyle name="Moneda 14 29 7 3 2" xfId="33708" xr:uid="{246B95EA-4DE5-4056-89AF-9ED8F564F1F0}"/>
    <cellStyle name="Moneda 14 29 7 3 3" xfId="22787" xr:uid="{6F4432A1-94D7-4987-88EA-814034AC9620}"/>
    <cellStyle name="Moneda 14 29 7 4" xfId="30069" xr:uid="{171614AE-789E-4380-B216-74E3F4A4FBA5}"/>
    <cellStyle name="Moneda 14 29 7 5" xfId="19148" xr:uid="{716F177C-A6C3-4389-972B-6D0D8D40DE2A}"/>
    <cellStyle name="Moneda 14 29 8" xfId="12586" xr:uid="{3396AA7E-6748-4095-AFB9-5A6A1EA24B6B}"/>
    <cellStyle name="Moneda 14 29 8 2" xfId="34442" xr:uid="{D61A5418-1A8E-4E8E-AAB7-B27E5046BF62}"/>
    <cellStyle name="Moneda 14 29 8 3" xfId="23521" xr:uid="{E9063432-61AD-4602-B1CA-96528CC6F337}"/>
    <cellStyle name="Moneda 14 29 9" xfId="8934" xr:uid="{90948261-396B-4FDD-B8F1-E13D743C6694}"/>
    <cellStyle name="Moneda 14 29 9 2" xfId="30802" xr:uid="{21D4790C-63C3-40B5-974B-8C745DAC7898}"/>
    <cellStyle name="Moneda 14 29 9 3" xfId="19881" xr:uid="{B79B41DF-0ADC-4386-8186-3EE302942C34}"/>
    <cellStyle name="Moneda 14 3" xfId="3098" xr:uid="{86A0C892-3A6A-4B57-A608-8CF529606E8F}"/>
    <cellStyle name="Moneda 14 3 10" xfId="27164" xr:uid="{23CF52CD-B0DA-41E3-AF99-F8AFF2A8DF11}"/>
    <cellStyle name="Moneda 14 3 11" xfId="16243" xr:uid="{7285C33E-44AF-456E-A389-01C791733053}"/>
    <cellStyle name="Moneda 14 3 2" xfId="5508" xr:uid="{2A252835-B9CD-4178-8704-A16C6A4D712D}"/>
    <cellStyle name="Moneda 14 3 2 2" xfId="6247" xr:uid="{8C942642-70D1-48E5-A349-7909908042B8}"/>
    <cellStyle name="Moneda 14 3 2 2 2" xfId="13554" xr:uid="{77666D6E-0406-4DF3-9CB3-C67064980BC1}"/>
    <cellStyle name="Moneda 14 3 2 2 2 2" xfId="35408" xr:uid="{195E45B6-C25B-4B3E-8137-DE726FFA88A7}"/>
    <cellStyle name="Moneda 14 3 2 2 2 3" xfId="24487" xr:uid="{6A378097-77C7-482E-815C-71A3E1831B91}"/>
    <cellStyle name="Moneda 14 3 2 2 3" xfId="9900" xr:uid="{56A3B4F2-A805-452F-8D75-49D3426E1010}"/>
    <cellStyle name="Moneda 14 3 2 2 3 2" xfId="31768" xr:uid="{9C8B01D6-E248-4B91-A8B7-FB39E0D0EDE4}"/>
    <cellStyle name="Moneda 14 3 2 2 3 3" xfId="20847" xr:uid="{1E8B9EDE-2F18-44A2-84B3-611D99F74524}"/>
    <cellStyle name="Moneda 14 3 2 2 4" xfId="28129" xr:uid="{B6EE2789-0F53-42EC-811C-30EBF562A4AC}"/>
    <cellStyle name="Moneda 14 3 2 2 5" xfId="17208" xr:uid="{943F0228-549E-496B-8D2B-90086FC3BE2E}"/>
    <cellStyle name="Moneda 14 3 2 3" xfId="6977" xr:uid="{87BC48FA-3F10-404D-BCB5-F4AA9AD660BD}"/>
    <cellStyle name="Moneda 14 3 2 3 2" xfId="14284" xr:uid="{36BE0176-5DA3-4085-AECE-ED2432829425}"/>
    <cellStyle name="Moneda 14 3 2 3 2 2" xfId="36134" xr:uid="{FF96B3C2-E897-454E-A894-78C607128D0B}"/>
    <cellStyle name="Moneda 14 3 2 3 2 3" xfId="25213" xr:uid="{B2D1617C-CEF9-4875-BF74-BFA38CB1CCDA}"/>
    <cellStyle name="Moneda 14 3 2 3 3" xfId="10630" xr:uid="{6A3E448E-6E4B-46E5-AB96-3BCAE345A5BB}"/>
    <cellStyle name="Moneda 14 3 2 3 3 2" xfId="32494" xr:uid="{FD023E9F-956B-4003-95B0-515013244A15}"/>
    <cellStyle name="Moneda 14 3 2 3 3 3" xfId="21573" xr:uid="{5526BD2F-C000-4948-9D23-DA458D39AAE0}"/>
    <cellStyle name="Moneda 14 3 2 3 4" xfId="28855" xr:uid="{08487D57-D73F-49C2-B553-A62F23D52AD9}"/>
    <cellStyle name="Moneda 14 3 2 3 5" xfId="17934" xr:uid="{E8D953A7-E25C-4779-BD37-EC07DEC4CD42}"/>
    <cellStyle name="Moneda 14 3 2 4" xfId="7707" xr:uid="{2178D875-A354-4828-8EC5-6D785C84CA3D}"/>
    <cellStyle name="Moneda 14 3 2 4 2" xfId="15014" xr:uid="{A3A52B85-FF07-47E4-90BC-115779A63E29}"/>
    <cellStyle name="Moneda 14 3 2 4 2 2" xfId="36860" xr:uid="{FBA65CEC-90AA-4EA7-BD6C-3D63F544AFEB}"/>
    <cellStyle name="Moneda 14 3 2 4 2 3" xfId="25939" xr:uid="{634D4AF2-A0AF-4361-ADC3-5F6FFDD6E107}"/>
    <cellStyle name="Moneda 14 3 2 4 3" xfId="11360" xr:uid="{6254F434-146B-4F51-A25F-F56BAB8C1F3A}"/>
    <cellStyle name="Moneda 14 3 2 4 3 2" xfId="33220" xr:uid="{171C4BE6-0AE3-4F6B-B438-987732581C1A}"/>
    <cellStyle name="Moneda 14 3 2 4 3 3" xfId="22299" xr:uid="{52F588DC-2798-4020-988A-F1CC236860A8}"/>
    <cellStyle name="Moneda 14 3 2 4 4" xfId="29581" xr:uid="{4B381F23-59DD-48EE-AC59-AE77F514F856}"/>
    <cellStyle name="Moneda 14 3 2 4 5" xfId="18660" xr:uid="{21279A7C-939D-4ECD-AC7C-7143745D75BD}"/>
    <cellStyle name="Moneda 14 3 2 5" xfId="8437" xr:uid="{469F608A-9E50-46BF-81B0-AAE6B5B74713}"/>
    <cellStyle name="Moneda 14 3 2 5 2" xfId="15744" xr:uid="{0439D945-02F5-478F-8178-ABFB44DDA8EF}"/>
    <cellStyle name="Moneda 14 3 2 5 2 2" xfId="37586" xr:uid="{0B9D1876-0287-45FC-BB5D-CDC1B4C62003}"/>
    <cellStyle name="Moneda 14 3 2 5 2 3" xfId="26665" xr:uid="{7FAF9317-D9CD-4EF8-A4C0-F71BFC865366}"/>
    <cellStyle name="Moneda 14 3 2 5 3" xfId="12086" xr:uid="{1F9340C7-78A1-43AD-B3A9-9E8E468538C9}"/>
    <cellStyle name="Moneda 14 3 2 5 3 2" xfId="33946" xr:uid="{F85825B3-F5F7-4FD0-99DD-5A306C99DA8B}"/>
    <cellStyle name="Moneda 14 3 2 5 3 3" xfId="23025" xr:uid="{140C3F20-B8A7-43BB-853F-44B846D2A1A1}"/>
    <cellStyle name="Moneda 14 3 2 5 4" xfId="30307" xr:uid="{5D03E77F-E4F0-43FD-AB1B-C2401D7D9F65}"/>
    <cellStyle name="Moneda 14 3 2 5 5" xfId="19386" xr:uid="{3CE5EBF2-61DB-4E98-8D9B-AE3C56A91B40}"/>
    <cellStyle name="Moneda 14 3 2 6" xfId="12826" xr:uid="{04829EBE-308A-4D30-BDFA-F51A5977DD29}"/>
    <cellStyle name="Moneda 14 3 2 6 2" xfId="34680" xr:uid="{AB719FF8-965D-4CE2-A389-E0B95762DC0C}"/>
    <cellStyle name="Moneda 14 3 2 6 3" xfId="23759" xr:uid="{D5E21EAB-852B-4FB3-8303-D6381849661E}"/>
    <cellStyle name="Moneda 14 3 2 7" xfId="9172" xr:uid="{342D2509-05CC-4C4F-A0B5-F4F21BCF2430}"/>
    <cellStyle name="Moneda 14 3 2 7 2" xfId="31040" xr:uid="{575F9B71-D11C-473F-843E-B3FB4922DA47}"/>
    <cellStyle name="Moneda 14 3 2 7 3" xfId="20119" xr:uid="{F0DD5AA8-1AE1-4A75-ABCE-AAB6D60F5EBA}"/>
    <cellStyle name="Moneda 14 3 2 8" xfId="27401" xr:uid="{D15788B7-40FD-4A19-88D6-A4B790CC01C2}"/>
    <cellStyle name="Moneda 14 3 2 9" xfId="16480" xr:uid="{FF8DAE55-5C4B-412E-9B94-4BDBE5C7DC5B}"/>
    <cellStyle name="Moneda 14 3 3" xfId="5758" xr:uid="{51C62C49-55B3-4E0C-A655-59F363453D46}"/>
    <cellStyle name="Moneda 14 3 3 2" xfId="6491" xr:uid="{2895DDCA-B746-442F-8DDA-E421B6FE43A1}"/>
    <cellStyle name="Moneda 14 3 3 2 2" xfId="13798" xr:uid="{86C7CC39-BC96-429A-8D88-02CC416E8ACF}"/>
    <cellStyle name="Moneda 14 3 3 2 2 2" xfId="35652" xr:uid="{4D5DDF47-28EE-43D3-8D1F-BBA7ADF1201E}"/>
    <cellStyle name="Moneda 14 3 3 2 2 3" xfId="24731" xr:uid="{BD0B10BF-B569-4D3C-968E-A0BE19BEBAB5}"/>
    <cellStyle name="Moneda 14 3 3 2 3" xfId="10144" xr:uid="{D5177847-162E-4D8A-BC7F-320B7003E3B2}"/>
    <cellStyle name="Moneda 14 3 3 2 3 2" xfId="32012" xr:uid="{EBC36DC2-37A0-4E20-9CAD-8DC9BBBF7A97}"/>
    <cellStyle name="Moneda 14 3 3 2 3 3" xfId="21091" xr:uid="{56D5371D-D67C-44C1-BDB6-7205F0A9BB98}"/>
    <cellStyle name="Moneda 14 3 3 2 4" xfId="28373" xr:uid="{DA515660-E506-480F-9602-31A497067CAA}"/>
    <cellStyle name="Moneda 14 3 3 2 5" xfId="17452" xr:uid="{B9B51EDC-FD82-4D80-8DE1-E94D132E5B02}"/>
    <cellStyle name="Moneda 14 3 3 3" xfId="7221" xr:uid="{89BAD737-40B8-4736-B75D-6ACDA6811C3B}"/>
    <cellStyle name="Moneda 14 3 3 3 2" xfId="14528" xr:uid="{1CCC1C63-778A-4AD4-AF5B-9D00605D99DF}"/>
    <cellStyle name="Moneda 14 3 3 3 2 2" xfId="36378" xr:uid="{94BC832D-B710-4FA6-A0AF-D42132C9B848}"/>
    <cellStyle name="Moneda 14 3 3 3 2 3" xfId="25457" xr:uid="{72828285-CD69-4726-8631-DE032D1DCF9A}"/>
    <cellStyle name="Moneda 14 3 3 3 3" xfId="10874" xr:uid="{347FE8B4-BB7C-494E-B1D4-B9F7261E7783}"/>
    <cellStyle name="Moneda 14 3 3 3 3 2" xfId="32738" xr:uid="{4737F688-466C-4FC7-A036-5155F506554C}"/>
    <cellStyle name="Moneda 14 3 3 3 3 3" xfId="21817" xr:uid="{9FB3F7B6-95D2-48D8-B0E8-8D00E3ABE9C5}"/>
    <cellStyle name="Moneda 14 3 3 3 4" xfId="29099" xr:uid="{E6168856-4E71-4D3B-A014-01F0A8BB3006}"/>
    <cellStyle name="Moneda 14 3 3 3 5" xfId="18178" xr:uid="{3318AC85-8E10-466D-A6AA-4E2DD8C5F081}"/>
    <cellStyle name="Moneda 14 3 3 4" xfId="7951" xr:uid="{23E2F68D-820A-419A-BACB-CC9A0B370FE6}"/>
    <cellStyle name="Moneda 14 3 3 4 2" xfId="15258" xr:uid="{41DFFF25-6FF9-43AE-8716-C8BF4DD95948}"/>
    <cellStyle name="Moneda 14 3 3 4 2 2" xfId="37104" xr:uid="{2073675A-78D8-408A-8168-73A178CA2202}"/>
    <cellStyle name="Moneda 14 3 3 4 2 3" xfId="26183" xr:uid="{B32EBAAF-7BB5-4E68-B209-487BD82CB343}"/>
    <cellStyle name="Moneda 14 3 3 4 3" xfId="11604" xr:uid="{3FC88148-6DEC-4258-BFB4-871EBC455862}"/>
    <cellStyle name="Moneda 14 3 3 4 3 2" xfId="33464" xr:uid="{7851C2A9-5E82-43E5-BCD6-DE85608D6CFD}"/>
    <cellStyle name="Moneda 14 3 3 4 3 3" xfId="22543" xr:uid="{BCA54C02-3A88-42B3-AA9D-3C6F79F3FE06}"/>
    <cellStyle name="Moneda 14 3 3 4 4" xfId="29825" xr:uid="{BE553C73-A4E9-4FBC-80DE-CDCC976D4A20}"/>
    <cellStyle name="Moneda 14 3 3 4 5" xfId="18904" xr:uid="{A7A280DA-350D-49F4-8B9C-02765BE0649B}"/>
    <cellStyle name="Moneda 14 3 3 5" xfId="8681" xr:uid="{7E5995FC-F435-423F-B297-BA3C17ABCE23}"/>
    <cellStyle name="Moneda 14 3 3 5 2" xfId="15988" xr:uid="{68ECB5FE-53D9-4071-981D-C9A8AD6C91A5}"/>
    <cellStyle name="Moneda 14 3 3 5 2 2" xfId="37830" xr:uid="{2469AE36-64E1-4337-820B-339ECF5DC587}"/>
    <cellStyle name="Moneda 14 3 3 5 2 3" xfId="26909" xr:uid="{E1D200DF-098A-4EFA-9E82-373063C52258}"/>
    <cellStyle name="Moneda 14 3 3 5 3" xfId="12330" xr:uid="{ECA5932B-0F4B-4437-B992-D4D03184ABD5}"/>
    <cellStyle name="Moneda 14 3 3 5 3 2" xfId="34190" xr:uid="{DE20C21F-9B36-48D5-969F-84D8FAA7A4CE}"/>
    <cellStyle name="Moneda 14 3 3 5 3 3" xfId="23269" xr:uid="{0628071C-2061-465C-A239-1FFF184E1684}"/>
    <cellStyle name="Moneda 14 3 3 5 4" xfId="30551" xr:uid="{5AC58A19-AC58-4F51-B848-F9588A319912}"/>
    <cellStyle name="Moneda 14 3 3 5 5" xfId="19630" xr:uid="{00EA0D62-D360-4E33-8AD3-FFDDB5336631}"/>
    <cellStyle name="Moneda 14 3 3 6" xfId="13070" xr:uid="{CCE86D47-9748-43AA-8302-EC187CE99A75}"/>
    <cellStyle name="Moneda 14 3 3 6 2" xfId="34924" xr:uid="{576E667D-7814-467A-B30C-DF072ADABB68}"/>
    <cellStyle name="Moneda 14 3 3 6 3" xfId="24003" xr:uid="{35886DF3-28DE-47F1-8F4A-3B2F48A3E5DF}"/>
    <cellStyle name="Moneda 14 3 3 7" xfId="9416" xr:uid="{1D2D4180-A04E-4A25-ADF3-10A6D53C245D}"/>
    <cellStyle name="Moneda 14 3 3 7 2" xfId="31284" xr:uid="{CB90C7FF-1E50-40C5-958F-E5DC7FAA2A4F}"/>
    <cellStyle name="Moneda 14 3 3 7 3" xfId="20363" xr:uid="{717BBCD3-B3D0-46DE-8313-12EDAEBF42A5}"/>
    <cellStyle name="Moneda 14 3 3 8" xfId="27645" xr:uid="{BB83ACD5-7287-45D3-9190-03BBB139984D}"/>
    <cellStyle name="Moneda 14 3 3 9" xfId="16724" xr:uid="{9DCD4601-CF90-4C9A-9839-9E8CA2545921}"/>
    <cellStyle name="Moneda 14 3 4" xfId="6010" xr:uid="{B1DF81BA-D5AF-49BE-8B70-075FAAFA0701}"/>
    <cellStyle name="Moneda 14 3 4 2" xfId="13317" xr:uid="{02C4A926-21BB-4E67-ACCF-2F063C93120C}"/>
    <cellStyle name="Moneda 14 3 4 2 2" xfId="35171" xr:uid="{F7D859C6-B926-4352-964F-AAE9A1B4F1C2}"/>
    <cellStyle name="Moneda 14 3 4 2 3" xfId="24250" xr:uid="{2B130B11-A132-43E1-83EA-32CAB588627F}"/>
    <cellStyle name="Moneda 14 3 4 3" xfId="9663" xr:uid="{33AAE6F9-370E-4D4B-BB1C-D9CAF144F27D}"/>
    <cellStyle name="Moneda 14 3 4 3 2" xfId="31531" xr:uid="{BD457507-A8EE-43A3-9A53-CC96D2FB294F}"/>
    <cellStyle name="Moneda 14 3 4 3 3" xfId="20610" xr:uid="{306EAFFE-B324-4101-B99C-4D6E82F1C2FB}"/>
    <cellStyle name="Moneda 14 3 4 4" xfId="27892" xr:uid="{BEF737E1-7212-4E69-BC74-19DA357C5ACB}"/>
    <cellStyle name="Moneda 14 3 4 5" xfId="16971" xr:uid="{0E46BA6E-44AE-4EC9-B197-C3FB3FDE62D6}"/>
    <cellStyle name="Moneda 14 3 5" xfId="6738" xr:uid="{1F5D748E-A232-4CB0-88CA-5C8CC85E5FD5}"/>
    <cellStyle name="Moneda 14 3 5 2" xfId="14045" xr:uid="{0642F8EC-1FAB-47A5-99EF-D54AAE7655A8}"/>
    <cellStyle name="Moneda 14 3 5 2 2" xfId="35897" xr:uid="{BF333B20-2CC2-4225-A27B-44819430440B}"/>
    <cellStyle name="Moneda 14 3 5 2 3" xfId="24976" xr:uid="{3626B3E6-74CB-45B6-AA4E-154E2705E35A}"/>
    <cellStyle name="Moneda 14 3 5 3" xfId="10391" xr:uid="{E853BB50-73F4-4B26-8068-2F484FE5AC89}"/>
    <cellStyle name="Moneda 14 3 5 3 2" xfId="32257" xr:uid="{F8777E2A-106A-4E6E-AB28-AF002B3131B9}"/>
    <cellStyle name="Moneda 14 3 5 3 3" xfId="21336" xr:uid="{CA055A86-D86D-44E6-9798-98B41AD96E56}"/>
    <cellStyle name="Moneda 14 3 5 4" xfId="28618" xr:uid="{A9D7259A-8106-46CE-85F6-EAE84EAD926B}"/>
    <cellStyle name="Moneda 14 3 5 5" xfId="17697" xr:uid="{7705716A-FA78-4CD1-A05C-E4A7A322FB82}"/>
    <cellStyle name="Moneda 14 3 6" xfId="7468" xr:uid="{0034FF37-3194-40AE-B3A9-B756F91E5327}"/>
    <cellStyle name="Moneda 14 3 6 2" xfId="14775" xr:uid="{E642875E-57A8-4FB7-BAAF-3B99A6BC3629}"/>
    <cellStyle name="Moneda 14 3 6 2 2" xfId="36623" xr:uid="{9820B660-068A-4CBD-ADEA-114C53DC1161}"/>
    <cellStyle name="Moneda 14 3 6 2 3" xfId="25702" xr:uid="{DC6233B6-05A0-4C4B-B0DB-115E142EFF40}"/>
    <cellStyle name="Moneda 14 3 6 3" xfId="11121" xr:uid="{62A9F185-F5AB-47CA-AC7C-83D635767794}"/>
    <cellStyle name="Moneda 14 3 6 3 2" xfId="32983" xr:uid="{A8C46F78-CC75-4ADF-A32C-497CF8936BC0}"/>
    <cellStyle name="Moneda 14 3 6 3 3" xfId="22062" xr:uid="{FC6F609A-266F-4986-9D32-59339A583591}"/>
    <cellStyle name="Moneda 14 3 6 4" xfId="29344" xr:uid="{F0E13CD2-BA04-492A-A0A3-0905D76F1DA5}"/>
    <cellStyle name="Moneda 14 3 6 5" xfId="18423" xr:uid="{6D54291E-5EEE-4200-836A-23548F9D1D18}"/>
    <cellStyle name="Moneda 14 3 7" xfId="8198" xr:uid="{A110A4D0-678B-46A0-B64D-E36B8C40A741}"/>
    <cellStyle name="Moneda 14 3 7 2" xfId="15505" xr:uid="{DAFF3492-65A5-4CDB-AC3C-EA53F938049C}"/>
    <cellStyle name="Moneda 14 3 7 2 2" xfId="37349" xr:uid="{FE03981B-D7C7-4E04-9F57-B5AA163F5E57}"/>
    <cellStyle name="Moneda 14 3 7 2 3" xfId="26428" xr:uid="{FDBECD33-2A19-4FB5-B101-5D709A31CD77}"/>
    <cellStyle name="Moneda 14 3 7 3" xfId="11849" xr:uid="{84EE32DE-F1D3-4D5F-94A6-497A7B42941C}"/>
    <cellStyle name="Moneda 14 3 7 3 2" xfId="33709" xr:uid="{2957DAA4-28CD-4550-9776-0E10013C0032}"/>
    <cellStyle name="Moneda 14 3 7 3 3" xfId="22788" xr:uid="{61F010C5-2ED9-491A-8DA7-C4A2D73C6775}"/>
    <cellStyle name="Moneda 14 3 7 4" xfId="30070" xr:uid="{557B4F99-5040-4073-BC4F-355C9FF95132}"/>
    <cellStyle name="Moneda 14 3 7 5" xfId="19149" xr:uid="{74F8BA68-4B4A-44FC-815D-A39C22C0A201}"/>
    <cellStyle name="Moneda 14 3 8" xfId="12587" xr:uid="{10C0D07E-2803-433C-A0D8-0D90020F9B10}"/>
    <cellStyle name="Moneda 14 3 8 2" xfId="34443" xr:uid="{482F12C0-B501-4C5B-AB5C-568F24462E3B}"/>
    <cellStyle name="Moneda 14 3 8 3" xfId="23522" xr:uid="{5F8155B8-4E0B-42F6-8FD1-855EBC864923}"/>
    <cellStyle name="Moneda 14 3 9" xfId="8935" xr:uid="{00B0077B-1533-465D-B2A6-CFEDE414C91A}"/>
    <cellStyle name="Moneda 14 3 9 2" xfId="30803" xr:uid="{D0F9C373-33DE-4884-B3C0-EFCAF11C81A8}"/>
    <cellStyle name="Moneda 14 3 9 3" xfId="19882" xr:uid="{11604210-E0C2-4B11-AD1C-F3084DF82EF0}"/>
    <cellStyle name="Moneda 14 30" xfId="3099" xr:uid="{01299023-E5AB-4BA4-BC0D-F0E2E9637982}"/>
    <cellStyle name="Moneda 14 30 10" xfId="27165" xr:uid="{F2C837D6-8B82-43B0-9920-7BDF6396E791}"/>
    <cellStyle name="Moneda 14 30 11" xfId="16244" xr:uid="{E462B231-7AFC-4367-841E-18AAF5A5AF03}"/>
    <cellStyle name="Moneda 14 30 2" xfId="5509" xr:uid="{20101FC3-55FF-4AD0-8EC5-324E70E50FCA}"/>
    <cellStyle name="Moneda 14 30 2 2" xfId="6248" xr:uid="{C38619EE-9A5A-4F7C-8910-5958AA17BBAF}"/>
    <cellStyle name="Moneda 14 30 2 2 2" xfId="13555" xr:uid="{9999D265-4C93-4AFA-951E-4BBCAF407445}"/>
    <cellStyle name="Moneda 14 30 2 2 2 2" xfId="35409" xr:uid="{58FDFB3D-2664-4073-8AA1-8866DCA0B4F2}"/>
    <cellStyle name="Moneda 14 30 2 2 2 3" xfId="24488" xr:uid="{E67A2744-1190-4E3B-83E7-6712B1CB1182}"/>
    <cellStyle name="Moneda 14 30 2 2 3" xfId="9901" xr:uid="{93CF99D6-7D18-4AD9-8BAC-DB941DFC0CA6}"/>
    <cellStyle name="Moneda 14 30 2 2 3 2" xfId="31769" xr:uid="{7CBAFF4C-6486-42D8-B16A-BBBA07E88D9D}"/>
    <cellStyle name="Moneda 14 30 2 2 3 3" xfId="20848" xr:uid="{84E2F9AA-27D6-4AF4-A6E4-7CA6E45A2579}"/>
    <cellStyle name="Moneda 14 30 2 2 4" xfId="28130" xr:uid="{204D7BF1-0D38-4DF5-88C2-773B997C2238}"/>
    <cellStyle name="Moneda 14 30 2 2 5" xfId="17209" xr:uid="{971CE2C1-FAE2-408C-BB9B-EF8570178FB6}"/>
    <cellStyle name="Moneda 14 30 2 3" xfId="6978" xr:uid="{9CEFCDDC-38DB-4012-917D-7267C0875D65}"/>
    <cellStyle name="Moneda 14 30 2 3 2" xfId="14285" xr:uid="{A5E3DBB9-A147-4ABC-8AF5-7F7EB40387BD}"/>
    <cellStyle name="Moneda 14 30 2 3 2 2" xfId="36135" xr:uid="{48577769-281D-4D5F-A501-64BB2DDF2C67}"/>
    <cellStyle name="Moneda 14 30 2 3 2 3" xfId="25214" xr:uid="{5E5E022D-6973-497E-9079-476AAEF75889}"/>
    <cellStyle name="Moneda 14 30 2 3 3" xfId="10631" xr:uid="{7A452A3A-3165-4415-AD54-2E934084F421}"/>
    <cellStyle name="Moneda 14 30 2 3 3 2" xfId="32495" xr:uid="{AFBBE127-CC14-4A71-A7F4-844B73515BA5}"/>
    <cellStyle name="Moneda 14 30 2 3 3 3" xfId="21574" xr:uid="{D693D3AF-26D8-46DD-9B4A-BECDEAD12388}"/>
    <cellStyle name="Moneda 14 30 2 3 4" xfId="28856" xr:uid="{9D2FC168-692D-4524-94B3-B8EEF0D8BF4C}"/>
    <cellStyle name="Moneda 14 30 2 3 5" xfId="17935" xr:uid="{0BA0FD20-83C2-456A-AB4A-133CDD95B58D}"/>
    <cellStyle name="Moneda 14 30 2 4" xfId="7708" xr:uid="{1ED933A1-B0CF-4F77-918A-8D5C22E387F8}"/>
    <cellStyle name="Moneda 14 30 2 4 2" xfId="15015" xr:uid="{6DA1A106-2545-443D-A845-18CC1ED6DF4E}"/>
    <cellStyle name="Moneda 14 30 2 4 2 2" xfId="36861" xr:uid="{E1DAE586-1914-4158-B7C9-D855AE96ACD3}"/>
    <cellStyle name="Moneda 14 30 2 4 2 3" xfId="25940" xr:uid="{64E69B1E-6CFF-4BBF-B940-EF9DF7F76489}"/>
    <cellStyle name="Moneda 14 30 2 4 3" xfId="11361" xr:uid="{818C88C4-4980-41CD-951D-988D62D930F5}"/>
    <cellStyle name="Moneda 14 30 2 4 3 2" xfId="33221" xr:uid="{6C4E3877-9D79-4811-A5CA-D3D945660968}"/>
    <cellStyle name="Moneda 14 30 2 4 3 3" xfId="22300" xr:uid="{F63E8A47-02B1-4992-90CA-9C1AA00161F0}"/>
    <cellStyle name="Moneda 14 30 2 4 4" xfId="29582" xr:uid="{B24A4493-BAF2-4634-B528-A780645A00AE}"/>
    <cellStyle name="Moneda 14 30 2 4 5" xfId="18661" xr:uid="{C85C218D-08CA-44A3-B074-31AF1FD45703}"/>
    <cellStyle name="Moneda 14 30 2 5" xfId="8438" xr:uid="{06C491F0-3994-4B61-A3C5-5296CA8CDBE7}"/>
    <cellStyle name="Moneda 14 30 2 5 2" xfId="15745" xr:uid="{EFC7B0C3-8320-4AE3-8E53-59CF8EF5F74E}"/>
    <cellStyle name="Moneda 14 30 2 5 2 2" xfId="37587" xr:uid="{F90C25EC-35BE-4968-80E3-F9E05506890F}"/>
    <cellStyle name="Moneda 14 30 2 5 2 3" xfId="26666" xr:uid="{A6E18C9E-2648-4443-AFEE-CEA522C8ADAE}"/>
    <cellStyle name="Moneda 14 30 2 5 3" xfId="12087" xr:uid="{479CAD98-FC06-4F16-9259-B1262B7F5AF4}"/>
    <cellStyle name="Moneda 14 30 2 5 3 2" xfId="33947" xr:uid="{E439C799-6546-47BE-AA92-F4C9C7E52523}"/>
    <cellStyle name="Moneda 14 30 2 5 3 3" xfId="23026" xr:uid="{63E08FB1-23FE-47F1-9BD0-4BC25E559AF7}"/>
    <cellStyle name="Moneda 14 30 2 5 4" xfId="30308" xr:uid="{2B860E49-6705-4139-A90F-57A313CD3594}"/>
    <cellStyle name="Moneda 14 30 2 5 5" xfId="19387" xr:uid="{6BBFB948-46D2-4887-933D-DEA990BAFB24}"/>
    <cellStyle name="Moneda 14 30 2 6" xfId="12827" xr:uid="{BE1F0171-E59C-4013-9B31-9C18FCF82F1D}"/>
    <cellStyle name="Moneda 14 30 2 6 2" xfId="34681" xr:uid="{51C49EC8-07C3-46EB-AD9D-EF691504B304}"/>
    <cellStyle name="Moneda 14 30 2 6 3" xfId="23760" xr:uid="{2E91B68F-EC98-4735-8C28-407C1610DF96}"/>
    <cellStyle name="Moneda 14 30 2 7" xfId="9173" xr:uid="{4843D49E-D23E-426E-BAB0-3B4C4D1DBDB5}"/>
    <cellStyle name="Moneda 14 30 2 7 2" xfId="31041" xr:uid="{B435AD22-0320-4BF6-8E42-45BA3DDF26B2}"/>
    <cellStyle name="Moneda 14 30 2 7 3" xfId="20120" xr:uid="{0488DB6A-4382-4252-BD66-A5B1E50F5D04}"/>
    <cellStyle name="Moneda 14 30 2 8" xfId="27402" xr:uid="{710F0FBE-E820-4A21-9074-6EA7BDEEE96F}"/>
    <cellStyle name="Moneda 14 30 2 9" xfId="16481" xr:uid="{3A51C8CD-F2DD-4856-A0A4-B1742D91815A}"/>
    <cellStyle name="Moneda 14 30 3" xfId="5759" xr:uid="{F304013E-EB12-444A-ABD0-37E1200632E0}"/>
    <cellStyle name="Moneda 14 30 3 2" xfId="6492" xr:uid="{EEBCEADC-5B0D-4F55-8F16-2532558EFF07}"/>
    <cellStyle name="Moneda 14 30 3 2 2" xfId="13799" xr:uid="{28CC09B9-8525-4C8A-8726-4208B416B906}"/>
    <cellStyle name="Moneda 14 30 3 2 2 2" xfId="35653" xr:uid="{E630A5A9-3676-470A-B2F0-3907AF0E9348}"/>
    <cellStyle name="Moneda 14 30 3 2 2 3" xfId="24732" xr:uid="{AE91FC5A-E3CC-4774-9173-3029B29C4857}"/>
    <cellStyle name="Moneda 14 30 3 2 3" xfId="10145" xr:uid="{972BA182-0897-4C9C-93E0-D0DE84835D46}"/>
    <cellStyle name="Moneda 14 30 3 2 3 2" xfId="32013" xr:uid="{4EEF3DE4-CDA4-4BCE-9176-147AE67C556C}"/>
    <cellStyle name="Moneda 14 30 3 2 3 3" xfId="21092" xr:uid="{BEDE9789-6A0E-4364-8CCC-C40F7B624E34}"/>
    <cellStyle name="Moneda 14 30 3 2 4" xfId="28374" xr:uid="{6715BCBB-3456-4CEE-A2B2-0884A2FBF0DD}"/>
    <cellStyle name="Moneda 14 30 3 2 5" xfId="17453" xr:uid="{2CB31A3E-F2AA-4514-B899-56567C720E48}"/>
    <cellStyle name="Moneda 14 30 3 3" xfId="7222" xr:uid="{C3C18835-610A-4D6C-9139-BB79FA842B60}"/>
    <cellStyle name="Moneda 14 30 3 3 2" xfId="14529" xr:uid="{CEFB125B-E55C-4558-AE72-68E33EC7E4D3}"/>
    <cellStyle name="Moneda 14 30 3 3 2 2" xfId="36379" xr:uid="{3AE25FED-E965-4DF1-8F4E-648B86C935B6}"/>
    <cellStyle name="Moneda 14 30 3 3 2 3" xfId="25458" xr:uid="{3705387C-F60A-4E47-BD8D-6B73B4DFEDE4}"/>
    <cellStyle name="Moneda 14 30 3 3 3" xfId="10875" xr:uid="{F54B39FF-F326-473F-8A5D-705533FF4560}"/>
    <cellStyle name="Moneda 14 30 3 3 3 2" xfId="32739" xr:uid="{BED847B1-AC3B-4AB0-B091-412CF5BB16B0}"/>
    <cellStyle name="Moneda 14 30 3 3 3 3" xfId="21818" xr:uid="{4548F46D-3B2A-4E4F-A9CC-6FED2DBDB332}"/>
    <cellStyle name="Moneda 14 30 3 3 4" xfId="29100" xr:uid="{4524484E-40C7-45B8-8760-135F78D9F72F}"/>
    <cellStyle name="Moneda 14 30 3 3 5" xfId="18179" xr:uid="{7D73808A-C295-458E-8C8B-1D27AAF61787}"/>
    <cellStyle name="Moneda 14 30 3 4" xfId="7952" xr:uid="{E1072F52-D263-4098-986C-DD92ADF2F046}"/>
    <cellStyle name="Moneda 14 30 3 4 2" xfId="15259" xr:uid="{5B4DF402-253F-452C-BE00-03AA4C8AF23E}"/>
    <cellStyle name="Moneda 14 30 3 4 2 2" xfId="37105" xr:uid="{D0F55FD8-871F-4207-85B6-4B4AE635D99B}"/>
    <cellStyle name="Moneda 14 30 3 4 2 3" xfId="26184" xr:uid="{18B14E55-F3BD-4104-9957-5800311A88BA}"/>
    <cellStyle name="Moneda 14 30 3 4 3" xfId="11605" xr:uid="{FA99B8E9-4066-4058-A045-558AFB6A0A6E}"/>
    <cellStyle name="Moneda 14 30 3 4 3 2" xfId="33465" xr:uid="{6ACB6D68-6103-45D1-B10D-60ADA903B50D}"/>
    <cellStyle name="Moneda 14 30 3 4 3 3" xfId="22544" xr:uid="{C0A92AEC-847A-4713-9E6A-71A28E30F850}"/>
    <cellStyle name="Moneda 14 30 3 4 4" xfId="29826" xr:uid="{E82F22C3-4231-4898-B095-6152D051C963}"/>
    <cellStyle name="Moneda 14 30 3 4 5" xfId="18905" xr:uid="{266F2177-B714-4C44-A4A6-86D8380BD6C3}"/>
    <cellStyle name="Moneda 14 30 3 5" xfId="8682" xr:uid="{03E384FB-6E02-486F-BD18-A8B6EB89E48D}"/>
    <cellStyle name="Moneda 14 30 3 5 2" xfId="15989" xr:uid="{82566683-A518-4624-96CB-4828C2E21441}"/>
    <cellStyle name="Moneda 14 30 3 5 2 2" xfId="37831" xr:uid="{76A41E08-216D-43D4-8B6D-3152EE12527A}"/>
    <cellStyle name="Moneda 14 30 3 5 2 3" xfId="26910" xr:uid="{D7C1258F-21EF-4E8F-B311-626CA19B3CFE}"/>
    <cellStyle name="Moneda 14 30 3 5 3" xfId="12331" xr:uid="{A7007B7B-AD0C-4904-BFA1-2449902540F2}"/>
    <cellStyle name="Moneda 14 30 3 5 3 2" xfId="34191" xr:uid="{98F6AFCD-8E34-4CFA-965E-FB91135421D2}"/>
    <cellStyle name="Moneda 14 30 3 5 3 3" xfId="23270" xr:uid="{DA25244B-BB78-44C6-9D9A-885889A9703F}"/>
    <cellStyle name="Moneda 14 30 3 5 4" xfId="30552" xr:uid="{3117A7B2-4FA5-4D13-AF52-8E7F3F00C6E9}"/>
    <cellStyle name="Moneda 14 30 3 5 5" xfId="19631" xr:uid="{9AD44B68-66C5-4772-AF43-53998B87E024}"/>
    <cellStyle name="Moneda 14 30 3 6" xfId="13071" xr:uid="{F5CF4521-81A5-4ED0-973B-754D13682C31}"/>
    <cellStyle name="Moneda 14 30 3 6 2" xfId="34925" xr:uid="{563EAC8F-29A0-42AD-96D0-EE441A8F7FFF}"/>
    <cellStyle name="Moneda 14 30 3 6 3" xfId="24004" xr:uid="{A6893ADC-F072-4DF7-B879-3574B7591FE2}"/>
    <cellStyle name="Moneda 14 30 3 7" xfId="9417" xr:uid="{CBAD3834-D543-4CF9-B6FF-8548562CA3B0}"/>
    <cellStyle name="Moneda 14 30 3 7 2" xfId="31285" xr:uid="{464DA428-3FEF-4F47-9D6F-84944F8D0252}"/>
    <cellStyle name="Moneda 14 30 3 7 3" xfId="20364" xr:uid="{3566353E-4832-4B61-A255-A59D3CB26C19}"/>
    <cellStyle name="Moneda 14 30 3 8" xfId="27646" xr:uid="{CEDF726D-EA14-489E-8C5A-5A707EEB13A0}"/>
    <cellStyle name="Moneda 14 30 3 9" xfId="16725" xr:uid="{B4F3B4E3-2D64-41B0-9179-E14772C72F8A}"/>
    <cellStyle name="Moneda 14 30 4" xfId="6011" xr:uid="{0E2190FD-11C2-46F1-B173-50508EC111CD}"/>
    <cellStyle name="Moneda 14 30 4 2" xfId="13318" xr:uid="{CF7EB036-B15F-47FA-AFDC-E3A97B1C9B51}"/>
    <cellStyle name="Moneda 14 30 4 2 2" xfId="35172" xr:uid="{FA535273-92D6-423E-8FEB-7358EFB6A481}"/>
    <cellStyle name="Moneda 14 30 4 2 3" xfId="24251" xr:uid="{5F344BCF-39AD-4575-8399-D3B12B78A604}"/>
    <cellStyle name="Moneda 14 30 4 3" xfId="9664" xr:uid="{4AC76C32-1011-4CB1-BF50-37AF72636978}"/>
    <cellStyle name="Moneda 14 30 4 3 2" xfId="31532" xr:uid="{7F65DE2F-E51D-4681-B8F6-B1D16FEC8197}"/>
    <cellStyle name="Moneda 14 30 4 3 3" xfId="20611" xr:uid="{F17DE1C5-AF6C-498F-A610-50FAB6702902}"/>
    <cellStyle name="Moneda 14 30 4 4" xfId="27893" xr:uid="{90A9B237-BBE6-4595-A3AE-C2BA62CBF190}"/>
    <cellStyle name="Moneda 14 30 4 5" xfId="16972" xr:uid="{78979387-46C6-40D4-941D-8F4D73F85402}"/>
    <cellStyle name="Moneda 14 30 5" xfId="6739" xr:uid="{0D5F06F6-6C79-4F94-A5AB-8FB18D173D2E}"/>
    <cellStyle name="Moneda 14 30 5 2" xfId="14046" xr:uid="{4D48E345-B092-47DD-A70E-8F96125D8087}"/>
    <cellStyle name="Moneda 14 30 5 2 2" xfId="35898" xr:uid="{5BA71F22-6FAA-4E43-A06A-39723A907BA0}"/>
    <cellStyle name="Moneda 14 30 5 2 3" xfId="24977" xr:uid="{C8A9B78F-CB37-4BE3-AB78-2E2D28B4CCC2}"/>
    <cellStyle name="Moneda 14 30 5 3" xfId="10392" xr:uid="{DA68E0CB-8BAA-45BE-AAF4-41D4E09EBCCB}"/>
    <cellStyle name="Moneda 14 30 5 3 2" xfId="32258" xr:uid="{B0AD8CBE-1B5B-42E2-918F-006D6FEEB6E4}"/>
    <cellStyle name="Moneda 14 30 5 3 3" xfId="21337" xr:uid="{0BDF53CE-FD6E-49C4-824E-6B89B79FAE3A}"/>
    <cellStyle name="Moneda 14 30 5 4" xfId="28619" xr:uid="{614A1DA8-87F9-4CF7-ADF2-A5A0D6407C91}"/>
    <cellStyle name="Moneda 14 30 5 5" xfId="17698" xr:uid="{11B45768-F12E-4C8A-88F2-97047978CAB3}"/>
    <cellStyle name="Moneda 14 30 6" xfId="7469" xr:uid="{B4E0DC51-D2F1-4734-B37E-219B10D5F6B6}"/>
    <cellStyle name="Moneda 14 30 6 2" xfId="14776" xr:uid="{B62FCBFF-D6BF-412A-B046-93F754B00EB7}"/>
    <cellStyle name="Moneda 14 30 6 2 2" xfId="36624" xr:uid="{D986DADB-C525-4D12-B090-51E6012DDA42}"/>
    <cellStyle name="Moneda 14 30 6 2 3" xfId="25703" xr:uid="{5C1AAC01-AF02-4343-855E-EC4BB9BC7896}"/>
    <cellStyle name="Moneda 14 30 6 3" xfId="11122" xr:uid="{E93450C5-0B54-4F22-9987-E9BD76DAF12F}"/>
    <cellStyle name="Moneda 14 30 6 3 2" xfId="32984" xr:uid="{1C53A17B-3DAD-4C33-9DC2-2DBE9370E865}"/>
    <cellStyle name="Moneda 14 30 6 3 3" xfId="22063" xr:uid="{B1C13B01-D912-4762-934E-69531023CA8C}"/>
    <cellStyle name="Moneda 14 30 6 4" xfId="29345" xr:uid="{5E48223E-E24C-4F81-BD24-CA87E2AA9DE6}"/>
    <cellStyle name="Moneda 14 30 6 5" xfId="18424" xr:uid="{086B2A21-A030-4697-8B04-B1C9B435713A}"/>
    <cellStyle name="Moneda 14 30 7" xfId="8199" xr:uid="{B716951F-7E57-4714-80D4-238AD0EE02EF}"/>
    <cellStyle name="Moneda 14 30 7 2" xfId="15506" xr:uid="{F86243E3-62E1-44FC-95FD-75C249FED2B8}"/>
    <cellStyle name="Moneda 14 30 7 2 2" xfId="37350" xr:uid="{0BEAA591-D7EA-466B-A7C9-917F8BA76566}"/>
    <cellStyle name="Moneda 14 30 7 2 3" xfId="26429" xr:uid="{9A943CE3-5AFE-480A-A258-549FA9BA0448}"/>
    <cellStyle name="Moneda 14 30 7 3" xfId="11850" xr:uid="{AC98A369-AB9A-4750-8C03-86A8A14E0C13}"/>
    <cellStyle name="Moneda 14 30 7 3 2" xfId="33710" xr:uid="{69DDD646-0400-45BC-8CE1-DFF7718654D4}"/>
    <cellStyle name="Moneda 14 30 7 3 3" xfId="22789" xr:uid="{2403DDBB-12FF-49BD-AC9A-E54CF03699AE}"/>
    <cellStyle name="Moneda 14 30 7 4" xfId="30071" xr:uid="{BFC0D46C-1755-46A2-944A-1596A892BCB0}"/>
    <cellStyle name="Moneda 14 30 7 5" xfId="19150" xr:uid="{662CB093-9F42-468A-A535-4A304316DDFF}"/>
    <cellStyle name="Moneda 14 30 8" xfId="12588" xr:uid="{FB29E07C-1837-4EE1-9381-37184FCF0B26}"/>
    <cellStyle name="Moneda 14 30 8 2" xfId="34444" xr:uid="{8690CA32-E7FF-4D50-A8E5-1FADD0349F0C}"/>
    <cellStyle name="Moneda 14 30 8 3" xfId="23523" xr:uid="{746ED3B4-09AF-4A11-AF60-98409BB2EE8D}"/>
    <cellStyle name="Moneda 14 30 9" xfId="8936" xr:uid="{BB6D9EC3-0B72-4108-B998-A11BA89CEA1F}"/>
    <cellStyle name="Moneda 14 30 9 2" xfId="30804" xr:uid="{CCBCE80F-9AB6-4D07-8756-DC32D6918F06}"/>
    <cellStyle name="Moneda 14 30 9 3" xfId="19883" xr:uid="{65A122D0-7171-4206-8BC4-F58D01B4E85F}"/>
    <cellStyle name="Moneda 14 31" xfId="3100" xr:uid="{8529A7AE-FB51-452E-A2A1-79D778F4E4E4}"/>
    <cellStyle name="Moneda 14 31 10" xfId="27166" xr:uid="{007AB4D4-9329-475D-A0DA-E99AF22C1A2E}"/>
    <cellStyle name="Moneda 14 31 11" xfId="16245" xr:uid="{DD184EE7-7B5F-477B-BEC2-87D764C10323}"/>
    <cellStyle name="Moneda 14 31 2" xfId="5510" xr:uid="{D85E6EC3-3E24-42D0-88E5-4D93AE761C9B}"/>
    <cellStyle name="Moneda 14 31 2 2" xfId="6249" xr:uid="{11976E11-F896-4B9F-929B-9FA572261A8F}"/>
    <cellStyle name="Moneda 14 31 2 2 2" xfId="13556" xr:uid="{77DD8527-23A7-41DD-9A0E-3D1873145DA2}"/>
    <cellStyle name="Moneda 14 31 2 2 2 2" xfId="35410" xr:uid="{41E3857A-80BF-48F8-A7BD-97E7FC0A1D0C}"/>
    <cellStyle name="Moneda 14 31 2 2 2 3" xfId="24489" xr:uid="{892820D4-A14D-4642-B77A-1F0BC7C481A2}"/>
    <cellStyle name="Moneda 14 31 2 2 3" xfId="9902" xr:uid="{4614B2DD-BF96-4F28-96EA-FFABB3101548}"/>
    <cellStyle name="Moneda 14 31 2 2 3 2" xfId="31770" xr:uid="{9B8836EA-3555-4D22-8DE8-502FC3E085FF}"/>
    <cellStyle name="Moneda 14 31 2 2 3 3" xfId="20849" xr:uid="{20B6ECF5-263A-49B9-84F3-F32B5B67D9BD}"/>
    <cellStyle name="Moneda 14 31 2 2 4" xfId="28131" xr:uid="{B188AC11-1A97-4A94-A501-58ED488BF3F4}"/>
    <cellStyle name="Moneda 14 31 2 2 5" xfId="17210" xr:uid="{38FD1E4A-6125-49DB-AE0A-542CB7F6066B}"/>
    <cellStyle name="Moneda 14 31 2 3" xfId="6979" xr:uid="{EC83E137-01A3-4D60-A6D1-0C798E5F9DD6}"/>
    <cellStyle name="Moneda 14 31 2 3 2" xfId="14286" xr:uid="{6B5A1AF5-0E1A-40E9-BCAB-D1FD8070FEA6}"/>
    <cellStyle name="Moneda 14 31 2 3 2 2" xfId="36136" xr:uid="{824C38F5-CBD5-4022-8BA6-38D64A80C3B6}"/>
    <cellStyle name="Moneda 14 31 2 3 2 3" xfId="25215" xr:uid="{0D993B1E-DDFB-42F5-A7B5-E919952B8F70}"/>
    <cellStyle name="Moneda 14 31 2 3 3" xfId="10632" xr:uid="{74443CC4-DF49-43D8-93A5-8712532A2AC6}"/>
    <cellStyle name="Moneda 14 31 2 3 3 2" xfId="32496" xr:uid="{0A92A701-DB0E-4B14-9819-330BC7A0340C}"/>
    <cellStyle name="Moneda 14 31 2 3 3 3" xfId="21575" xr:uid="{E4151161-59EF-40F0-8594-9CAADCF95C51}"/>
    <cellStyle name="Moneda 14 31 2 3 4" xfId="28857" xr:uid="{6E58335A-D8F9-4B96-8892-74C755CAB35D}"/>
    <cellStyle name="Moneda 14 31 2 3 5" xfId="17936" xr:uid="{D888DE08-A69B-4700-BD12-F79DAA66DDB2}"/>
    <cellStyle name="Moneda 14 31 2 4" xfId="7709" xr:uid="{674111FF-4B78-4E39-A127-A2CF194DCCDA}"/>
    <cellStyle name="Moneda 14 31 2 4 2" xfId="15016" xr:uid="{5A4E6644-9F41-4B57-8523-CCF7F0B5E96B}"/>
    <cellStyle name="Moneda 14 31 2 4 2 2" xfId="36862" xr:uid="{53D88F5F-0256-4B89-832C-EDE4732F50BF}"/>
    <cellStyle name="Moneda 14 31 2 4 2 3" xfId="25941" xr:uid="{FDD6FBDE-A859-4A07-9051-CC2A541B3734}"/>
    <cellStyle name="Moneda 14 31 2 4 3" xfId="11362" xr:uid="{B1FB87DF-5A40-496F-BC9F-4F5592AC4E8B}"/>
    <cellStyle name="Moneda 14 31 2 4 3 2" xfId="33222" xr:uid="{D331CDD9-4A7F-4C36-B704-02B85F286996}"/>
    <cellStyle name="Moneda 14 31 2 4 3 3" xfId="22301" xr:uid="{9CF118F9-3B0B-405D-A6E9-CAC161356674}"/>
    <cellStyle name="Moneda 14 31 2 4 4" xfId="29583" xr:uid="{CDEEE596-7968-4E91-89A3-EACA159B4CB2}"/>
    <cellStyle name="Moneda 14 31 2 4 5" xfId="18662" xr:uid="{D7EFCC80-7CFE-47D6-9DA5-3801557C10D7}"/>
    <cellStyle name="Moneda 14 31 2 5" xfId="8439" xr:uid="{8C262660-A417-43D2-AD7F-079E06D5686E}"/>
    <cellStyle name="Moneda 14 31 2 5 2" xfId="15746" xr:uid="{48AECA96-FB5C-44CF-8A77-3AB716792361}"/>
    <cellStyle name="Moneda 14 31 2 5 2 2" xfId="37588" xr:uid="{ED5FA9E3-0021-41C9-8057-55C48DC7F127}"/>
    <cellStyle name="Moneda 14 31 2 5 2 3" xfId="26667" xr:uid="{5A9322BD-F160-4A18-9583-F18CF2C1057E}"/>
    <cellStyle name="Moneda 14 31 2 5 3" xfId="12088" xr:uid="{045648E8-BE01-4C87-928A-B32176C71CBC}"/>
    <cellStyle name="Moneda 14 31 2 5 3 2" xfId="33948" xr:uid="{3F47B06D-035F-4EB6-BF8A-1C8C7DDAB039}"/>
    <cellStyle name="Moneda 14 31 2 5 3 3" xfId="23027" xr:uid="{FF02DEDE-8FD1-4777-B711-8571760C3800}"/>
    <cellStyle name="Moneda 14 31 2 5 4" xfId="30309" xr:uid="{FDD1FA14-DE93-479D-BADD-247B2CCEBD7A}"/>
    <cellStyle name="Moneda 14 31 2 5 5" xfId="19388" xr:uid="{8279638D-8656-4079-B743-9040777D496A}"/>
    <cellStyle name="Moneda 14 31 2 6" xfId="12828" xr:uid="{065CF566-79E1-474E-99E2-08FAC4AB6957}"/>
    <cellStyle name="Moneda 14 31 2 6 2" xfId="34682" xr:uid="{D8DDF2E4-35DE-498A-884D-F0C18BC71FE8}"/>
    <cellStyle name="Moneda 14 31 2 6 3" xfId="23761" xr:uid="{760A4756-8CB4-45B6-90C1-7E9F134F2AC4}"/>
    <cellStyle name="Moneda 14 31 2 7" xfId="9174" xr:uid="{E364C27C-52C4-426E-9124-5CE77ECBBE7D}"/>
    <cellStyle name="Moneda 14 31 2 7 2" xfId="31042" xr:uid="{8B03CC25-406D-46F8-BEF0-CEEF7140B099}"/>
    <cellStyle name="Moneda 14 31 2 7 3" xfId="20121" xr:uid="{C671F312-F1D4-410B-B651-F6DA78967BB8}"/>
    <cellStyle name="Moneda 14 31 2 8" xfId="27403" xr:uid="{80CB511B-08E0-45A4-BB75-28C79A3FF0CB}"/>
    <cellStyle name="Moneda 14 31 2 9" xfId="16482" xr:uid="{42B2443B-7E9A-42E9-9CEA-F02573F407A9}"/>
    <cellStyle name="Moneda 14 31 3" xfId="5760" xr:uid="{7BEA32B8-87AE-42E5-8492-88B78B87259F}"/>
    <cellStyle name="Moneda 14 31 3 2" xfId="6493" xr:uid="{D5FEA4F8-6AEC-4FB7-A335-E45A42357592}"/>
    <cellStyle name="Moneda 14 31 3 2 2" xfId="13800" xr:uid="{A3C21A0B-9385-4C98-9E94-3577CD74909A}"/>
    <cellStyle name="Moneda 14 31 3 2 2 2" xfId="35654" xr:uid="{5D1A5E97-C965-419A-BD61-7DE6411EE343}"/>
    <cellStyle name="Moneda 14 31 3 2 2 3" xfId="24733" xr:uid="{A0ED923C-4A4E-43CB-8AAD-223DE798C31B}"/>
    <cellStyle name="Moneda 14 31 3 2 3" xfId="10146" xr:uid="{9FEED367-7ED4-4AA3-8DEA-F1D11B76B36A}"/>
    <cellStyle name="Moneda 14 31 3 2 3 2" xfId="32014" xr:uid="{638A8FF3-A6C8-4401-8A40-05DC073A69D6}"/>
    <cellStyle name="Moneda 14 31 3 2 3 3" xfId="21093" xr:uid="{5CE81193-0130-4DBA-9016-EC584D93CB81}"/>
    <cellStyle name="Moneda 14 31 3 2 4" xfId="28375" xr:uid="{EDEB0CA7-FFCD-4FFB-8494-15DE43FB89E6}"/>
    <cellStyle name="Moneda 14 31 3 2 5" xfId="17454" xr:uid="{15A8B5D1-9C16-4CD5-8086-9E091B61925D}"/>
    <cellStyle name="Moneda 14 31 3 3" xfId="7223" xr:uid="{C1EAB426-6919-4663-8FD1-ED7E7B7C27AA}"/>
    <cellStyle name="Moneda 14 31 3 3 2" xfId="14530" xr:uid="{359947CC-6282-43B0-81D1-C4B99C2D3625}"/>
    <cellStyle name="Moneda 14 31 3 3 2 2" xfId="36380" xr:uid="{88CB4E37-F627-49AF-A291-152F4B6946FF}"/>
    <cellStyle name="Moneda 14 31 3 3 2 3" xfId="25459" xr:uid="{DC91FA59-999F-4822-ACF5-D3E6E590DAB0}"/>
    <cellStyle name="Moneda 14 31 3 3 3" xfId="10876" xr:uid="{5E3536A5-E047-4722-A109-CD54C1F23DBC}"/>
    <cellStyle name="Moneda 14 31 3 3 3 2" xfId="32740" xr:uid="{62AD1748-E576-4B14-A879-A41EC33561CA}"/>
    <cellStyle name="Moneda 14 31 3 3 3 3" xfId="21819" xr:uid="{DA99C71D-7288-429D-B154-E4C786C54577}"/>
    <cellStyle name="Moneda 14 31 3 3 4" xfId="29101" xr:uid="{23A843A1-A05B-4E39-AB43-5BA7458D80BE}"/>
    <cellStyle name="Moneda 14 31 3 3 5" xfId="18180" xr:uid="{03C1357E-1B0F-4B29-A56B-50809605A6DB}"/>
    <cellStyle name="Moneda 14 31 3 4" xfId="7953" xr:uid="{5A31E34D-C24F-49AC-988A-89A6C73D7C33}"/>
    <cellStyle name="Moneda 14 31 3 4 2" xfId="15260" xr:uid="{16998A38-2EFB-4205-8160-56136524FC17}"/>
    <cellStyle name="Moneda 14 31 3 4 2 2" xfId="37106" xr:uid="{6BC9EA15-EDD5-4C85-BBB4-CE1291FC7884}"/>
    <cellStyle name="Moneda 14 31 3 4 2 3" xfId="26185" xr:uid="{A4D989BD-9D2B-40D2-BD89-8BD97E930F35}"/>
    <cellStyle name="Moneda 14 31 3 4 3" xfId="11606" xr:uid="{48150F6A-07B4-4B52-9B7F-6A0117AF01A1}"/>
    <cellStyle name="Moneda 14 31 3 4 3 2" xfId="33466" xr:uid="{ADAC5D98-0396-44F4-879B-67C791B25ABF}"/>
    <cellStyle name="Moneda 14 31 3 4 3 3" xfId="22545" xr:uid="{95400EA0-4A0F-45AD-9187-E60CF4F6985B}"/>
    <cellStyle name="Moneda 14 31 3 4 4" xfId="29827" xr:uid="{2C14FEAB-CA99-46B3-A27C-634749C36425}"/>
    <cellStyle name="Moneda 14 31 3 4 5" xfId="18906" xr:uid="{8DEE3C57-C4BA-4A76-A40B-6716E6EF9E00}"/>
    <cellStyle name="Moneda 14 31 3 5" xfId="8683" xr:uid="{F203D007-3583-4A0A-AB2E-2F566794AF4B}"/>
    <cellStyle name="Moneda 14 31 3 5 2" xfId="15990" xr:uid="{700BC160-150C-4A68-AF7B-EB7127522CDA}"/>
    <cellStyle name="Moneda 14 31 3 5 2 2" xfId="37832" xr:uid="{37E214E2-86AC-4D3F-A0F0-4EB05D2C8A41}"/>
    <cellStyle name="Moneda 14 31 3 5 2 3" xfId="26911" xr:uid="{912BF546-AEB2-448B-BCD3-B9AF77BACB5E}"/>
    <cellStyle name="Moneda 14 31 3 5 3" xfId="12332" xr:uid="{3A6ABB63-326A-41CD-806A-43B00A9477D2}"/>
    <cellStyle name="Moneda 14 31 3 5 3 2" xfId="34192" xr:uid="{9375BD26-271A-424E-9DCA-32640B62D271}"/>
    <cellStyle name="Moneda 14 31 3 5 3 3" xfId="23271" xr:uid="{9D613E3D-C6B3-4566-B1FB-36D4521566FC}"/>
    <cellStyle name="Moneda 14 31 3 5 4" xfId="30553" xr:uid="{A2D568C7-9D74-4279-A8D7-DF7B5C8ED78A}"/>
    <cellStyle name="Moneda 14 31 3 5 5" xfId="19632" xr:uid="{02D01F25-06EF-4385-B095-6FB38B022EA7}"/>
    <cellStyle name="Moneda 14 31 3 6" xfId="13072" xr:uid="{B2259CEF-1A66-4581-A335-F6ECDA718C7A}"/>
    <cellStyle name="Moneda 14 31 3 6 2" xfId="34926" xr:uid="{C8170DA7-28FE-4B01-AFF3-6548FA7ACB99}"/>
    <cellStyle name="Moneda 14 31 3 6 3" xfId="24005" xr:uid="{F2BC3DA7-BECE-4742-B2B0-4A50A1281A92}"/>
    <cellStyle name="Moneda 14 31 3 7" xfId="9418" xr:uid="{02D2920F-F90D-4B23-8AC5-0F762502F91B}"/>
    <cellStyle name="Moneda 14 31 3 7 2" xfId="31286" xr:uid="{763483E6-7EB1-40AF-B8AA-D0A620E72A18}"/>
    <cellStyle name="Moneda 14 31 3 7 3" xfId="20365" xr:uid="{CC932B73-3437-4415-835E-6DE860C7E487}"/>
    <cellStyle name="Moneda 14 31 3 8" xfId="27647" xr:uid="{17B95FA9-BEA6-4640-B6F8-359AE97DC407}"/>
    <cellStyle name="Moneda 14 31 3 9" xfId="16726" xr:uid="{E50CE317-0031-456F-8A1A-2FC8680F48B5}"/>
    <cellStyle name="Moneda 14 31 4" xfId="6012" xr:uid="{1A18176C-64A4-4A9D-9187-198077C663A5}"/>
    <cellStyle name="Moneda 14 31 4 2" xfId="13319" xr:uid="{EFACE73E-B636-4318-BA2C-A94EC1744D51}"/>
    <cellStyle name="Moneda 14 31 4 2 2" xfId="35173" xr:uid="{4DFC26C9-16BE-4CEF-B0DC-E13090126DC9}"/>
    <cellStyle name="Moneda 14 31 4 2 3" xfId="24252" xr:uid="{581CB0D6-46F8-497E-811D-04AA67354BCA}"/>
    <cellStyle name="Moneda 14 31 4 3" xfId="9665" xr:uid="{3BC378C9-63C7-42A0-997B-1B1BDA5C1AD6}"/>
    <cellStyle name="Moneda 14 31 4 3 2" xfId="31533" xr:uid="{E865B536-4F3F-499F-A02D-535675FA3A98}"/>
    <cellStyle name="Moneda 14 31 4 3 3" xfId="20612" xr:uid="{688DB494-7813-462D-9B9D-A73FB04EC5AA}"/>
    <cellStyle name="Moneda 14 31 4 4" xfId="27894" xr:uid="{BF660B75-91C5-499E-8C94-E931AB15E2D3}"/>
    <cellStyle name="Moneda 14 31 4 5" xfId="16973" xr:uid="{AF9747E9-6853-400C-8F02-0C016C33DC99}"/>
    <cellStyle name="Moneda 14 31 5" xfId="6740" xr:uid="{2B0E4C76-6C61-424C-BA4A-DD1C7C5BE00C}"/>
    <cellStyle name="Moneda 14 31 5 2" xfId="14047" xr:uid="{D31E99C8-5EFF-4281-8027-DDBB5D0F810C}"/>
    <cellStyle name="Moneda 14 31 5 2 2" xfId="35899" xr:uid="{E24F86D9-B710-461A-A219-C6F0C63AAC1F}"/>
    <cellStyle name="Moneda 14 31 5 2 3" xfId="24978" xr:uid="{79C6D311-45D0-48F0-B024-E07C5B0014A7}"/>
    <cellStyle name="Moneda 14 31 5 3" xfId="10393" xr:uid="{70D9A288-46BA-427C-9E76-EDAB20494EAA}"/>
    <cellStyle name="Moneda 14 31 5 3 2" xfId="32259" xr:uid="{4F9855EE-32F5-48C0-A7C1-06D11DD12586}"/>
    <cellStyle name="Moneda 14 31 5 3 3" xfId="21338" xr:uid="{F06FDF0A-A45C-47A4-80DF-BCCA003C5B7A}"/>
    <cellStyle name="Moneda 14 31 5 4" xfId="28620" xr:uid="{6853D37A-F1F4-4AF4-B518-F15492D9DE4F}"/>
    <cellStyle name="Moneda 14 31 5 5" xfId="17699" xr:uid="{721B25B1-942E-4AA5-8FE7-5040A1B6594F}"/>
    <cellStyle name="Moneda 14 31 6" xfId="7470" xr:uid="{DCCC5D37-C488-4399-BD18-669247594C0E}"/>
    <cellStyle name="Moneda 14 31 6 2" xfId="14777" xr:uid="{0B6A3D4E-CA15-4BE2-9B8E-ABC5D5F5CCFD}"/>
    <cellStyle name="Moneda 14 31 6 2 2" xfId="36625" xr:uid="{3FE03E24-743D-4CB4-8901-7687637C86A1}"/>
    <cellStyle name="Moneda 14 31 6 2 3" xfId="25704" xr:uid="{281E24A9-3D78-42DA-A13D-85994152F319}"/>
    <cellStyle name="Moneda 14 31 6 3" xfId="11123" xr:uid="{51022FC0-42BA-4595-A8BA-D2F5DED38FBD}"/>
    <cellStyle name="Moneda 14 31 6 3 2" xfId="32985" xr:uid="{72BA1B14-B52A-45F6-AF87-688A5AA29E34}"/>
    <cellStyle name="Moneda 14 31 6 3 3" xfId="22064" xr:uid="{A2272730-8B11-45B1-963D-0CE4970CE133}"/>
    <cellStyle name="Moneda 14 31 6 4" xfId="29346" xr:uid="{BFB9187D-36A5-42A4-BFF5-8699749D7782}"/>
    <cellStyle name="Moneda 14 31 6 5" xfId="18425" xr:uid="{4C79AD83-7B96-49DC-9F7A-E8AD3BD01DD3}"/>
    <cellStyle name="Moneda 14 31 7" xfId="8200" xr:uid="{9DEA9730-22DF-4D26-BB10-996D865CC664}"/>
    <cellStyle name="Moneda 14 31 7 2" xfId="15507" xr:uid="{268A41D3-2536-4814-A953-4F6FFC35E1A6}"/>
    <cellStyle name="Moneda 14 31 7 2 2" xfId="37351" xr:uid="{DE506644-7E98-45C7-9F25-EDEB02566D62}"/>
    <cellStyle name="Moneda 14 31 7 2 3" xfId="26430" xr:uid="{E362EAF0-09AF-44E9-9946-D82250C22F17}"/>
    <cellStyle name="Moneda 14 31 7 3" xfId="11851" xr:uid="{137A645C-51F7-423F-B670-B8D98BC00F11}"/>
    <cellStyle name="Moneda 14 31 7 3 2" xfId="33711" xr:uid="{C52650CC-9E18-4EF2-92C1-6940D9734C0B}"/>
    <cellStyle name="Moneda 14 31 7 3 3" xfId="22790" xr:uid="{7AB13875-0911-4794-B2F2-BCD7E69B5081}"/>
    <cellStyle name="Moneda 14 31 7 4" xfId="30072" xr:uid="{8B084928-9EFB-4F2E-A532-441274111326}"/>
    <cellStyle name="Moneda 14 31 7 5" xfId="19151" xr:uid="{2F6071FD-9BEA-46C5-BF6C-18298EA70F2A}"/>
    <cellStyle name="Moneda 14 31 8" xfId="12589" xr:uid="{32DFA8BE-0FFF-44AC-98EB-737430E4E60D}"/>
    <cellStyle name="Moneda 14 31 8 2" xfId="34445" xr:uid="{B501AE3B-AB16-4637-855D-023DC35ACF15}"/>
    <cellStyle name="Moneda 14 31 8 3" xfId="23524" xr:uid="{24FCE584-4CDB-45A5-9006-C19D9859AC35}"/>
    <cellStyle name="Moneda 14 31 9" xfId="8937" xr:uid="{023606C4-19C5-401D-BE6C-F077382ADE77}"/>
    <cellStyle name="Moneda 14 31 9 2" xfId="30805" xr:uid="{EC3AA77D-56B8-440C-A346-4C087686EE4E}"/>
    <cellStyle name="Moneda 14 31 9 3" xfId="19884" xr:uid="{BC67612E-1767-45BB-94F3-D137477213FF}"/>
    <cellStyle name="Moneda 14 32" xfId="3101" xr:uid="{7561F820-D74F-48B7-9E06-87425C68B6BE}"/>
    <cellStyle name="Moneda 14 32 10" xfId="27167" xr:uid="{98301F22-09CA-4E19-96AC-FE366039B83B}"/>
    <cellStyle name="Moneda 14 32 11" xfId="16246" xr:uid="{02ECFB70-CC0C-4D18-8853-525BB85BAC37}"/>
    <cellStyle name="Moneda 14 32 2" xfId="5511" xr:uid="{225AEE13-5E17-44E8-9B71-45F0CF21D1C6}"/>
    <cellStyle name="Moneda 14 32 2 2" xfId="6250" xr:uid="{2D50A915-6818-482C-846A-8A24EC5179C0}"/>
    <cellStyle name="Moneda 14 32 2 2 2" xfId="13557" xr:uid="{F3352A22-D294-4A2E-8E1E-7B6D6D5998FE}"/>
    <cellStyle name="Moneda 14 32 2 2 2 2" xfId="35411" xr:uid="{A37D7596-086A-4A52-A187-5024216C0E99}"/>
    <cellStyle name="Moneda 14 32 2 2 2 3" xfId="24490" xr:uid="{F8D5E1CE-5AE3-47D4-A887-55B3B0839F38}"/>
    <cellStyle name="Moneda 14 32 2 2 3" xfId="9903" xr:uid="{0CC2E541-0AD4-4395-A60A-C6DBC53FFF09}"/>
    <cellStyle name="Moneda 14 32 2 2 3 2" xfId="31771" xr:uid="{6164D1D4-9A78-4C95-B1A2-4CF4FD89D4C0}"/>
    <cellStyle name="Moneda 14 32 2 2 3 3" xfId="20850" xr:uid="{CE53DF9A-E11E-4D8E-9BF7-244A2F93C1D4}"/>
    <cellStyle name="Moneda 14 32 2 2 4" xfId="28132" xr:uid="{FB41339C-AB7F-4771-BDE7-534849E0BFCB}"/>
    <cellStyle name="Moneda 14 32 2 2 5" xfId="17211" xr:uid="{4B470C44-8D8C-4C12-A90E-1CB1F377BD4B}"/>
    <cellStyle name="Moneda 14 32 2 3" xfId="6980" xr:uid="{78B5603F-EAB1-4430-89D4-70AE28E56884}"/>
    <cellStyle name="Moneda 14 32 2 3 2" xfId="14287" xr:uid="{63AB604A-AB58-41AF-863F-CB6A0C9B0C84}"/>
    <cellStyle name="Moneda 14 32 2 3 2 2" xfId="36137" xr:uid="{F3C9A15A-C0D7-4BD3-9EDF-9D6E4D0CDF89}"/>
    <cellStyle name="Moneda 14 32 2 3 2 3" xfId="25216" xr:uid="{87F7DD59-0088-4619-88A6-3AED9B9A3CC8}"/>
    <cellStyle name="Moneda 14 32 2 3 3" xfId="10633" xr:uid="{B0FE152E-7CEE-4485-9FA1-D5CB73180F9B}"/>
    <cellStyle name="Moneda 14 32 2 3 3 2" xfId="32497" xr:uid="{7875331A-3363-41AA-8E84-042F09EA87AC}"/>
    <cellStyle name="Moneda 14 32 2 3 3 3" xfId="21576" xr:uid="{E8D8A3F9-9745-422A-9724-9F60445B5F69}"/>
    <cellStyle name="Moneda 14 32 2 3 4" xfId="28858" xr:uid="{84A0C757-0093-405F-8632-EB509827CF3A}"/>
    <cellStyle name="Moneda 14 32 2 3 5" xfId="17937" xr:uid="{9A5B15A6-C57C-413A-9D34-874843139761}"/>
    <cellStyle name="Moneda 14 32 2 4" xfId="7710" xr:uid="{93015169-4698-4CBD-8D18-EC12A6AFBA5E}"/>
    <cellStyle name="Moneda 14 32 2 4 2" xfId="15017" xr:uid="{DF313E67-0E48-4CA6-BBC3-B1172AE96691}"/>
    <cellStyle name="Moneda 14 32 2 4 2 2" xfId="36863" xr:uid="{C9726CBA-0E9D-41C3-BF56-6369EEC449F1}"/>
    <cellStyle name="Moneda 14 32 2 4 2 3" xfId="25942" xr:uid="{7E01A854-AC75-4028-B6BF-35CFA108050C}"/>
    <cellStyle name="Moneda 14 32 2 4 3" xfId="11363" xr:uid="{57A9F208-EAB8-464E-B097-240C76BC3591}"/>
    <cellStyle name="Moneda 14 32 2 4 3 2" xfId="33223" xr:uid="{305738C4-8567-4119-A276-755717DE49A5}"/>
    <cellStyle name="Moneda 14 32 2 4 3 3" xfId="22302" xr:uid="{15889EED-D7BD-46F3-8CB3-D9DB8614E1BA}"/>
    <cellStyle name="Moneda 14 32 2 4 4" xfId="29584" xr:uid="{9C6C937D-949C-421E-A4CB-80B4F2586FFB}"/>
    <cellStyle name="Moneda 14 32 2 4 5" xfId="18663" xr:uid="{107B59D9-1DB6-428E-8D96-D1111706356F}"/>
    <cellStyle name="Moneda 14 32 2 5" xfId="8440" xr:uid="{8F228A13-45F1-479A-A023-52996B3A16B8}"/>
    <cellStyle name="Moneda 14 32 2 5 2" xfId="15747" xr:uid="{52FED0CE-FA90-448F-980F-4E655E159723}"/>
    <cellStyle name="Moneda 14 32 2 5 2 2" xfId="37589" xr:uid="{B9DB46CC-429D-484D-8361-00B24D0C89C2}"/>
    <cellStyle name="Moneda 14 32 2 5 2 3" xfId="26668" xr:uid="{34B35FFC-95D7-45EB-B46D-878BE7FE0F94}"/>
    <cellStyle name="Moneda 14 32 2 5 3" xfId="12089" xr:uid="{03C8BDA2-17BA-45FD-AE40-42E35DD9E807}"/>
    <cellStyle name="Moneda 14 32 2 5 3 2" xfId="33949" xr:uid="{305F14AD-3065-4DB7-9035-570004AD6C91}"/>
    <cellStyle name="Moneda 14 32 2 5 3 3" xfId="23028" xr:uid="{531EABF0-2F41-4255-95ED-7E98BFE218BA}"/>
    <cellStyle name="Moneda 14 32 2 5 4" xfId="30310" xr:uid="{C6D959A9-CDCB-41D0-AC72-85C4C816758D}"/>
    <cellStyle name="Moneda 14 32 2 5 5" xfId="19389" xr:uid="{D090AEAB-D1A0-4490-A1A9-7F5913804F01}"/>
    <cellStyle name="Moneda 14 32 2 6" xfId="12829" xr:uid="{2DBD259A-2BC2-4B5E-8F86-D62BC2ECE5AF}"/>
    <cellStyle name="Moneda 14 32 2 6 2" xfId="34683" xr:uid="{5D0B394A-9377-497B-A303-F45F56743EED}"/>
    <cellStyle name="Moneda 14 32 2 6 3" xfId="23762" xr:uid="{89C4F439-085B-4ACC-98A2-CC397FF5D169}"/>
    <cellStyle name="Moneda 14 32 2 7" xfId="9175" xr:uid="{4FB2B894-1F7F-44EE-AF95-7843FB2F8A0F}"/>
    <cellStyle name="Moneda 14 32 2 7 2" xfId="31043" xr:uid="{180437CE-64A0-4A8E-A033-F2934A95742C}"/>
    <cellStyle name="Moneda 14 32 2 7 3" xfId="20122" xr:uid="{EA0C1B8B-ABE1-4273-84D9-B3109AAE7235}"/>
    <cellStyle name="Moneda 14 32 2 8" xfId="27404" xr:uid="{2644E4F9-167B-42E7-9362-9FA087772DD5}"/>
    <cellStyle name="Moneda 14 32 2 9" xfId="16483" xr:uid="{46EAC6E8-3A39-4D99-B77C-B0C9373E4F5E}"/>
    <cellStyle name="Moneda 14 32 3" xfId="5761" xr:uid="{B9057F39-E65F-4115-9A15-EEE7ADBF9591}"/>
    <cellStyle name="Moneda 14 32 3 2" xfId="6494" xr:uid="{48E9C992-08AB-44E0-AFDD-B8AEA491A2B5}"/>
    <cellStyle name="Moneda 14 32 3 2 2" xfId="13801" xr:uid="{ED38BAE4-5934-41E8-8C61-7ED83DF4CE16}"/>
    <cellStyle name="Moneda 14 32 3 2 2 2" xfId="35655" xr:uid="{D2F8F3B9-75D9-42E3-A23A-AEAAC8A023BC}"/>
    <cellStyle name="Moneda 14 32 3 2 2 3" xfId="24734" xr:uid="{0D46401A-3CCC-4AB3-B53F-AAFDF055801B}"/>
    <cellStyle name="Moneda 14 32 3 2 3" xfId="10147" xr:uid="{1B3DCAEC-A290-4C72-9FF7-D2439A99F6D6}"/>
    <cellStyle name="Moneda 14 32 3 2 3 2" xfId="32015" xr:uid="{5EEBBD36-27A0-4851-A5E0-E81E48C6E757}"/>
    <cellStyle name="Moneda 14 32 3 2 3 3" xfId="21094" xr:uid="{C40FE2B2-BF04-45EE-AC5B-A72FCB1077E4}"/>
    <cellStyle name="Moneda 14 32 3 2 4" xfId="28376" xr:uid="{26134CDD-05D2-427A-8093-5397FB611534}"/>
    <cellStyle name="Moneda 14 32 3 2 5" xfId="17455" xr:uid="{54F99AE7-9B31-4B8E-8C4A-ACB71AA22CA6}"/>
    <cellStyle name="Moneda 14 32 3 3" xfId="7224" xr:uid="{93E0BFFF-527B-4528-8C24-54CD221BBAE8}"/>
    <cellStyle name="Moneda 14 32 3 3 2" xfId="14531" xr:uid="{4A657744-3B82-4A0F-A993-04A164CFFD9F}"/>
    <cellStyle name="Moneda 14 32 3 3 2 2" xfId="36381" xr:uid="{F1165F4D-4842-470B-9C13-1676BE65FF91}"/>
    <cellStyle name="Moneda 14 32 3 3 2 3" xfId="25460" xr:uid="{C87CA62C-7FEF-4B57-A46F-4BED7331D220}"/>
    <cellStyle name="Moneda 14 32 3 3 3" xfId="10877" xr:uid="{7361E12C-857E-47E4-869A-A80D5F0B4DD3}"/>
    <cellStyle name="Moneda 14 32 3 3 3 2" xfId="32741" xr:uid="{29B75B12-6FE1-4660-AFB9-4E460F053BB7}"/>
    <cellStyle name="Moneda 14 32 3 3 3 3" xfId="21820" xr:uid="{95553F60-9181-4848-800E-6F7F27D575A0}"/>
    <cellStyle name="Moneda 14 32 3 3 4" xfId="29102" xr:uid="{864E4CF2-A401-45E9-85BD-3545F443BBBA}"/>
    <cellStyle name="Moneda 14 32 3 3 5" xfId="18181" xr:uid="{D7AEBF47-5B9F-422F-8B67-635ACAAC09DF}"/>
    <cellStyle name="Moneda 14 32 3 4" xfId="7954" xr:uid="{A945064B-26EC-4200-91C2-3F96E3168285}"/>
    <cellStyle name="Moneda 14 32 3 4 2" xfId="15261" xr:uid="{F34D91D2-5F38-4FC4-9359-698E238D44DE}"/>
    <cellStyle name="Moneda 14 32 3 4 2 2" xfId="37107" xr:uid="{FF04EB0B-D6B6-4AD7-8EF3-8297A7E4E20C}"/>
    <cellStyle name="Moneda 14 32 3 4 2 3" xfId="26186" xr:uid="{C6A96AC1-FE0A-4AC7-B924-6F590C8C43BE}"/>
    <cellStyle name="Moneda 14 32 3 4 3" xfId="11607" xr:uid="{D8D91C1A-83C7-4C5B-90CB-52A8F60BF0FD}"/>
    <cellStyle name="Moneda 14 32 3 4 3 2" xfId="33467" xr:uid="{C283BB46-969A-4221-B462-7FFD904C62EB}"/>
    <cellStyle name="Moneda 14 32 3 4 3 3" xfId="22546" xr:uid="{BE06615F-4F54-41E9-AB9F-E1D591115484}"/>
    <cellStyle name="Moneda 14 32 3 4 4" xfId="29828" xr:uid="{B67DE227-C237-4119-8C38-BA5081373474}"/>
    <cellStyle name="Moneda 14 32 3 4 5" xfId="18907" xr:uid="{39FBBA54-465C-4623-8DFD-903166CBCE66}"/>
    <cellStyle name="Moneda 14 32 3 5" xfId="8684" xr:uid="{E3CE6E5A-00D2-424D-BA95-E85A7BBFF4A9}"/>
    <cellStyle name="Moneda 14 32 3 5 2" xfId="15991" xr:uid="{B227C685-4B29-4832-AF6B-CF83C6B8BF03}"/>
    <cellStyle name="Moneda 14 32 3 5 2 2" xfId="37833" xr:uid="{44A4C1F1-41F5-4464-9CED-DF31550A0CC6}"/>
    <cellStyle name="Moneda 14 32 3 5 2 3" xfId="26912" xr:uid="{567C5C67-E79A-4485-A415-D13A65EDF000}"/>
    <cellStyle name="Moneda 14 32 3 5 3" xfId="12333" xr:uid="{5EDA610D-56BF-4968-80CF-8B1017C1A1CB}"/>
    <cellStyle name="Moneda 14 32 3 5 3 2" xfId="34193" xr:uid="{85E8F3E8-1FD0-4AA1-BC97-E135A14515F2}"/>
    <cellStyle name="Moneda 14 32 3 5 3 3" xfId="23272" xr:uid="{0720056B-190A-47AB-9B2A-18D81EFDD1ED}"/>
    <cellStyle name="Moneda 14 32 3 5 4" xfId="30554" xr:uid="{8E9618C5-A842-412E-923A-252A9C18A130}"/>
    <cellStyle name="Moneda 14 32 3 5 5" xfId="19633" xr:uid="{3968629D-1781-4E4C-A5A5-482803514B01}"/>
    <cellStyle name="Moneda 14 32 3 6" xfId="13073" xr:uid="{EA9B4946-7210-4FB1-95AA-7ABFA2AD2021}"/>
    <cellStyle name="Moneda 14 32 3 6 2" xfId="34927" xr:uid="{784088BA-7E9E-4EDC-B8D5-227DEA74495E}"/>
    <cellStyle name="Moneda 14 32 3 6 3" xfId="24006" xr:uid="{DACF88BD-A3A8-4AA2-A62C-097CECFD6AB4}"/>
    <cellStyle name="Moneda 14 32 3 7" xfId="9419" xr:uid="{F6486B56-FF02-4A4B-A20F-89F8E521E163}"/>
    <cellStyle name="Moneda 14 32 3 7 2" xfId="31287" xr:uid="{BFCFF014-58B8-48D2-992A-B53FE4057B01}"/>
    <cellStyle name="Moneda 14 32 3 7 3" xfId="20366" xr:uid="{47DB3C5F-996F-4DFF-A292-08C055A2D2CB}"/>
    <cellStyle name="Moneda 14 32 3 8" xfId="27648" xr:uid="{572363D8-9AAE-48C5-AEF8-4CC85D8109A9}"/>
    <cellStyle name="Moneda 14 32 3 9" xfId="16727" xr:uid="{23B9EE2F-EE8F-4FA9-BA9B-92BF69B60966}"/>
    <cellStyle name="Moneda 14 32 4" xfId="6013" xr:uid="{AE85CA77-11A4-4591-969C-490BBF2D42B5}"/>
    <cellStyle name="Moneda 14 32 4 2" xfId="13320" xr:uid="{4E61744D-6C6A-4A30-9673-D08B39E746DA}"/>
    <cellStyle name="Moneda 14 32 4 2 2" xfId="35174" xr:uid="{A3548160-D1E5-473F-B217-C5CB03C4BC18}"/>
    <cellStyle name="Moneda 14 32 4 2 3" xfId="24253" xr:uid="{76B75043-DB6E-49C8-BA59-B067FF14D1F0}"/>
    <cellStyle name="Moneda 14 32 4 3" xfId="9666" xr:uid="{5EE200FC-0EF6-4AFE-884C-551B53DECD57}"/>
    <cellStyle name="Moneda 14 32 4 3 2" xfId="31534" xr:uid="{04AA4AB9-D6AA-4944-98E3-D8FAEC2E8441}"/>
    <cellStyle name="Moneda 14 32 4 3 3" xfId="20613" xr:uid="{D4E65551-6C60-4BBF-8179-B21B651B05C7}"/>
    <cellStyle name="Moneda 14 32 4 4" xfId="27895" xr:uid="{D33BA76A-8168-4272-90C0-DFDA75F23AA2}"/>
    <cellStyle name="Moneda 14 32 4 5" xfId="16974" xr:uid="{B4CA5B89-9EEF-469E-B6B4-20F0534ED164}"/>
    <cellStyle name="Moneda 14 32 5" xfId="6741" xr:uid="{8B54B586-7245-4CF7-8186-B5958DCB296F}"/>
    <cellStyle name="Moneda 14 32 5 2" xfId="14048" xr:uid="{7D8896F7-3D4E-48C2-9926-C0F6408504A8}"/>
    <cellStyle name="Moneda 14 32 5 2 2" xfId="35900" xr:uid="{852631F3-764F-41E2-BF2A-8F2F73BA646A}"/>
    <cellStyle name="Moneda 14 32 5 2 3" xfId="24979" xr:uid="{8FCAED7B-031A-40D7-81CE-9CE68B926008}"/>
    <cellStyle name="Moneda 14 32 5 3" xfId="10394" xr:uid="{3854A69E-4632-4468-BAC5-EC77DC9CF629}"/>
    <cellStyle name="Moneda 14 32 5 3 2" xfId="32260" xr:uid="{31281D4A-13B4-4F3C-A449-EF36FEB31F96}"/>
    <cellStyle name="Moneda 14 32 5 3 3" xfId="21339" xr:uid="{7D973C68-5099-47BA-9EC1-8747B57F065B}"/>
    <cellStyle name="Moneda 14 32 5 4" xfId="28621" xr:uid="{C79142B8-40E2-417B-8013-F4CEEFBD7D09}"/>
    <cellStyle name="Moneda 14 32 5 5" xfId="17700" xr:uid="{ADE71673-CA84-48BC-B64B-D5460646A747}"/>
    <cellStyle name="Moneda 14 32 6" xfId="7471" xr:uid="{46EAD905-389B-4E06-8FBE-75680FE3929B}"/>
    <cellStyle name="Moneda 14 32 6 2" xfId="14778" xr:uid="{CB91B4A6-0B9F-4F03-B6F4-2A7F73A44912}"/>
    <cellStyle name="Moneda 14 32 6 2 2" xfId="36626" xr:uid="{FE8B2AE9-8003-4D4C-9640-535670F8A3F1}"/>
    <cellStyle name="Moneda 14 32 6 2 3" xfId="25705" xr:uid="{DB260881-B447-4853-9C9C-E6A25AFFF874}"/>
    <cellStyle name="Moneda 14 32 6 3" xfId="11124" xr:uid="{EDD07768-E8D6-4CB3-8827-C0F4040AC12D}"/>
    <cellStyle name="Moneda 14 32 6 3 2" xfId="32986" xr:uid="{A592F1CA-777F-4B2B-9087-A0AE5724DE9F}"/>
    <cellStyle name="Moneda 14 32 6 3 3" xfId="22065" xr:uid="{C2099804-3986-41F2-9817-F5D62EE02B3D}"/>
    <cellStyle name="Moneda 14 32 6 4" xfId="29347" xr:uid="{98238E9B-391D-448C-A801-512BF0ABF58C}"/>
    <cellStyle name="Moneda 14 32 6 5" xfId="18426" xr:uid="{51D3A638-BB72-495C-BFE8-15D4594E0F17}"/>
    <cellStyle name="Moneda 14 32 7" xfId="8201" xr:uid="{92A37F57-BE06-46C4-BCC4-8A9197B9D0CC}"/>
    <cellStyle name="Moneda 14 32 7 2" xfId="15508" xr:uid="{BED52144-0F78-4E87-9396-1F6BC4846575}"/>
    <cellStyle name="Moneda 14 32 7 2 2" xfId="37352" xr:uid="{75BA6113-F7EA-41C1-812C-AD00E1713130}"/>
    <cellStyle name="Moneda 14 32 7 2 3" xfId="26431" xr:uid="{E8ABA148-020A-46A9-AFE9-6A3FDFFE1943}"/>
    <cellStyle name="Moneda 14 32 7 3" xfId="11852" xr:uid="{90EB3C92-B1DB-4124-AF2E-753A2563E8C1}"/>
    <cellStyle name="Moneda 14 32 7 3 2" xfId="33712" xr:uid="{F15BE4B3-13DD-4858-AFCE-D86DFEC3FDE5}"/>
    <cellStyle name="Moneda 14 32 7 3 3" xfId="22791" xr:uid="{67B4A395-156C-48CE-ACE9-931A78413081}"/>
    <cellStyle name="Moneda 14 32 7 4" xfId="30073" xr:uid="{47F5B199-A8D6-48EA-854D-731D53058F57}"/>
    <cellStyle name="Moneda 14 32 7 5" xfId="19152" xr:uid="{94FA53E4-78FE-4830-9476-56A80BE0ADEE}"/>
    <cellStyle name="Moneda 14 32 8" xfId="12590" xr:uid="{CCFE548D-F987-4B92-A9F8-BFDB97021D8A}"/>
    <cellStyle name="Moneda 14 32 8 2" xfId="34446" xr:uid="{0A8B87B0-865E-4CB8-9F35-EE6407A71C88}"/>
    <cellStyle name="Moneda 14 32 8 3" xfId="23525" xr:uid="{2E4232D8-88E8-49B9-87EC-C1F11A0A3D72}"/>
    <cellStyle name="Moneda 14 32 9" xfId="8938" xr:uid="{610CC148-6661-4E35-A1E3-A3BD7666E138}"/>
    <cellStyle name="Moneda 14 32 9 2" xfId="30806" xr:uid="{9A0EB1D4-F608-4085-A865-C36507186700}"/>
    <cellStyle name="Moneda 14 32 9 3" xfId="19885" xr:uid="{E7C1F153-9F48-4693-AF7B-15354F444BA2}"/>
    <cellStyle name="Moneda 14 33" xfId="3102" xr:uid="{A7727509-9486-4E8A-9E17-6AE2735BBAD3}"/>
    <cellStyle name="Moneda 14 33 10" xfId="27168" xr:uid="{045676A0-B952-4F99-B4C6-2B61D7C6A347}"/>
    <cellStyle name="Moneda 14 33 11" xfId="16247" xr:uid="{82B74253-7534-4B7D-AF55-F45317497509}"/>
    <cellStyle name="Moneda 14 33 2" xfId="5512" xr:uid="{44024161-A85B-4C40-B59F-47E5969DDB7B}"/>
    <cellStyle name="Moneda 14 33 2 2" xfId="6251" xr:uid="{2DE9AE78-CBFB-424E-8748-42DBFC81F506}"/>
    <cellStyle name="Moneda 14 33 2 2 2" xfId="13558" xr:uid="{3FEB0485-FEB2-4A55-86F9-AEB2CEBBCCAE}"/>
    <cellStyle name="Moneda 14 33 2 2 2 2" xfId="35412" xr:uid="{AFEE99D2-A0CA-4C48-881D-941F3003FF66}"/>
    <cellStyle name="Moneda 14 33 2 2 2 3" xfId="24491" xr:uid="{B3E60209-55E5-4553-830C-BCB87AEF6384}"/>
    <cellStyle name="Moneda 14 33 2 2 3" xfId="9904" xr:uid="{0138D898-51EC-4AC3-BFF5-E311003C65EF}"/>
    <cellStyle name="Moneda 14 33 2 2 3 2" xfId="31772" xr:uid="{C579AAED-C7DB-4221-8DA4-DCBA66E7144A}"/>
    <cellStyle name="Moneda 14 33 2 2 3 3" xfId="20851" xr:uid="{1F59641A-6425-4FFD-9655-8D1DFDEFBB06}"/>
    <cellStyle name="Moneda 14 33 2 2 4" xfId="28133" xr:uid="{3795B4F4-E310-4DEB-A1E9-AF5F951FBA1C}"/>
    <cellStyle name="Moneda 14 33 2 2 5" xfId="17212" xr:uid="{CA0C0013-1347-4A50-AA91-443CB9667914}"/>
    <cellStyle name="Moneda 14 33 2 3" xfId="6981" xr:uid="{CBAF7C65-DE51-4B3B-8C3A-8DA9B0A39192}"/>
    <cellStyle name="Moneda 14 33 2 3 2" xfId="14288" xr:uid="{6AF9CF74-B25F-4807-B6D9-4052EAA5FD74}"/>
    <cellStyle name="Moneda 14 33 2 3 2 2" xfId="36138" xr:uid="{B5D3105F-3680-42CF-B0C3-3A84134622EB}"/>
    <cellStyle name="Moneda 14 33 2 3 2 3" xfId="25217" xr:uid="{6C3EDA93-AD1B-4556-96CA-0FAD8A310A2E}"/>
    <cellStyle name="Moneda 14 33 2 3 3" xfId="10634" xr:uid="{3BA906A4-2A04-42A0-B711-2E85B484E85F}"/>
    <cellStyle name="Moneda 14 33 2 3 3 2" xfId="32498" xr:uid="{6AEA51FB-10BF-4837-B477-6E26B7BDBE45}"/>
    <cellStyle name="Moneda 14 33 2 3 3 3" xfId="21577" xr:uid="{1AE5DEE2-4932-4116-A217-5473E2896206}"/>
    <cellStyle name="Moneda 14 33 2 3 4" xfId="28859" xr:uid="{DFB60CB2-43FC-47AF-B690-BFDDB3A48176}"/>
    <cellStyle name="Moneda 14 33 2 3 5" xfId="17938" xr:uid="{4C35BFD7-379E-45ED-A772-5D40B1B7C68E}"/>
    <cellStyle name="Moneda 14 33 2 4" xfId="7711" xr:uid="{6E5EF111-FFC0-4C7B-ABAD-D4CF78A1CAED}"/>
    <cellStyle name="Moneda 14 33 2 4 2" xfId="15018" xr:uid="{2379294B-B63C-47CB-954D-316D79DC07F5}"/>
    <cellStyle name="Moneda 14 33 2 4 2 2" xfId="36864" xr:uid="{FCE65AD3-FED5-40B8-894E-2CABE75CBDAD}"/>
    <cellStyle name="Moneda 14 33 2 4 2 3" xfId="25943" xr:uid="{9C117F07-FC19-49C5-A154-6C2B390CA377}"/>
    <cellStyle name="Moneda 14 33 2 4 3" xfId="11364" xr:uid="{C18CE7B2-4AF0-41A2-A9A6-71B6F7C9B3E9}"/>
    <cellStyle name="Moneda 14 33 2 4 3 2" xfId="33224" xr:uid="{2B963574-49F2-48C4-AB92-F6E2EC61EA98}"/>
    <cellStyle name="Moneda 14 33 2 4 3 3" xfId="22303" xr:uid="{C00B17E3-EA65-4191-8B12-B519A2179EAB}"/>
    <cellStyle name="Moneda 14 33 2 4 4" xfId="29585" xr:uid="{489AD116-4036-4889-B39A-0D406F11FCAB}"/>
    <cellStyle name="Moneda 14 33 2 4 5" xfId="18664" xr:uid="{AB11D858-F188-4141-9A8C-978A6DC7A5FB}"/>
    <cellStyle name="Moneda 14 33 2 5" xfId="8441" xr:uid="{5EDD755D-C4D9-4A17-9AEF-E2749AACC9C6}"/>
    <cellStyle name="Moneda 14 33 2 5 2" xfId="15748" xr:uid="{21D39430-863B-4AB6-8E77-E6B3890279B1}"/>
    <cellStyle name="Moneda 14 33 2 5 2 2" xfId="37590" xr:uid="{95FDED77-E0EA-46AB-B520-854B5EBF151F}"/>
    <cellStyle name="Moneda 14 33 2 5 2 3" xfId="26669" xr:uid="{A29A3451-245C-4225-A865-9BE8C9C68598}"/>
    <cellStyle name="Moneda 14 33 2 5 3" xfId="12090" xr:uid="{EBBD149C-A334-4EDD-8878-45EA13C585A7}"/>
    <cellStyle name="Moneda 14 33 2 5 3 2" xfId="33950" xr:uid="{995F8516-A572-4D09-8432-759DD136F9C2}"/>
    <cellStyle name="Moneda 14 33 2 5 3 3" xfId="23029" xr:uid="{084911C7-8550-4A5D-A449-DE89FF99F1E5}"/>
    <cellStyle name="Moneda 14 33 2 5 4" xfId="30311" xr:uid="{923A588D-8FF7-4B6B-A53A-ACAB4E0C152D}"/>
    <cellStyle name="Moneda 14 33 2 5 5" xfId="19390" xr:uid="{BABE2FF7-7759-43A0-9DCA-BDC9072EBCF0}"/>
    <cellStyle name="Moneda 14 33 2 6" xfId="12830" xr:uid="{411ED64C-3F24-4D29-A367-A842696E2DD6}"/>
    <cellStyle name="Moneda 14 33 2 6 2" xfId="34684" xr:uid="{946BA7DF-AB77-4935-9B9E-5FCF192D7EA8}"/>
    <cellStyle name="Moneda 14 33 2 6 3" xfId="23763" xr:uid="{F2529E39-8E6E-4590-8DC9-3074C74417EE}"/>
    <cellStyle name="Moneda 14 33 2 7" xfId="9176" xr:uid="{A870F570-71E5-45F8-A306-875546A89E74}"/>
    <cellStyle name="Moneda 14 33 2 7 2" xfId="31044" xr:uid="{26CE19D6-40F3-4ABB-9003-932052E743E3}"/>
    <cellStyle name="Moneda 14 33 2 7 3" xfId="20123" xr:uid="{455D7ABF-7E81-41AD-B24D-34EAB92127D0}"/>
    <cellStyle name="Moneda 14 33 2 8" xfId="27405" xr:uid="{E1D90261-8270-4814-9BC6-1EB4B8BD583A}"/>
    <cellStyle name="Moneda 14 33 2 9" xfId="16484" xr:uid="{EF3AC969-2974-4989-8BA3-563B7DAD8037}"/>
    <cellStyle name="Moneda 14 33 3" xfId="5762" xr:uid="{5DAD58CD-34FB-450F-BCD5-C229A147EC2F}"/>
    <cellStyle name="Moneda 14 33 3 2" xfId="6495" xr:uid="{56A299FC-FFEE-4CC0-9C3B-5982C5425A34}"/>
    <cellStyle name="Moneda 14 33 3 2 2" xfId="13802" xr:uid="{9A20E1E3-E673-4007-B952-FC8849E511AD}"/>
    <cellStyle name="Moneda 14 33 3 2 2 2" xfId="35656" xr:uid="{53B2D424-B7FE-4B0A-8309-50C4442EC653}"/>
    <cellStyle name="Moneda 14 33 3 2 2 3" xfId="24735" xr:uid="{4505A38E-8132-4231-BA86-B8ECE895BC9A}"/>
    <cellStyle name="Moneda 14 33 3 2 3" xfId="10148" xr:uid="{7C829CFC-3532-4E50-999D-9151AE3F3C9B}"/>
    <cellStyle name="Moneda 14 33 3 2 3 2" xfId="32016" xr:uid="{7DD25302-15B3-4BE7-BC14-42A9BD8FF373}"/>
    <cellStyle name="Moneda 14 33 3 2 3 3" xfId="21095" xr:uid="{0FFFE685-332E-440C-BC6A-FEC693B15F94}"/>
    <cellStyle name="Moneda 14 33 3 2 4" xfId="28377" xr:uid="{B5D086BF-D496-4AEC-8233-2D1092CD4FD2}"/>
    <cellStyle name="Moneda 14 33 3 2 5" xfId="17456" xr:uid="{A4E0AB35-26AA-4AC5-BF14-A12C2DA99FF8}"/>
    <cellStyle name="Moneda 14 33 3 3" xfId="7225" xr:uid="{ED7456EC-B81E-4E7D-BD11-98A3F3D81580}"/>
    <cellStyle name="Moneda 14 33 3 3 2" xfId="14532" xr:uid="{58DF6005-8CF7-4C1A-A839-3AFB95347A7E}"/>
    <cellStyle name="Moneda 14 33 3 3 2 2" xfId="36382" xr:uid="{ECB6CCE0-0849-404C-BAD7-7CCF15B34C67}"/>
    <cellStyle name="Moneda 14 33 3 3 2 3" xfId="25461" xr:uid="{F46734E4-606D-4E86-A386-B02F45AE734C}"/>
    <cellStyle name="Moneda 14 33 3 3 3" xfId="10878" xr:uid="{96852871-2835-425F-A568-A272B4680AE1}"/>
    <cellStyle name="Moneda 14 33 3 3 3 2" xfId="32742" xr:uid="{32035340-57D6-4CAC-AE56-49B6A21EC1BE}"/>
    <cellStyle name="Moneda 14 33 3 3 3 3" xfId="21821" xr:uid="{0CB91BA8-0F4C-420A-A40A-8FDB385CD288}"/>
    <cellStyle name="Moneda 14 33 3 3 4" xfId="29103" xr:uid="{0117F2B3-0769-4801-9112-8702991D08C3}"/>
    <cellStyle name="Moneda 14 33 3 3 5" xfId="18182" xr:uid="{0EB3850A-EC01-4EEE-99AC-841A69A1717B}"/>
    <cellStyle name="Moneda 14 33 3 4" xfId="7955" xr:uid="{636B1673-3F6E-417B-A785-0858F75E88C1}"/>
    <cellStyle name="Moneda 14 33 3 4 2" xfId="15262" xr:uid="{CBEA6087-45C6-46C1-A25C-105C2DE0541F}"/>
    <cellStyle name="Moneda 14 33 3 4 2 2" xfId="37108" xr:uid="{1C03C4BC-507D-45EF-87C2-B9D495E7329A}"/>
    <cellStyle name="Moneda 14 33 3 4 2 3" xfId="26187" xr:uid="{F2BA91AF-E893-4135-B2B7-D68F37EDD23A}"/>
    <cellStyle name="Moneda 14 33 3 4 3" xfId="11608" xr:uid="{2D207041-4C06-4E7B-9B48-8D8FCB288F84}"/>
    <cellStyle name="Moneda 14 33 3 4 3 2" xfId="33468" xr:uid="{BC49FA4F-31D2-4D8D-95E0-A8DA0BB27B2D}"/>
    <cellStyle name="Moneda 14 33 3 4 3 3" xfId="22547" xr:uid="{D907E77C-4086-4358-9362-5BF39F946E11}"/>
    <cellStyle name="Moneda 14 33 3 4 4" xfId="29829" xr:uid="{C9A09265-51CD-4E56-A861-24808EFA591D}"/>
    <cellStyle name="Moneda 14 33 3 4 5" xfId="18908" xr:uid="{C8DA95F1-05E7-4799-A58A-59B2BDDFE995}"/>
    <cellStyle name="Moneda 14 33 3 5" xfId="8685" xr:uid="{20BD7862-5C23-4AE5-B1C8-DCB44621D773}"/>
    <cellStyle name="Moneda 14 33 3 5 2" xfId="15992" xr:uid="{318BCD12-5A47-4640-A3C5-4FA60E7A1755}"/>
    <cellStyle name="Moneda 14 33 3 5 2 2" xfId="37834" xr:uid="{1C35711A-A17D-4A1B-BBDF-8188A9805F5D}"/>
    <cellStyle name="Moneda 14 33 3 5 2 3" xfId="26913" xr:uid="{69D48D16-2894-4970-899B-5338841E951D}"/>
    <cellStyle name="Moneda 14 33 3 5 3" xfId="12334" xr:uid="{36CA2B5D-0055-4416-AF18-4E9F070176B1}"/>
    <cellStyle name="Moneda 14 33 3 5 3 2" xfId="34194" xr:uid="{E31E3FBB-0C08-4713-B993-8119C5E6418F}"/>
    <cellStyle name="Moneda 14 33 3 5 3 3" xfId="23273" xr:uid="{8AAAE7E4-F9BD-4396-92FE-944101265DF1}"/>
    <cellStyle name="Moneda 14 33 3 5 4" xfId="30555" xr:uid="{FC5FA368-932E-4CEF-8D0A-43C0A6A3D657}"/>
    <cellStyle name="Moneda 14 33 3 5 5" xfId="19634" xr:uid="{26ECFBDF-2A31-4D87-907E-CE719253CF94}"/>
    <cellStyle name="Moneda 14 33 3 6" xfId="13074" xr:uid="{6F8D63AF-8BAA-43A6-A4E8-771A016C497E}"/>
    <cellStyle name="Moneda 14 33 3 6 2" xfId="34928" xr:uid="{F4870CBF-3D71-4C9D-9DD2-AD5FBEC3AE9B}"/>
    <cellStyle name="Moneda 14 33 3 6 3" xfId="24007" xr:uid="{9935E847-7601-43FC-BA2C-505A312D2329}"/>
    <cellStyle name="Moneda 14 33 3 7" xfId="9420" xr:uid="{A57EE532-E726-4978-BC6F-268A96A035F9}"/>
    <cellStyle name="Moneda 14 33 3 7 2" xfId="31288" xr:uid="{39535368-1DF5-43D1-BBAB-ABEE40DB814D}"/>
    <cellStyle name="Moneda 14 33 3 7 3" xfId="20367" xr:uid="{C25D08EA-AEFC-48EB-8035-64B2A8385231}"/>
    <cellStyle name="Moneda 14 33 3 8" xfId="27649" xr:uid="{7D57F2F8-161E-45C8-AC9B-D39B4ED7453F}"/>
    <cellStyle name="Moneda 14 33 3 9" xfId="16728" xr:uid="{D39E0022-4A55-4E4B-ADC5-782DC2B1DE16}"/>
    <cellStyle name="Moneda 14 33 4" xfId="6014" xr:uid="{93509733-479C-4663-A60B-5579A4149FE6}"/>
    <cellStyle name="Moneda 14 33 4 2" xfId="13321" xr:uid="{B7466791-DEED-4379-A49E-DC1401D03FB5}"/>
    <cellStyle name="Moneda 14 33 4 2 2" xfId="35175" xr:uid="{14EF9ABF-6C0F-4534-8062-758DCDF497D3}"/>
    <cellStyle name="Moneda 14 33 4 2 3" xfId="24254" xr:uid="{92A96038-29C5-4DF8-91AB-04D3B4A552AF}"/>
    <cellStyle name="Moneda 14 33 4 3" xfId="9667" xr:uid="{A919AC31-353D-4DF1-911A-A668A2389488}"/>
    <cellStyle name="Moneda 14 33 4 3 2" xfId="31535" xr:uid="{35A344C4-1932-4C79-B181-950EF42C2DCF}"/>
    <cellStyle name="Moneda 14 33 4 3 3" xfId="20614" xr:uid="{EE47D14E-68A0-4190-9609-E9C385A860BE}"/>
    <cellStyle name="Moneda 14 33 4 4" xfId="27896" xr:uid="{EBB414F3-CC96-4BA6-99E6-E63D1EA6403C}"/>
    <cellStyle name="Moneda 14 33 4 5" xfId="16975" xr:uid="{192C609A-4D9E-4C9F-9C54-D9D896C83A81}"/>
    <cellStyle name="Moneda 14 33 5" xfId="6742" xr:uid="{08A07123-97FB-4CAD-8C5F-3A5E446910F6}"/>
    <cellStyle name="Moneda 14 33 5 2" xfId="14049" xr:uid="{C4349840-963A-4668-A2D6-BB45D31FFB5F}"/>
    <cellStyle name="Moneda 14 33 5 2 2" xfId="35901" xr:uid="{7F328F26-CA75-4645-AB43-DA614C0EE916}"/>
    <cellStyle name="Moneda 14 33 5 2 3" xfId="24980" xr:uid="{99DE4F64-3682-4355-8935-E12606557085}"/>
    <cellStyle name="Moneda 14 33 5 3" xfId="10395" xr:uid="{CC5AA836-36EC-40E1-B7D8-8B93C55BCC95}"/>
    <cellStyle name="Moneda 14 33 5 3 2" xfId="32261" xr:uid="{36826138-E998-47CE-BB7E-592E5E16C98B}"/>
    <cellStyle name="Moneda 14 33 5 3 3" xfId="21340" xr:uid="{E0D9FFEE-AA80-47B9-9BA0-2E5F41629B87}"/>
    <cellStyle name="Moneda 14 33 5 4" xfId="28622" xr:uid="{7A0CCBAC-B289-4E08-B544-CDD9771AE121}"/>
    <cellStyle name="Moneda 14 33 5 5" xfId="17701" xr:uid="{3796966A-4EB8-455D-B3C3-5E87FA8A3719}"/>
    <cellStyle name="Moneda 14 33 6" xfId="7472" xr:uid="{33595319-9951-435D-BE3C-6B94208B3847}"/>
    <cellStyle name="Moneda 14 33 6 2" xfId="14779" xr:uid="{CBE90A7E-6271-4F82-9D7E-5CE82C638A1A}"/>
    <cellStyle name="Moneda 14 33 6 2 2" xfId="36627" xr:uid="{4B3ED738-B102-4863-A53C-7A8BEE7F2238}"/>
    <cellStyle name="Moneda 14 33 6 2 3" xfId="25706" xr:uid="{03326F5D-8143-4308-A813-EAE400C680CE}"/>
    <cellStyle name="Moneda 14 33 6 3" xfId="11125" xr:uid="{CF157B3F-177C-4F2D-BC54-B8E2A6D64EF1}"/>
    <cellStyle name="Moneda 14 33 6 3 2" xfId="32987" xr:uid="{E8A391BB-4715-4B34-8298-8DEAA5D8B75B}"/>
    <cellStyle name="Moneda 14 33 6 3 3" xfId="22066" xr:uid="{923743B8-1D79-42D3-9897-FC26C5A8CAA4}"/>
    <cellStyle name="Moneda 14 33 6 4" xfId="29348" xr:uid="{30041EAA-7BA3-432C-A27E-9688BB8B18C2}"/>
    <cellStyle name="Moneda 14 33 6 5" xfId="18427" xr:uid="{23A33B4E-D550-49A2-85E7-DB58AC5D01F0}"/>
    <cellStyle name="Moneda 14 33 7" xfId="8202" xr:uid="{2D88BABF-1C0C-49CE-BBC7-9C6DF6F4E65B}"/>
    <cellStyle name="Moneda 14 33 7 2" xfId="15509" xr:uid="{E4DC0E1B-C7F7-45EB-B86C-CAB02192C967}"/>
    <cellStyle name="Moneda 14 33 7 2 2" xfId="37353" xr:uid="{A3E6B2C5-4BAD-43BA-B728-767610C226B6}"/>
    <cellStyle name="Moneda 14 33 7 2 3" xfId="26432" xr:uid="{7189A25C-4DA9-4EFD-82CC-30C2BD35BA91}"/>
    <cellStyle name="Moneda 14 33 7 3" xfId="11853" xr:uid="{7C1CFBAB-3ED8-4980-9759-1C99B1D9FE1A}"/>
    <cellStyle name="Moneda 14 33 7 3 2" xfId="33713" xr:uid="{5F173679-C352-4E32-90C1-3445FAFEF227}"/>
    <cellStyle name="Moneda 14 33 7 3 3" xfId="22792" xr:uid="{62DE74DE-4CF0-49C6-B022-48A7D70802B2}"/>
    <cellStyle name="Moneda 14 33 7 4" xfId="30074" xr:uid="{04BFF8AF-1482-4D3B-883B-2469C43BE307}"/>
    <cellStyle name="Moneda 14 33 7 5" xfId="19153" xr:uid="{B1885DF5-6B9B-4EDB-9E12-0F503858A938}"/>
    <cellStyle name="Moneda 14 33 8" xfId="12591" xr:uid="{1717AD07-E52B-47D2-858A-0430BAD1B89F}"/>
    <cellStyle name="Moneda 14 33 8 2" xfId="34447" xr:uid="{762EAB11-89D9-4A5D-B501-D4BD7B1816DC}"/>
    <cellStyle name="Moneda 14 33 8 3" xfId="23526" xr:uid="{4688C28B-0C3F-4617-AE6F-72DE23B2BA7B}"/>
    <cellStyle name="Moneda 14 33 9" xfId="8939" xr:uid="{2DAE39A5-3693-402C-B4BE-E45534B07562}"/>
    <cellStyle name="Moneda 14 33 9 2" xfId="30807" xr:uid="{D4057065-D88B-4887-A37E-AEDBFC412515}"/>
    <cellStyle name="Moneda 14 33 9 3" xfId="19886" xr:uid="{6265EB4C-B9AA-442F-8384-0AE9C2443455}"/>
    <cellStyle name="Moneda 14 34" xfId="3103" xr:uid="{37E28866-1BC2-4AB1-929D-8B2C3090E742}"/>
    <cellStyle name="Moneda 14 34 10" xfId="27169" xr:uid="{240690C4-C67F-4891-B5AA-612ACAEBF64F}"/>
    <cellStyle name="Moneda 14 34 11" xfId="16248" xr:uid="{46328610-E8CD-4918-8861-3FB37BA50D80}"/>
    <cellStyle name="Moneda 14 34 2" xfId="5513" xr:uid="{25D61A48-A6CD-41D4-8F0C-4279C9E0D671}"/>
    <cellStyle name="Moneda 14 34 2 2" xfId="6252" xr:uid="{B49D2D47-E0D7-48A8-9823-0AC5F4A15AB7}"/>
    <cellStyle name="Moneda 14 34 2 2 2" xfId="13559" xr:uid="{ED9B6041-1A41-4D8E-AA77-F255DFD84FBB}"/>
    <cellStyle name="Moneda 14 34 2 2 2 2" xfId="35413" xr:uid="{9EC4F491-9B5C-4B59-B26C-E4D521B3BE9B}"/>
    <cellStyle name="Moneda 14 34 2 2 2 3" xfId="24492" xr:uid="{2F438DD6-B505-414A-B17E-F374952FE653}"/>
    <cellStyle name="Moneda 14 34 2 2 3" xfId="9905" xr:uid="{DADB2A6D-C6F1-4DA2-8CF6-D80CF5768A91}"/>
    <cellStyle name="Moneda 14 34 2 2 3 2" xfId="31773" xr:uid="{3F27DDB3-BA86-471E-96E3-B6B9788AA18A}"/>
    <cellStyle name="Moneda 14 34 2 2 3 3" xfId="20852" xr:uid="{1603D988-DDEC-4C0A-8CC0-BBDBA26A407B}"/>
    <cellStyle name="Moneda 14 34 2 2 4" xfId="28134" xr:uid="{C68C7E1F-1729-4C29-88B0-9015E431FF3C}"/>
    <cellStyle name="Moneda 14 34 2 2 5" xfId="17213" xr:uid="{6A1A44D1-F397-469F-BA83-7E106161F141}"/>
    <cellStyle name="Moneda 14 34 2 3" xfId="6982" xr:uid="{E84E080A-A45F-4B95-8C4A-C7042D99669D}"/>
    <cellStyle name="Moneda 14 34 2 3 2" xfId="14289" xr:uid="{40B6D3B9-30FB-4002-9C5A-B2F94FB022AA}"/>
    <cellStyle name="Moneda 14 34 2 3 2 2" xfId="36139" xr:uid="{AC5B11A0-59D4-4A39-9A64-438E2EAE6ED0}"/>
    <cellStyle name="Moneda 14 34 2 3 2 3" xfId="25218" xr:uid="{A2A7D337-7A49-4418-B024-2B06256F8170}"/>
    <cellStyle name="Moneda 14 34 2 3 3" xfId="10635" xr:uid="{A507943E-734B-4473-AC5B-731F54BADF90}"/>
    <cellStyle name="Moneda 14 34 2 3 3 2" xfId="32499" xr:uid="{35F4990B-F0E3-4E7C-8C74-96493C15C43D}"/>
    <cellStyle name="Moneda 14 34 2 3 3 3" xfId="21578" xr:uid="{E5BB84DE-3F49-4516-AA71-BAA2DE9A5B87}"/>
    <cellStyle name="Moneda 14 34 2 3 4" xfId="28860" xr:uid="{01CCEB51-999C-47FD-A033-D2A451DFFD8E}"/>
    <cellStyle name="Moneda 14 34 2 3 5" xfId="17939" xr:uid="{B69B7680-2206-4536-8427-9238F713A27D}"/>
    <cellStyle name="Moneda 14 34 2 4" xfId="7712" xr:uid="{4DBB7E7B-8855-4C09-ABB3-260BE98E1690}"/>
    <cellStyle name="Moneda 14 34 2 4 2" xfId="15019" xr:uid="{3D95D7D1-CBB4-4833-B8E4-2B9CBA146A17}"/>
    <cellStyle name="Moneda 14 34 2 4 2 2" xfId="36865" xr:uid="{B41A2F60-1B3B-48BA-8754-CC4044B6C14A}"/>
    <cellStyle name="Moneda 14 34 2 4 2 3" xfId="25944" xr:uid="{F5D5077C-FD16-4BBF-B4A1-DFC9C0C3B055}"/>
    <cellStyle name="Moneda 14 34 2 4 3" xfId="11365" xr:uid="{73D0545B-0297-4263-94E9-51024A25F776}"/>
    <cellStyle name="Moneda 14 34 2 4 3 2" xfId="33225" xr:uid="{DCD886EA-67C4-4B28-AF2F-0A1BDB200C13}"/>
    <cellStyle name="Moneda 14 34 2 4 3 3" xfId="22304" xr:uid="{FE3FDCD0-4BA7-4923-A01B-A19BB107A2CC}"/>
    <cellStyle name="Moneda 14 34 2 4 4" xfId="29586" xr:uid="{6683C4E8-1B6B-4939-AB72-77CC751AE211}"/>
    <cellStyle name="Moneda 14 34 2 4 5" xfId="18665" xr:uid="{15267E60-E8C5-4D9A-8660-B062DC1B5BA8}"/>
    <cellStyle name="Moneda 14 34 2 5" xfId="8442" xr:uid="{22A19D59-9C40-4641-994C-4709B81C6727}"/>
    <cellStyle name="Moneda 14 34 2 5 2" xfId="15749" xr:uid="{0A170995-2C85-4DDC-9ECE-7E3AA7C103A3}"/>
    <cellStyle name="Moneda 14 34 2 5 2 2" xfId="37591" xr:uid="{40CCA43D-2DB4-44FF-9471-5FE0FE590DB5}"/>
    <cellStyle name="Moneda 14 34 2 5 2 3" xfId="26670" xr:uid="{81F97BBF-E244-4EED-956B-8E2B66B344DD}"/>
    <cellStyle name="Moneda 14 34 2 5 3" xfId="12091" xr:uid="{7A01EB84-2A7C-4940-8E29-A5516FE95B89}"/>
    <cellStyle name="Moneda 14 34 2 5 3 2" xfId="33951" xr:uid="{FFD003AE-06A8-4B80-8F88-01D95908CA6D}"/>
    <cellStyle name="Moneda 14 34 2 5 3 3" xfId="23030" xr:uid="{5B40E982-1D32-4673-BF1C-005160CC4D08}"/>
    <cellStyle name="Moneda 14 34 2 5 4" xfId="30312" xr:uid="{05ABE9F2-638E-42DC-9846-C881D399E2D0}"/>
    <cellStyle name="Moneda 14 34 2 5 5" xfId="19391" xr:uid="{E89176D0-1D9E-4E84-932A-7D0E85DC275A}"/>
    <cellStyle name="Moneda 14 34 2 6" xfId="12831" xr:uid="{221808B7-C6E8-4F1F-BD98-D1C2E9C7FD7B}"/>
    <cellStyle name="Moneda 14 34 2 6 2" xfId="34685" xr:uid="{B888451E-E720-4324-8199-A8F8FE68A487}"/>
    <cellStyle name="Moneda 14 34 2 6 3" xfId="23764" xr:uid="{345B7CC4-032F-41B9-B5DE-3BF497377E3F}"/>
    <cellStyle name="Moneda 14 34 2 7" xfId="9177" xr:uid="{EFEC1E6A-112E-40C4-AD44-24D808B07D6F}"/>
    <cellStyle name="Moneda 14 34 2 7 2" xfId="31045" xr:uid="{DA8E9878-8139-4703-BE98-7D398A8CE68C}"/>
    <cellStyle name="Moneda 14 34 2 7 3" xfId="20124" xr:uid="{D6EA72D7-A7C1-4D34-9258-DC989AEC07B4}"/>
    <cellStyle name="Moneda 14 34 2 8" xfId="27406" xr:uid="{70F1517A-58B4-4FF4-8215-063001D29C3E}"/>
    <cellStyle name="Moneda 14 34 2 9" xfId="16485" xr:uid="{0FFBB439-2B7B-445D-97C0-EE4395DC1F91}"/>
    <cellStyle name="Moneda 14 34 3" xfId="5763" xr:uid="{78658A76-7E42-4E4F-B9C4-A7201122D198}"/>
    <cellStyle name="Moneda 14 34 3 2" xfId="6496" xr:uid="{4694C052-728A-4EED-AFFA-9236237E424B}"/>
    <cellStyle name="Moneda 14 34 3 2 2" xfId="13803" xr:uid="{78D3D52D-7669-411D-8087-AF04F9E546D0}"/>
    <cellStyle name="Moneda 14 34 3 2 2 2" xfId="35657" xr:uid="{6654ABB5-D540-436C-BA2C-BDADDB0E0CFA}"/>
    <cellStyle name="Moneda 14 34 3 2 2 3" xfId="24736" xr:uid="{947A2049-2182-445A-A7DC-9CDFD8C8F7B8}"/>
    <cellStyle name="Moneda 14 34 3 2 3" xfId="10149" xr:uid="{B46B088A-AD69-480A-AB66-00234157C422}"/>
    <cellStyle name="Moneda 14 34 3 2 3 2" xfId="32017" xr:uid="{2E93CCEC-DAEA-468D-8317-BD15D9D91713}"/>
    <cellStyle name="Moneda 14 34 3 2 3 3" xfId="21096" xr:uid="{E72FC810-733C-465B-B698-2ED59EA5646F}"/>
    <cellStyle name="Moneda 14 34 3 2 4" xfId="28378" xr:uid="{85CCCE58-4542-4D44-8A16-71F178686A32}"/>
    <cellStyle name="Moneda 14 34 3 2 5" xfId="17457" xr:uid="{A834955F-A27F-4555-9D5E-5AB575F366D1}"/>
    <cellStyle name="Moneda 14 34 3 3" xfId="7226" xr:uid="{971269E5-B716-45AC-87CB-FC2519D74C4E}"/>
    <cellStyle name="Moneda 14 34 3 3 2" xfId="14533" xr:uid="{68E51011-EC6A-40D3-8B67-C829F7910477}"/>
    <cellStyle name="Moneda 14 34 3 3 2 2" xfId="36383" xr:uid="{2A5738CF-D55F-4B12-88B9-E996889B4DD9}"/>
    <cellStyle name="Moneda 14 34 3 3 2 3" xfId="25462" xr:uid="{EC57D2DA-3D8D-4392-A61D-EF68BD0DAB75}"/>
    <cellStyle name="Moneda 14 34 3 3 3" xfId="10879" xr:uid="{8E5C1B4E-ABF7-463F-92E1-9FCA651A142F}"/>
    <cellStyle name="Moneda 14 34 3 3 3 2" xfId="32743" xr:uid="{262B1BB4-C35B-40AD-B173-3983D68CA0A7}"/>
    <cellStyle name="Moneda 14 34 3 3 3 3" xfId="21822" xr:uid="{397F8C70-A6F3-45AA-A1EF-D6891577D450}"/>
    <cellStyle name="Moneda 14 34 3 3 4" xfId="29104" xr:uid="{048A31FB-62AE-4E25-93C7-C79F0FCCE246}"/>
    <cellStyle name="Moneda 14 34 3 3 5" xfId="18183" xr:uid="{79C4EBCC-EF86-4F25-A363-153413A07CD9}"/>
    <cellStyle name="Moneda 14 34 3 4" xfId="7956" xr:uid="{5CD2F702-B94F-4DE3-BF71-007BC6E50402}"/>
    <cellStyle name="Moneda 14 34 3 4 2" xfId="15263" xr:uid="{931C990D-8DC9-4F1B-904A-3C09ED73CDBB}"/>
    <cellStyle name="Moneda 14 34 3 4 2 2" xfId="37109" xr:uid="{C8B8156C-7245-4DE1-B208-4535769CD0A0}"/>
    <cellStyle name="Moneda 14 34 3 4 2 3" xfId="26188" xr:uid="{84001557-70A4-4D81-80F0-457B7C515B3B}"/>
    <cellStyle name="Moneda 14 34 3 4 3" xfId="11609" xr:uid="{96901F8E-F34D-499C-A0FC-BC4B7F61CBA1}"/>
    <cellStyle name="Moneda 14 34 3 4 3 2" xfId="33469" xr:uid="{8CECDC7A-27CF-4127-9C35-558C83638C74}"/>
    <cellStyle name="Moneda 14 34 3 4 3 3" xfId="22548" xr:uid="{49605006-98EF-4E0B-84C5-58B1D3CE4268}"/>
    <cellStyle name="Moneda 14 34 3 4 4" xfId="29830" xr:uid="{606B56F0-57A4-4E2F-882D-53416CB4FE3E}"/>
    <cellStyle name="Moneda 14 34 3 4 5" xfId="18909" xr:uid="{5FE5FCB1-DEC6-4209-B48F-10D0F54D699B}"/>
    <cellStyle name="Moneda 14 34 3 5" xfId="8686" xr:uid="{EC19031D-A49E-4801-B07B-EDDF8F666483}"/>
    <cellStyle name="Moneda 14 34 3 5 2" xfId="15993" xr:uid="{C5675BFB-1842-4DA9-9877-8C09DEF78EAA}"/>
    <cellStyle name="Moneda 14 34 3 5 2 2" xfId="37835" xr:uid="{D5113862-1414-44D5-A035-329DA629CE4F}"/>
    <cellStyle name="Moneda 14 34 3 5 2 3" xfId="26914" xr:uid="{48DC7E3C-5645-4961-BBDD-62386EF0F0B6}"/>
    <cellStyle name="Moneda 14 34 3 5 3" xfId="12335" xr:uid="{197478CF-2993-4F84-B1E9-B3022A953E41}"/>
    <cellStyle name="Moneda 14 34 3 5 3 2" xfId="34195" xr:uid="{9762B971-783A-40DD-AFC9-9E3F22328DD7}"/>
    <cellStyle name="Moneda 14 34 3 5 3 3" xfId="23274" xr:uid="{FE4C37F8-7ADE-4FF7-94EF-B73BB671DE84}"/>
    <cellStyle name="Moneda 14 34 3 5 4" xfId="30556" xr:uid="{FFBD51C7-37FD-444B-9F11-580524722404}"/>
    <cellStyle name="Moneda 14 34 3 5 5" xfId="19635" xr:uid="{099954ED-2342-4DE7-8D18-C503DA6E0C75}"/>
    <cellStyle name="Moneda 14 34 3 6" xfId="13075" xr:uid="{C66A1A8E-E47F-4449-9969-F3201A606306}"/>
    <cellStyle name="Moneda 14 34 3 6 2" xfId="34929" xr:uid="{380277DC-722C-4F74-A586-161E4FB4A53D}"/>
    <cellStyle name="Moneda 14 34 3 6 3" xfId="24008" xr:uid="{0E9286D0-3BE3-4529-B432-53373E644684}"/>
    <cellStyle name="Moneda 14 34 3 7" xfId="9421" xr:uid="{F6F35841-F0DD-4534-96F4-0909447AA4E3}"/>
    <cellStyle name="Moneda 14 34 3 7 2" xfId="31289" xr:uid="{4EAA478A-20AE-483D-9E9A-8C46CFF55BC9}"/>
    <cellStyle name="Moneda 14 34 3 7 3" xfId="20368" xr:uid="{14F7C4E5-5E11-476E-8EC8-C5A2AE3446FD}"/>
    <cellStyle name="Moneda 14 34 3 8" xfId="27650" xr:uid="{4BBADB0A-3A65-4123-95A1-F2E72D11B885}"/>
    <cellStyle name="Moneda 14 34 3 9" xfId="16729" xr:uid="{800DD369-84B7-4143-8815-1BFF7709B403}"/>
    <cellStyle name="Moneda 14 34 4" xfId="6015" xr:uid="{82A98759-019E-4982-B828-7AF289267357}"/>
    <cellStyle name="Moneda 14 34 4 2" xfId="13322" xr:uid="{0A2E357A-231F-4BC4-ABF0-67721B6A4ED9}"/>
    <cellStyle name="Moneda 14 34 4 2 2" xfId="35176" xr:uid="{4B84F1EC-BF17-40E6-8BB8-06A9919CBE79}"/>
    <cellStyle name="Moneda 14 34 4 2 3" xfId="24255" xr:uid="{C80E0529-7867-4C52-88C7-118DFBDCFEE1}"/>
    <cellStyle name="Moneda 14 34 4 3" xfId="9668" xr:uid="{DB3BAC48-D872-49EC-9542-133720A0E04D}"/>
    <cellStyle name="Moneda 14 34 4 3 2" xfId="31536" xr:uid="{5FE553E3-ED2B-4A59-B7F7-CF9CDFFB8F99}"/>
    <cellStyle name="Moneda 14 34 4 3 3" xfId="20615" xr:uid="{58C47DFC-6ADE-4500-BCA2-B44A20117754}"/>
    <cellStyle name="Moneda 14 34 4 4" xfId="27897" xr:uid="{41F30CFC-6E09-44BC-82BD-EBF338784C3F}"/>
    <cellStyle name="Moneda 14 34 4 5" xfId="16976" xr:uid="{1F50D0FF-DF3B-4034-8DCB-C2D12BBF1C2E}"/>
    <cellStyle name="Moneda 14 34 5" xfId="6743" xr:uid="{30B0629B-CA89-4E0F-A4FC-4A536F98CF9B}"/>
    <cellStyle name="Moneda 14 34 5 2" xfId="14050" xr:uid="{349CBD6C-DD3F-482A-B862-42D00F05EEB8}"/>
    <cellStyle name="Moneda 14 34 5 2 2" xfId="35902" xr:uid="{207A60AD-16F8-4AE1-88E7-158B51085BC9}"/>
    <cellStyle name="Moneda 14 34 5 2 3" xfId="24981" xr:uid="{E8A70E8B-1FBD-423A-A032-D972521ED954}"/>
    <cellStyle name="Moneda 14 34 5 3" xfId="10396" xr:uid="{DA7F3FC5-6B55-4FF7-BCA1-DFAEEFBB7402}"/>
    <cellStyle name="Moneda 14 34 5 3 2" xfId="32262" xr:uid="{1B519F9D-1962-4127-BB50-522674C79518}"/>
    <cellStyle name="Moneda 14 34 5 3 3" xfId="21341" xr:uid="{14350C63-0476-4F86-B1C2-C143363F1249}"/>
    <cellStyle name="Moneda 14 34 5 4" xfId="28623" xr:uid="{093D681A-5DC2-4B23-8510-E3CDB895A0FD}"/>
    <cellStyle name="Moneda 14 34 5 5" xfId="17702" xr:uid="{FEB73799-D31F-47EE-901C-3E0C13E141D5}"/>
    <cellStyle name="Moneda 14 34 6" xfId="7473" xr:uid="{B0D5A31C-A496-43C5-A193-199CBB0DEEC0}"/>
    <cellStyle name="Moneda 14 34 6 2" xfId="14780" xr:uid="{EAE75014-C2E4-45F4-9622-A0AA0C9E3738}"/>
    <cellStyle name="Moneda 14 34 6 2 2" xfId="36628" xr:uid="{0509C54E-2879-46C6-A383-DB97E5721CF6}"/>
    <cellStyle name="Moneda 14 34 6 2 3" xfId="25707" xr:uid="{DF768866-DCE3-4C5A-B929-1B29C587390E}"/>
    <cellStyle name="Moneda 14 34 6 3" xfId="11126" xr:uid="{E0707FAD-316C-48B1-B8B5-B0782621B393}"/>
    <cellStyle name="Moneda 14 34 6 3 2" xfId="32988" xr:uid="{0E84A6A3-0A44-49CA-A72B-E36953AE7381}"/>
    <cellStyle name="Moneda 14 34 6 3 3" xfId="22067" xr:uid="{B0299382-70B9-43E0-B1F1-9FFD3CAB9E63}"/>
    <cellStyle name="Moneda 14 34 6 4" xfId="29349" xr:uid="{827CB969-9379-4704-9540-93933823E383}"/>
    <cellStyle name="Moneda 14 34 6 5" xfId="18428" xr:uid="{F5D9CF65-0EE8-4E3E-8392-8502910BDB47}"/>
    <cellStyle name="Moneda 14 34 7" xfId="8203" xr:uid="{642E25E6-419F-404C-B111-F0341F9D119D}"/>
    <cellStyle name="Moneda 14 34 7 2" xfId="15510" xr:uid="{31C5DE02-6553-484B-A8C5-156B924B909A}"/>
    <cellStyle name="Moneda 14 34 7 2 2" xfId="37354" xr:uid="{9D9C6DA4-F132-4970-872C-DE7996B610F0}"/>
    <cellStyle name="Moneda 14 34 7 2 3" xfId="26433" xr:uid="{FFD2BF7C-BC1A-4776-B129-32F01DD0C1E0}"/>
    <cellStyle name="Moneda 14 34 7 3" xfId="11854" xr:uid="{62EDB72C-C877-4215-A14F-72ABF78BC58D}"/>
    <cellStyle name="Moneda 14 34 7 3 2" xfId="33714" xr:uid="{AF94C3E0-58C7-4BE9-A0A6-5A0B6AE2AFDF}"/>
    <cellStyle name="Moneda 14 34 7 3 3" xfId="22793" xr:uid="{AFC43317-69EC-45EC-827B-C4FD2A1C2230}"/>
    <cellStyle name="Moneda 14 34 7 4" xfId="30075" xr:uid="{67FB5AA7-0DEC-4F0E-8DC0-12F8920A9C9E}"/>
    <cellStyle name="Moneda 14 34 7 5" xfId="19154" xr:uid="{DB26A33C-51EE-4C34-88A8-C0C9244131BA}"/>
    <cellStyle name="Moneda 14 34 8" xfId="12592" xr:uid="{56B9A5A4-2F6B-4EF0-B5E2-E4A015621CD2}"/>
    <cellStyle name="Moneda 14 34 8 2" xfId="34448" xr:uid="{11D2CE15-19F3-490F-BE15-817D770218C4}"/>
    <cellStyle name="Moneda 14 34 8 3" xfId="23527" xr:uid="{17945817-B7C9-458C-A0E4-CF5AB60517EF}"/>
    <cellStyle name="Moneda 14 34 9" xfId="8940" xr:uid="{6D6EF814-0B56-46C9-A41B-B33629B2447E}"/>
    <cellStyle name="Moneda 14 34 9 2" xfId="30808" xr:uid="{7F981D8B-95A8-495B-AD7C-BB84CE20ABF6}"/>
    <cellStyle name="Moneda 14 34 9 3" xfId="19887" xr:uid="{1F931FF7-0F00-4FC6-877F-A07AF6290DCB}"/>
    <cellStyle name="Moneda 14 35" xfId="3104" xr:uid="{3C6022F8-FDB2-44E2-B9A4-6A6F245215BF}"/>
    <cellStyle name="Moneda 14 35 10" xfId="27170" xr:uid="{553FFD95-DF2F-4B5F-B807-4B50DFE23273}"/>
    <cellStyle name="Moneda 14 35 11" xfId="16249" xr:uid="{31598E18-6BB0-446B-BA3C-5B1392960F3F}"/>
    <cellStyle name="Moneda 14 35 2" xfId="5514" xr:uid="{9B2A048E-D947-45C4-9654-9AF6343868AA}"/>
    <cellStyle name="Moneda 14 35 2 2" xfId="6253" xr:uid="{BBC924D9-0C9E-466B-B131-889C5DC17436}"/>
    <cellStyle name="Moneda 14 35 2 2 2" xfId="13560" xr:uid="{37F6F41A-6E21-4195-9653-EA61550A8947}"/>
    <cellStyle name="Moneda 14 35 2 2 2 2" xfId="35414" xr:uid="{EBA7D6CA-E264-4713-81F1-FE4E1AF0CEA6}"/>
    <cellStyle name="Moneda 14 35 2 2 2 3" xfId="24493" xr:uid="{78C43C8E-4F9F-4663-85AA-95A41D0DD3B1}"/>
    <cellStyle name="Moneda 14 35 2 2 3" xfId="9906" xr:uid="{4AE9188D-B658-40D5-BA17-D360CE394ABD}"/>
    <cellStyle name="Moneda 14 35 2 2 3 2" xfId="31774" xr:uid="{519B1D63-AA77-4928-95DA-E7F43A7C510F}"/>
    <cellStyle name="Moneda 14 35 2 2 3 3" xfId="20853" xr:uid="{40D913EB-4C19-4E93-9F0C-B85DAFAF264F}"/>
    <cellStyle name="Moneda 14 35 2 2 4" xfId="28135" xr:uid="{CED9DDDB-1CA5-4FF3-B912-FF647A05E0CB}"/>
    <cellStyle name="Moneda 14 35 2 2 5" xfId="17214" xr:uid="{03184819-6AF8-4BD8-BF02-3B985C3690D0}"/>
    <cellStyle name="Moneda 14 35 2 3" xfId="6983" xr:uid="{440FE65E-6337-4010-BE6E-74A9C6556A59}"/>
    <cellStyle name="Moneda 14 35 2 3 2" xfId="14290" xr:uid="{EA1251FB-90FF-4C73-92FD-56771A70AE1E}"/>
    <cellStyle name="Moneda 14 35 2 3 2 2" xfId="36140" xr:uid="{11C229AA-CFE2-43D1-9707-ABC556035EA1}"/>
    <cellStyle name="Moneda 14 35 2 3 2 3" xfId="25219" xr:uid="{12549988-7540-4088-B006-EB988B1A59F3}"/>
    <cellStyle name="Moneda 14 35 2 3 3" xfId="10636" xr:uid="{B469A071-021A-4745-B55B-A8F2A713E01E}"/>
    <cellStyle name="Moneda 14 35 2 3 3 2" xfId="32500" xr:uid="{1056027A-04C4-4770-9B77-1374C5944982}"/>
    <cellStyle name="Moneda 14 35 2 3 3 3" xfId="21579" xr:uid="{CED470AF-3111-4C4F-910F-566416ADAC4D}"/>
    <cellStyle name="Moneda 14 35 2 3 4" xfId="28861" xr:uid="{3579DB22-6A5B-4BA5-966D-34F8EAC3CE27}"/>
    <cellStyle name="Moneda 14 35 2 3 5" xfId="17940" xr:uid="{9E628A56-4294-4B58-B4B9-1B4E1DDD11F3}"/>
    <cellStyle name="Moneda 14 35 2 4" xfId="7713" xr:uid="{9622E5D3-AAD0-4FB6-BFA8-CD1F80CF4366}"/>
    <cellStyle name="Moneda 14 35 2 4 2" xfId="15020" xr:uid="{92FBCEF5-6AFB-419E-B48B-E723355BE8D5}"/>
    <cellStyle name="Moneda 14 35 2 4 2 2" xfId="36866" xr:uid="{55C24FC9-AF31-44AF-8FBA-E2653B1FB087}"/>
    <cellStyle name="Moneda 14 35 2 4 2 3" xfId="25945" xr:uid="{16790306-5A58-426E-ADDA-E84703232175}"/>
    <cellStyle name="Moneda 14 35 2 4 3" xfId="11366" xr:uid="{10B272F2-9602-4AEA-A7AC-00B408FF315D}"/>
    <cellStyle name="Moneda 14 35 2 4 3 2" xfId="33226" xr:uid="{DC611687-B6DF-45DD-975E-79B94FD92049}"/>
    <cellStyle name="Moneda 14 35 2 4 3 3" xfId="22305" xr:uid="{82B3DF49-D8E5-478D-9F00-1422E4B6F873}"/>
    <cellStyle name="Moneda 14 35 2 4 4" xfId="29587" xr:uid="{76BF47A9-40D9-4030-A72A-39B5FFAC0615}"/>
    <cellStyle name="Moneda 14 35 2 4 5" xfId="18666" xr:uid="{5B3987EF-E944-44ED-8764-2BFE23D55BDB}"/>
    <cellStyle name="Moneda 14 35 2 5" xfId="8443" xr:uid="{F2B8D23E-6C5F-4901-A312-25D37D5B89AF}"/>
    <cellStyle name="Moneda 14 35 2 5 2" xfId="15750" xr:uid="{3CD846C6-0330-4234-99EA-DBCE87473A26}"/>
    <cellStyle name="Moneda 14 35 2 5 2 2" xfId="37592" xr:uid="{14D90100-448E-4665-9965-C1E645A481CC}"/>
    <cellStyle name="Moneda 14 35 2 5 2 3" xfId="26671" xr:uid="{606488C0-51E0-4972-8A6F-B34D25E2EFE8}"/>
    <cellStyle name="Moneda 14 35 2 5 3" xfId="12092" xr:uid="{5886975F-920A-4C7B-A5D9-AECE63BA4001}"/>
    <cellStyle name="Moneda 14 35 2 5 3 2" xfId="33952" xr:uid="{5A415F98-43F6-44DD-A3A9-87478307B7FA}"/>
    <cellStyle name="Moneda 14 35 2 5 3 3" xfId="23031" xr:uid="{EF25889D-6FD9-4E22-B994-A5623660609F}"/>
    <cellStyle name="Moneda 14 35 2 5 4" xfId="30313" xr:uid="{E5F4CCF3-E8B0-4BC8-9A68-2C06D48E5EEA}"/>
    <cellStyle name="Moneda 14 35 2 5 5" xfId="19392" xr:uid="{7D7E766C-1EDE-449F-BDBA-71F1294B2BFB}"/>
    <cellStyle name="Moneda 14 35 2 6" xfId="12832" xr:uid="{3A4B1EA0-AB72-4BE1-8784-26B4AC6479E6}"/>
    <cellStyle name="Moneda 14 35 2 6 2" xfId="34686" xr:uid="{140D9515-8901-4C66-8860-EB93822B5376}"/>
    <cellStyle name="Moneda 14 35 2 6 3" xfId="23765" xr:uid="{75253ACA-BE70-4366-A06D-ACCADFBED6D3}"/>
    <cellStyle name="Moneda 14 35 2 7" xfId="9178" xr:uid="{5DEF899B-CE70-443B-8E77-04BCBE65780F}"/>
    <cellStyle name="Moneda 14 35 2 7 2" xfId="31046" xr:uid="{E390029F-D22D-4DD7-AFC7-18FCFD0B174D}"/>
    <cellStyle name="Moneda 14 35 2 7 3" xfId="20125" xr:uid="{8635ABE0-D9B1-44D1-9668-F2758105CF61}"/>
    <cellStyle name="Moneda 14 35 2 8" xfId="27407" xr:uid="{C3215F23-DEFB-4704-BD12-AC64BCCF4E25}"/>
    <cellStyle name="Moneda 14 35 2 9" xfId="16486" xr:uid="{CDB3B7E5-4A62-45A0-9903-7F4E4AABFEFE}"/>
    <cellStyle name="Moneda 14 35 3" xfId="5764" xr:uid="{D711F9F3-18E7-4F48-AA95-AFE090F80C81}"/>
    <cellStyle name="Moneda 14 35 3 2" xfId="6497" xr:uid="{7D52B021-921C-451A-AAF7-4CD0D87B1BFB}"/>
    <cellStyle name="Moneda 14 35 3 2 2" xfId="13804" xr:uid="{1E0F14DE-922D-484E-9898-3B2EC9C601C2}"/>
    <cellStyle name="Moneda 14 35 3 2 2 2" xfId="35658" xr:uid="{95713899-97B4-49C0-A0F0-CC47C518244C}"/>
    <cellStyle name="Moneda 14 35 3 2 2 3" xfId="24737" xr:uid="{B2E6FC61-58A2-43D4-A1EA-7514C8EE8BEC}"/>
    <cellStyle name="Moneda 14 35 3 2 3" xfId="10150" xr:uid="{D11600E1-FFAA-4142-B7E4-DC429C4435F3}"/>
    <cellStyle name="Moneda 14 35 3 2 3 2" xfId="32018" xr:uid="{7BDA3428-A628-4996-8DC9-AC518F00FF98}"/>
    <cellStyle name="Moneda 14 35 3 2 3 3" xfId="21097" xr:uid="{9D4EC6AA-D905-4B28-945E-087AD9DA1774}"/>
    <cellStyle name="Moneda 14 35 3 2 4" xfId="28379" xr:uid="{670540AB-D8F1-48E6-86D7-A84C762748C7}"/>
    <cellStyle name="Moneda 14 35 3 2 5" xfId="17458" xr:uid="{E522A473-D1D8-417F-A9FF-F44DC125FDF3}"/>
    <cellStyle name="Moneda 14 35 3 3" xfId="7227" xr:uid="{4AD03359-9DB2-43D3-AE46-B34ED1C35F62}"/>
    <cellStyle name="Moneda 14 35 3 3 2" xfId="14534" xr:uid="{B8C67C27-5C0C-41C8-8800-0E91619BF8E8}"/>
    <cellStyle name="Moneda 14 35 3 3 2 2" xfId="36384" xr:uid="{F7804703-5CA6-4F1B-A16A-46354373E2B3}"/>
    <cellStyle name="Moneda 14 35 3 3 2 3" xfId="25463" xr:uid="{FE3F34FC-E397-44CF-A139-2D4DFB2E37F3}"/>
    <cellStyle name="Moneda 14 35 3 3 3" xfId="10880" xr:uid="{CCB2D6FF-EABD-4BCE-9217-FC9C995104B9}"/>
    <cellStyle name="Moneda 14 35 3 3 3 2" xfId="32744" xr:uid="{088EE6BA-84E0-43A4-9D32-92C9F2E9A55E}"/>
    <cellStyle name="Moneda 14 35 3 3 3 3" xfId="21823" xr:uid="{E86204D8-52B4-4063-BDB5-60099EDF9605}"/>
    <cellStyle name="Moneda 14 35 3 3 4" xfId="29105" xr:uid="{FF0307B0-53EF-4D10-A18B-9BCDDE4144FE}"/>
    <cellStyle name="Moneda 14 35 3 3 5" xfId="18184" xr:uid="{C3973490-CDEE-4230-93F2-F0E878A84B85}"/>
    <cellStyle name="Moneda 14 35 3 4" xfId="7957" xr:uid="{EF4CDDE2-2366-449E-AD90-3D4CBE546F20}"/>
    <cellStyle name="Moneda 14 35 3 4 2" xfId="15264" xr:uid="{3AC5DE99-7B0E-42E6-B3EC-3ABCD41C6324}"/>
    <cellStyle name="Moneda 14 35 3 4 2 2" xfId="37110" xr:uid="{B2ACE837-89E6-4142-A74B-C3A280B67AC7}"/>
    <cellStyle name="Moneda 14 35 3 4 2 3" xfId="26189" xr:uid="{73772E76-04C2-43EB-B72D-0F3AAF528770}"/>
    <cellStyle name="Moneda 14 35 3 4 3" xfId="11610" xr:uid="{24BE6C15-F5E3-42FD-8EAF-313642F4FCDE}"/>
    <cellStyle name="Moneda 14 35 3 4 3 2" xfId="33470" xr:uid="{C704DC40-E29B-4D6B-A015-C4559BE0F50D}"/>
    <cellStyle name="Moneda 14 35 3 4 3 3" xfId="22549" xr:uid="{88FC8EF2-D267-458F-B037-D983DCDFB176}"/>
    <cellStyle name="Moneda 14 35 3 4 4" xfId="29831" xr:uid="{0D0AD640-3C51-4002-BFD6-98CE8C5CDDCE}"/>
    <cellStyle name="Moneda 14 35 3 4 5" xfId="18910" xr:uid="{A48DE79D-33C4-4755-A768-123A0111FC30}"/>
    <cellStyle name="Moneda 14 35 3 5" xfId="8687" xr:uid="{A252375F-EE32-42C9-8F8E-4AE19B37AE79}"/>
    <cellStyle name="Moneda 14 35 3 5 2" xfId="15994" xr:uid="{C10AB3B5-AEA1-4DD1-AC31-4CC026179FDF}"/>
    <cellStyle name="Moneda 14 35 3 5 2 2" xfId="37836" xr:uid="{5F4A465A-71BB-4F27-8729-8C31273690DD}"/>
    <cellStyle name="Moneda 14 35 3 5 2 3" xfId="26915" xr:uid="{0AAD3E57-B498-4B8B-94DD-E3FEF46F4042}"/>
    <cellStyle name="Moneda 14 35 3 5 3" xfId="12336" xr:uid="{C8032A92-CED7-46D5-811D-79382799D898}"/>
    <cellStyle name="Moneda 14 35 3 5 3 2" xfId="34196" xr:uid="{5339A7DB-D627-423F-B299-5B1C17FF6636}"/>
    <cellStyle name="Moneda 14 35 3 5 3 3" xfId="23275" xr:uid="{BAEE9F10-3008-4893-BC4A-CBF6D2D1D40A}"/>
    <cellStyle name="Moneda 14 35 3 5 4" xfId="30557" xr:uid="{2272AC79-6D90-4FE4-B92A-27F39BE6FE44}"/>
    <cellStyle name="Moneda 14 35 3 5 5" xfId="19636" xr:uid="{4BC422A9-F5F0-48F0-8AF7-9FBFDC47FE59}"/>
    <cellStyle name="Moneda 14 35 3 6" xfId="13076" xr:uid="{6010FEA6-72F1-4682-B27E-9E807E4BFA51}"/>
    <cellStyle name="Moneda 14 35 3 6 2" xfId="34930" xr:uid="{5C2A8817-A438-4F34-A05D-3E425A349234}"/>
    <cellStyle name="Moneda 14 35 3 6 3" xfId="24009" xr:uid="{28B40C61-10EA-49A6-BB05-373A065D952D}"/>
    <cellStyle name="Moneda 14 35 3 7" xfId="9422" xr:uid="{5D89682A-8D2C-4476-8B9F-66102C271F0B}"/>
    <cellStyle name="Moneda 14 35 3 7 2" xfId="31290" xr:uid="{BA81BD28-FD7C-4E94-B5C1-6521F053B717}"/>
    <cellStyle name="Moneda 14 35 3 7 3" xfId="20369" xr:uid="{CE1FB961-2462-429E-BCE9-4D350529E2F3}"/>
    <cellStyle name="Moneda 14 35 3 8" xfId="27651" xr:uid="{0AD82B98-B2E3-4E84-A5F2-CDEC4CC47C4F}"/>
    <cellStyle name="Moneda 14 35 3 9" xfId="16730" xr:uid="{98CB0DAE-74E9-48B1-A428-112B3CAF03D6}"/>
    <cellStyle name="Moneda 14 35 4" xfId="6016" xr:uid="{9CF12391-6443-4C0B-9F68-1128E747B8B5}"/>
    <cellStyle name="Moneda 14 35 4 2" xfId="13323" xr:uid="{F6D6887F-08FC-4BDB-8081-0F851DB4E1CD}"/>
    <cellStyle name="Moneda 14 35 4 2 2" xfId="35177" xr:uid="{03590DEC-E2C0-4E37-BE8D-256BAF126853}"/>
    <cellStyle name="Moneda 14 35 4 2 3" xfId="24256" xr:uid="{4DDB48EA-BA8A-4A89-B192-9C0679BEFC45}"/>
    <cellStyle name="Moneda 14 35 4 3" xfId="9669" xr:uid="{31C975B3-3E64-49C2-9DFE-67B5593B51B0}"/>
    <cellStyle name="Moneda 14 35 4 3 2" xfId="31537" xr:uid="{8AC81ABC-0DA3-472A-9B23-7E6C67B7FF62}"/>
    <cellStyle name="Moneda 14 35 4 3 3" xfId="20616" xr:uid="{A37178A5-C8B3-431D-B476-BEE35A0A70EC}"/>
    <cellStyle name="Moneda 14 35 4 4" xfId="27898" xr:uid="{A1F1F003-F93A-4101-9FC1-05961DC765CC}"/>
    <cellStyle name="Moneda 14 35 4 5" xfId="16977" xr:uid="{5AA62E19-7604-4EA4-B63B-9B5B5F5CEE08}"/>
    <cellStyle name="Moneda 14 35 5" xfId="6744" xr:uid="{C6DA2C7E-822A-4BEB-BA1B-ED17C4EE6551}"/>
    <cellStyle name="Moneda 14 35 5 2" xfId="14051" xr:uid="{494D80EC-0E01-4B22-80CE-B814510DFD7B}"/>
    <cellStyle name="Moneda 14 35 5 2 2" xfId="35903" xr:uid="{9F22A11B-065B-45EE-A9FD-E68313C84D5E}"/>
    <cellStyle name="Moneda 14 35 5 2 3" xfId="24982" xr:uid="{1E16389B-6AE5-4E8D-9501-B31426465D69}"/>
    <cellStyle name="Moneda 14 35 5 3" xfId="10397" xr:uid="{62D75FCD-B3FC-4F21-B830-61F2C0EDDFA8}"/>
    <cellStyle name="Moneda 14 35 5 3 2" xfId="32263" xr:uid="{8C14BF28-53CE-4A25-AD19-009622CFB3AF}"/>
    <cellStyle name="Moneda 14 35 5 3 3" xfId="21342" xr:uid="{5009DA13-3980-4E36-8613-02BD4DB34D6A}"/>
    <cellStyle name="Moneda 14 35 5 4" xfId="28624" xr:uid="{23AAE168-57B9-4338-80D5-5F2FA17868BD}"/>
    <cellStyle name="Moneda 14 35 5 5" xfId="17703" xr:uid="{ED7E8CB2-CD9D-46A0-AC01-93ACCE242015}"/>
    <cellStyle name="Moneda 14 35 6" xfId="7474" xr:uid="{34107F9C-440D-4754-A94A-0B969F9710DA}"/>
    <cellStyle name="Moneda 14 35 6 2" xfId="14781" xr:uid="{024B0652-22E6-43F0-8DA7-6C9E6DFC95F9}"/>
    <cellStyle name="Moneda 14 35 6 2 2" xfId="36629" xr:uid="{B27C210F-D711-441E-BF70-08F8D577CA8F}"/>
    <cellStyle name="Moneda 14 35 6 2 3" xfId="25708" xr:uid="{3D0F5CD9-3AEF-4C28-830B-0EE6CEC2A640}"/>
    <cellStyle name="Moneda 14 35 6 3" xfId="11127" xr:uid="{BA670D3E-E36E-4EE7-B0C3-B32B4E880E3F}"/>
    <cellStyle name="Moneda 14 35 6 3 2" xfId="32989" xr:uid="{D333E879-3C45-472F-8497-83C166217697}"/>
    <cellStyle name="Moneda 14 35 6 3 3" xfId="22068" xr:uid="{81A8C828-897E-4D7E-BC78-A570563517BF}"/>
    <cellStyle name="Moneda 14 35 6 4" xfId="29350" xr:uid="{341941EF-037C-4738-8909-339F8DB5CCD4}"/>
    <cellStyle name="Moneda 14 35 6 5" xfId="18429" xr:uid="{0F5CB259-8843-419F-8220-CF03AA949E63}"/>
    <cellStyle name="Moneda 14 35 7" xfId="8204" xr:uid="{8DBA3718-2C1A-401C-AE9A-ABA3CB240113}"/>
    <cellStyle name="Moneda 14 35 7 2" xfId="15511" xr:uid="{1DEFFBD4-8EAB-46D4-A194-9F81EAE4BACB}"/>
    <cellStyle name="Moneda 14 35 7 2 2" xfId="37355" xr:uid="{35CF67E5-4603-4BE9-A451-020FAE2EBAD8}"/>
    <cellStyle name="Moneda 14 35 7 2 3" xfId="26434" xr:uid="{A04765B6-86CD-4135-877B-7E3E9C42A1E9}"/>
    <cellStyle name="Moneda 14 35 7 3" xfId="11855" xr:uid="{120FF7FE-BBB0-49E0-BED5-C55C8D16D7F5}"/>
    <cellStyle name="Moneda 14 35 7 3 2" xfId="33715" xr:uid="{93BB52E9-E0EB-42D3-A887-CBFC010DF92E}"/>
    <cellStyle name="Moneda 14 35 7 3 3" xfId="22794" xr:uid="{D7968588-633B-4D5F-A5B4-7E17F99F3A93}"/>
    <cellStyle name="Moneda 14 35 7 4" xfId="30076" xr:uid="{5E8824EB-3697-4B43-9B8D-7EBA564EDE3D}"/>
    <cellStyle name="Moneda 14 35 7 5" xfId="19155" xr:uid="{80EADA88-14F3-4E45-B705-FE866D322AF3}"/>
    <cellStyle name="Moneda 14 35 8" xfId="12593" xr:uid="{3B0437FD-2FF7-42E5-9A85-A8E95AA46BC5}"/>
    <cellStyle name="Moneda 14 35 8 2" xfId="34449" xr:uid="{A064B438-D8AA-4E2C-BE3E-9915067ECD02}"/>
    <cellStyle name="Moneda 14 35 8 3" xfId="23528" xr:uid="{DE5B1959-8E91-46B3-94E8-FF0815CE44BA}"/>
    <cellStyle name="Moneda 14 35 9" xfId="8941" xr:uid="{5461E854-77DC-480D-87E9-0846305C508F}"/>
    <cellStyle name="Moneda 14 35 9 2" xfId="30809" xr:uid="{8266F2F0-DBE8-410D-84CD-9E56909CFB61}"/>
    <cellStyle name="Moneda 14 35 9 3" xfId="19888" xr:uid="{FC91EFAF-4603-4157-B7A7-B8B3FFC9AF66}"/>
    <cellStyle name="Moneda 14 36" xfId="3105" xr:uid="{B23D3AEE-96F8-42E7-89DB-90B19EDCF989}"/>
    <cellStyle name="Moneda 14 36 10" xfId="27171" xr:uid="{7D408543-BA0C-422F-984A-216873A5F0B3}"/>
    <cellStyle name="Moneda 14 36 11" xfId="16250" xr:uid="{D9885450-BDB0-4B4A-B354-FC00C43930E6}"/>
    <cellStyle name="Moneda 14 36 2" xfId="5515" xr:uid="{EAA9D863-87A3-4B97-AE78-8128E22DC622}"/>
    <cellStyle name="Moneda 14 36 2 2" xfId="6254" xr:uid="{68AC48AB-062A-42F3-9FD2-DD69D73D740F}"/>
    <cellStyle name="Moneda 14 36 2 2 2" xfId="13561" xr:uid="{DAC7F4CC-4DE5-488D-BAD8-B1762CEBA29C}"/>
    <cellStyle name="Moneda 14 36 2 2 2 2" xfId="35415" xr:uid="{BCA57E15-45AD-464B-9B69-2C84A45A5163}"/>
    <cellStyle name="Moneda 14 36 2 2 2 3" xfId="24494" xr:uid="{9B9C67A6-EDB9-4653-B822-7552004BCFA6}"/>
    <cellStyle name="Moneda 14 36 2 2 3" xfId="9907" xr:uid="{563C7357-8129-470A-9A75-27AC699FF85E}"/>
    <cellStyle name="Moneda 14 36 2 2 3 2" xfId="31775" xr:uid="{BCE84823-B802-4CD8-9FA8-BEE317B9C4C0}"/>
    <cellStyle name="Moneda 14 36 2 2 3 3" xfId="20854" xr:uid="{D838AAC7-6DF3-4401-8EAD-1FC75644EF8A}"/>
    <cellStyle name="Moneda 14 36 2 2 4" xfId="28136" xr:uid="{2C2687C6-4EB7-454E-AA4B-AE8C8A39BFE4}"/>
    <cellStyle name="Moneda 14 36 2 2 5" xfId="17215" xr:uid="{B2FB2F96-8182-4F95-8BCB-1EE86E385619}"/>
    <cellStyle name="Moneda 14 36 2 3" xfId="6984" xr:uid="{DDCD68F2-4B93-4099-821F-DAA3D91262EE}"/>
    <cellStyle name="Moneda 14 36 2 3 2" xfId="14291" xr:uid="{4CA96FC2-DE22-4B15-981E-9F9AEFF6A3A7}"/>
    <cellStyle name="Moneda 14 36 2 3 2 2" xfId="36141" xr:uid="{B8081ED7-F78F-41F2-998E-098606A22692}"/>
    <cellStyle name="Moneda 14 36 2 3 2 3" xfId="25220" xr:uid="{8A21F921-A89E-4B68-AF52-123E30564E48}"/>
    <cellStyle name="Moneda 14 36 2 3 3" xfId="10637" xr:uid="{C3E94DF8-05FD-4525-86CB-8BFBB98CC4EF}"/>
    <cellStyle name="Moneda 14 36 2 3 3 2" xfId="32501" xr:uid="{40B1204A-6973-4531-AC5A-067C922B7253}"/>
    <cellStyle name="Moneda 14 36 2 3 3 3" xfId="21580" xr:uid="{24F4091B-3F3D-45BB-8358-A3DD8839E7CE}"/>
    <cellStyle name="Moneda 14 36 2 3 4" xfId="28862" xr:uid="{970658D2-B3F7-4595-835F-E7B3A5BC1FA2}"/>
    <cellStyle name="Moneda 14 36 2 3 5" xfId="17941" xr:uid="{E4B653AC-2F68-4AF0-86BC-0814C33CF934}"/>
    <cellStyle name="Moneda 14 36 2 4" xfId="7714" xr:uid="{81330F02-A01A-4E4A-AEF5-7BB16B49C645}"/>
    <cellStyle name="Moneda 14 36 2 4 2" xfId="15021" xr:uid="{5F082BE9-32E0-4DC4-AA10-A71C50219B2A}"/>
    <cellStyle name="Moneda 14 36 2 4 2 2" xfId="36867" xr:uid="{5F760E46-B4D4-45E6-8F56-2D53809A4733}"/>
    <cellStyle name="Moneda 14 36 2 4 2 3" xfId="25946" xr:uid="{F1CFA565-8DD9-4C4F-95FB-97374850F4B6}"/>
    <cellStyle name="Moneda 14 36 2 4 3" xfId="11367" xr:uid="{7F62FA0E-1433-4D53-A80A-B634C7B7D2F4}"/>
    <cellStyle name="Moneda 14 36 2 4 3 2" xfId="33227" xr:uid="{470389CB-DD54-496D-9041-E169B781E9B9}"/>
    <cellStyle name="Moneda 14 36 2 4 3 3" xfId="22306" xr:uid="{1A619945-9DA8-4C05-9856-6BB4DAB22551}"/>
    <cellStyle name="Moneda 14 36 2 4 4" xfId="29588" xr:uid="{C39FCCD4-05F5-453E-B338-898E4D25627B}"/>
    <cellStyle name="Moneda 14 36 2 4 5" xfId="18667" xr:uid="{94386E7A-B4CA-46DB-9435-279B4AD09296}"/>
    <cellStyle name="Moneda 14 36 2 5" xfId="8444" xr:uid="{BCE30FD7-347E-4D54-B9AC-191E609A3757}"/>
    <cellStyle name="Moneda 14 36 2 5 2" xfId="15751" xr:uid="{886E6AD2-A200-49C1-B5AD-9A1BCF7A68AB}"/>
    <cellStyle name="Moneda 14 36 2 5 2 2" xfId="37593" xr:uid="{980F0871-1EEF-4F5A-9B2F-E9F0312CC73C}"/>
    <cellStyle name="Moneda 14 36 2 5 2 3" xfId="26672" xr:uid="{8FAE4FD7-1162-45C8-B684-CD251C0A57F5}"/>
    <cellStyle name="Moneda 14 36 2 5 3" xfId="12093" xr:uid="{F08A1CF8-F20F-4FF2-A4FE-3B0EB7222D81}"/>
    <cellStyle name="Moneda 14 36 2 5 3 2" xfId="33953" xr:uid="{BE4E2463-890B-4A8C-A71C-7779BBF5A563}"/>
    <cellStyle name="Moneda 14 36 2 5 3 3" xfId="23032" xr:uid="{E868A926-2752-4919-B9FF-3C558BB1265C}"/>
    <cellStyle name="Moneda 14 36 2 5 4" xfId="30314" xr:uid="{EC5CA04F-B7E4-4BE1-875F-E741E9AD7EF1}"/>
    <cellStyle name="Moneda 14 36 2 5 5" xfId="19393" xr:uid="{DE9D08EC-534B-46AC-A089-A51CC8EB3B69}"/>
    <cellStyle name="Moneda 14 36 2 6" xfId="12833" xr:uid="{6F186CFC-D6E0-4D38-8D78-980B55746C5F}"/>
    <cellStyle name="Moneda 14 36 2 6 2" xfId="34687" xr:uid="{4AB1CBB7-6C56-4C8F-8FD3-D358C3947A7B}"/>
    <cellStyle name="Moneda 14 36 2 6 3" xfId="23766" xr:uid="{BE141399-BFF5-47D0-9042-E486A4743312}"/>
    <cellStyle name="Moneda 14 36 2 7" xfId="9179" xr:uid="{3A4FE201-ABD3-4F00-830B-338ADC44C392}"/>
    <cellStyle name="Moneda 14 36 2 7 2" xfId="31047" xr:uid="{49CF5242-2444-405A-B95B-EB8F9E0AC0DE}"/>
    <cellStyle name="Moneda 14 36 2 7 3" xfId="20126" xr:uid="{08FD4B82-519F-4C15-BEBE-80452D0A9DA6}"/>
    <cellStyle name="Moneda 14 36 2 8" xfId="27408" xr:uid="{98006405-74CD-4808-ACF3-5ACA45BF16B3}"/>
    <cellStyle name="Moneda 14 36 2 9" xfId="16487" xr:uid="{49DB09DF-DF3F-4DAA-B5FF-CBD2703A8FD9}"/>
    <cellStyle name="Moneda 14 36 3" xfId="5765" xr:uid="{99651AE8-FE18-443F-9A1F-54A8E950DFFD}"/>
    <cellStyle name="Moneda 14 36 3 2" xfId="6498" xr:uid="{32A28D44-AD0A-445C-8F9D-81F952195183}"/>
    <cellStyle name="Moneda 14 36 3 2 2" xfId="13805" xr:uid="{7F079B47-E010-4051-B9AD-AAECCD81433A}"/>
    <cellStyle name="Moneda 14 36 3 2 2 2" xfId="35659" xr:uid="{F78A50AC-E1EA-492F-8FD7-DD2E0FE94770}"/>
    <cellStyle name="Moneda 14 36 3 2 2 3" xfId="24738" xr:uid="{47677681-F1DE-4A6C-B745-D6AC3DFF5FEA}"/>
    <cellStyle name="Moneda 14 36 3 2 3" xfId="10151" xr:uid="{E240C660-1429-41DD-B01B-44B3516ED680}"/>
    <cellStyle name="Moneda 14 36 3 2 3 2" xfId="32019" xr:uid="{26CB7119-B234-45FC-8BB3-74DE9E306FF5}"/>
    <cellStyle name="Moneda 14 36 3 2 3 3" xfId="21098" xr:uid="{CAD5AD75-15B9-4D89-A91B-EBAB89920381}"/>
    <cellStyle name="Moneda 14 36 3 2 4" xfId="28380" xr:uid="{1F648377-DBAD-4DA4-99E7-EC7275417A50}"/>
    <cellStyle name="Moneda 14 36 3 2 5" xfId="17459" xr:uid="{EA5251AB-0CF1-4F94-9CA8-0B6F15EC0E54}"/>
    <cellStyle name="Moneda 14 36 3 3" xfId="7228" xr:uid="{FD9566A9-C2BF-4026-9BDE-8B6997A5741A}"/>
    <cellStyle name="Moneda 14 36 3 3 2" xfId="14535" xr:uid="{7F14C498-834D-4BBC-BEA3-AC1FA5808890}"/>
    <cellStyle name="Moneda 14 36 3 3 2 2" xfId="36385" xr:uid="{DAAE5E47-3EE9-4AFD-95AF-ADF373A94B19}"/>
    <cellStyle name="Moneda 14 36 3 3 2 3" xfId="25464" xr:uid="{A5A0AE68-34C3-48E0-A094-4738B784F831}"/>
    <cellStyle name="Moneda 14 36 3 3 3" xfId="10881" xr:uid="{C4AAEB93-0563-4C1E-8C92-13E37A2022EC}"/>
    <cellStyle name="Moneda 14 36 3 3 3 2" xfId="32745" xr:uid="{119F95CE-96A6-4F52-9BC1-FF51E181F131}"/>
    <cellStyle name="Moneda 14 36 3 3 3 3" xfId="21824" xr:uid="{00FD1475-5069-44CF-A770-89D928B33E5B}"/>
    <cellStyle name="Moneda 14 36 3 3 4" xfId="29106" xr:uid="{E05C1FE9-388A-4C60-9F61-01C31B983961}"/>
    <cellStyle name="Moneda 14 36 3 3 5" xfId="18185" xr:uid="{90A9DD23-464B-4925-8B07-AFED24B56CBC}"/>
    <cellStyle name="Moneda 14 36 3 4" xfId="7958" xr:uid="{872741C6-A81F-4658-88F6-58BEEB220323}"/>
    <cellStyle name="Moneda 14 36 3 4 2" xfId="15265" xr:uid="{5FC5FF01-07B3-4DD9-9AAD-42C8FB8C1DDC}"/>
    <cellStyle name="Moneda 14 36 3 4 2 2" xfId="37111" xr:uid="{17B9677F-B036-4561-9CBD-81FBCA3612AE}"/>
    <cellStyle name="Moneda 14 36 3 4 2 3" xfId="26190" xr:uid="{65AD2A88-7035-444F-8728-270AFA6D6320}"/>
    <cellStyle name="Moneda 14 36 3 4 3" xfId="11611" xr:uid="{F2C1837A-98F8-4103-976B-3EEC3969E610}"/>
    <cellStyle name="Moneda 14 36 3 4 3 2" xfId="33471" xr:uid="{51AEF005-FC43-457D-9A49-1C2543D6745D}"/>
    <cellStyle name="Moneda 14 36 3 4 3 3" xfId="22550" xr:uid="{CB2F397B-0B9A-4725-ADA5-5284CA617A6D}"/>
    <cellStyle name="Moneda 14 36 3 4 4" xfId="29832" xr:uid="{1B0D36EB-F27B-4068-A224-7333D87AEBC8}"/>
    <cellStyle name="Moneda 14 36 3 4 5" xfId="18911" xr:uid="{D92CB4D1-4FA0-4B9D-AAC6-E5F9B7F026DC}"/>
    <cellStyle name="Moneda 14 36 3 5" xfId="8688" xr:uid="{4F890D73-07AF-4A6D-A64B-2B0410525824}"/>
    <cellStyle name="Moneda 14 36 3 5 2" xfId="15995" xr:uid="{B7AF12B1-9A34-400A-AC95-2ECF5B2DD6C8}"/>
    <cellStyle name="Moneda 14 36 3 5 2 2" xfId="37837" xr:uid="{49D0ADDA-10F9-4BCF-AFBB-D397E8CBD290}"/>
    <cellStyle name="Moneda 14 36 3 5 2 3" xfId="26916" xr:uid="{AAD77220-A4F9-4036-9B47-ADFEF7D967EE}"/>
    <cellStyle name="Moneda 14 36 3 5 3" xfId="12337" xr:uid="{BB20A8E2-E975-4BD8-9E89-661A9061715D}"/>
    <cellStyle name="Moneda 14 36 3 5 3 2" xfId="34197" xr:uid="{AE94A7BA-854B-4A2D-9367-51BD3F3CBE0D}"/>
    <cellStyle name="Moneda 14 36 3 5 3 3" xfId="23276" xr:uid="{FD0A72B8-7DBA-4131-8AE4-FD71BCFEA548}"/>
    <cellStyle name="Moneda 14 36 3 5 4" xfId="30558" xr:uid="{0BB20DD2-4431-436E-84A2-E3EC7D90717F}"/>
    <cellStyle name="Moneda 14 36 3 5 5" xfId="19637" xr:uid="{FC702960-31ED-4F17-85C3-45E865F114A9}"/>
    <cellStyle name="Moneda 14 36 3 6" xfId="13077" xr:uid="{5F259EA7-520A-49C8-ADB8-0F65C2BB573D}"/>
    <cellStyle name="Moneda 14 36 3 6 2" xfId="34931" xr:uid="{7088F75B-1A75-471D-9A8D-BC1EA2257055}"/>
    <cellStyle name="Moneda 14 36 3 6 3" xfId="24010" xr:uid="{3720B870-FB84-47EE-9369-14FE32B64958}"/>
    <cellStyle name="Moneda 14 36 3 7" xfId="9423" xr:uid="{68B6E1DB-B13A-45FE-A586-C34781F99B51}"/>
    <cellStyle name="Moneda 14 36 3 7 2" xfId="31291" xr:uid="{736016D1-44F7-43FF-9C6E-ECF34A3A17CF}"/>
    <cellStyle name="Moneda 14 36 3 7 3" xfId="20370" xr:uid="{5628AA48-5B33-42D8-A3EF-01B6D153F257}"/>
    <cellStyle name="Moneda 14 36 3 8" xfId="27652" xr:uid="{39647900-17ED-4139-8595-CA3E07152990}"/>
    <cellStyle name="Moneda 14 36 3 9" xfId="16731" xr:uid="{2D28274A-AD2A-4C8B-A512-D7B3A7FD7543}"/>
    <cellStyle name="Moneda 14 36 4" xfId="6017" xr:uid="{65593965-2AF6-4D89-988E-D52BD3D4B342}"/>
    <cellStyle name="Moneda 14 36 4 2" xfId="13324" xr:uid="{B0E22550-90B2-4310-866F-F9C558EDB0B7}"/>
    <cellStyle name="Moneda 14 36 4 2 2" xfId="35178" xr:uid="{4CB65DDB-9E54-4D20-A939-E34EE27A3291}"/>
    <cellStyle name="Moneda 14 36 4 2 3" xfId="24257" xr:uid="{6882D205-CC8E-4EAC-8146-8E2E3F4865B3}"/>
    <cellStyle name="Moneda 14 36 4 3" xfId="9670" xr:uid="{AA444519-9140-40CB-A5FE-52089C8B4AE6}"/>
    <cellStyle name="Moneda 14 36 4 3 2" xfId="31538" xr:uid="{AF92D434-17DB-4804-A624-15213E276330}"/>
    <cellStyle name="Moneda 14 36 4 3 3" xfId="20617" xr:uid="{F868F200-6008-4962-BD77-20E0AC42BC57}"/>
    <cellStyle name="Moneda 14 36 4 4" xfId="27899" xr:uid="{16D8DCF3-787E-4E2E-8928-FEACA8EABBB9}"/>
    <cellStyle name="Moneda 14 36 4 5" xfId="16978" xr:uid="{76E4E05F-BDFA-4F32-BB2D-7EFA5FB95E89}"/>
    <cellStyle name="Moneda 14 36 5" xfId="6745" xr:uid="{F56FDC71-0891-4574-A00C-64318603EC10}"/>
    <cellStyle name="Moneda 14 36 5 2" xfId="14052" xr:uid="{C9B7323E-9F93-4AB3-A6EF-71C0E5C911AE}"/>
    <cellStyle name="Moneda 14 36 5 2 2" xfId="35904" xr:uid="{801EAA49-A383-4BCD-A70A-DFADD056C6CD}"/>
    <cellStyle name="Moneda 14 36 5 2 3" xfId="24983" xr:uid="{EBBD8F9C-9715-4A58-A775-5F306BFEF38B}"/>
    <cellStyle name="Moneda 14 36 5 3" xfId="10398" xr:uid="{86657BE1-E9A6-4F50-8FF7-030D312EF610}"/>
    <cellStyle name="Moneda 14 36 5 3 2" xfId="32264" xr:uid="{EB44393F-873F-4CC9-933B-E71E3DA32CF4}"/>
    <cellStyle name="Moneda 14 36 5 3 3" xfId="21343" xr:uid="{4D405938-D2EC-4B94-BB9C-2D7DF3DA208B}"/>
    <cellStyle name="Moneda 14 36 5 4" xfId="28625" xr:uid="{22F973D9-8C76-4019-92B8-68792D94D9D3}"/>
    <cellStyle name="Moneda 14 36 5 5" xfId="17704" xr:uid="{B47CA1A9-5380-41D9-9682-F361E8995A6C}"/>
    <cellStyle name="Moneda 14 36 6" xfId="7475" xr:uid="{AE1B5044-C58B-4F7E-BA03-C3D9D14C1672}"/>
    <cellStyle name="Moneda 14 36 6 2" xfId="14782" xr:uid="{DB1F315C-957E-4464-B442-6D681F1CD8DB}"/>
    <cellStyle name="Moneda 14 36 6 2 2" xfId="36630" xr:uid="{60298412-E8C0-461C-8B4D-73F150AC0D74}"/>
    <cellStyle name="Moneda 14 36 6 2 3" xfId="25709" xr:uid="{4A3C04C4-AED3-4A51-BC4C-79CCD46434F6}"/>
    <cellStyle name="Moneda 14 36 6 3" xfId="11128" xr:uid="{B3367473-8494-400F-BDAB-13B5FC6E45F2}"/>
    <cellStyle name="Moneda 14 36 6 3 2" xfId="32990" xr:uid="{AC5A00F5-12F9-4621-A1D2-DF3606F49AF7}"/>
    <cellStyle name="Moneda 14 36 6 3 3" xfId="22069" xr:uid="{B1426329-C8C6-4167-9DBC-8A83B39B312D}"/>
    <cellStyle name="Moneda 14 36 6 4" xfId="29351" xr:uid="{3BD12576-B20F-444A-A8ED-B1A8B30F9C19}"/>
    <cellStyle name="Moneda 14 36 6 5" xfId="18430" xr:uid="{E21AAAE0-A506-4EE4-9A40-EA85423F2B53}"/>
    <cellStyle name="Moneda 14 36 7" xfId="8205" xr:uid="{D91A73FA-95F2-4397-86F5-6150474C1B0B}"/>
    <cellStyle name="Moneda 14 36 7 2" xfId="15512" xr:uid="{2395645D-79DA-4CC4-9345-7A1EA57037C6}"/>
    <cellStyle name="Moneda 14 36 7 2 2" xfId="37356" xr:uid="{E0275AC8-F98F-4F24-AD36-379C0BEAE071}"/>
    <cellStyle name="Moneda 14 36 7 2 3" xfId="26435" xr:uid="{3402447D-069E-4051-B609-DC364F921195}"/>
    <cellStyle name="Moneda 14 36 7 3" xfId="11856" xr:uid="{ADB7EB42-693D-4AC3-A7C5-973B54A07CE2}"/>
    <cellStyle name="Moneda 14 36 7 3 2" xfId="33716" xr:uid="{54C176D5-045E-49A4-BB8C-1396E16A74BD}"/>
    <cellStyle name="Moneda 14 36 7 3 3" xfId="22795" xr:uid="{418F89AC-6A08-4951-BF94-F01F7F21C08F}"/>
    <cellStyle name="Moneda 14 36 7 4" xfId="30077" xr:uid="{C4859CAD-FB3D-41B9-B4CB-F2A9B8F76386}"/>
    <cellStyle name="Moneda 14 36 7 5" xfId="19156" xr:uid="{2BA5CF6F-624D-4C20-A038-F0DD8938C961}"/>
    <cellStyle name="Moneda 14 36 8" xfId="12594" xr:uid="{6EA2DC84-0E0C-4DFC-8549-DD8502E2046C}"/>
    <cellStyle name="Moneda 14 36 8 2" xfId="34450" xr:uid="{3DB99502-1BC6-475B-B881-CF818A92817A}"/>
    <cellStyle name="Moneda 14 36 8 3" xfId="23529" xr:uid="{F48FE0A7-498F-4611-AB1D-FB97498F484C}"/>
    <cellStyle name="Moneda 14 36 9" xfId="8942" xr:uid="{359098A4-5137-4D32-B7DC-22434F5488C6}"/>
    <cellStyle name="Moneda 14 36 9 2" xfId="30810" xr:uid="{3111CD0E-891C-4397-A571-2FD0756F3F42}"/>
    <cellStyle name="Moneda 14 36 9 3" xfId="19889" xr:uid="{0FB8D0DF-8956-457B-AEA8-AFDD66AE3D7A}"/>
    <cellStyle name="Moneda 14 37" xfId="3106" xr:uid="{DC6EF1DC-3005-46F3-8EF9-BAE49B92FAFE}"/>
    <cellStyle name="Moneda 14 37 10" xfId="27172" xr:uid="{30740474-685F-41C3-8456-46D7081AC4FA}"/>
    <cellStyle name="Moneda 14 37 11" xfId="16251" xr:uid="{639D8898-0EC8-4587-96C2-45ADD70879FD}"/>
    <cellStyle name="Moneda 14 37 2" xfId="5516" xr:uid="{EC03630A-12DE-4A78-AEFA-C13888CF9FCE}"/>
    <cellStyle name="Moneda 14 37 2 2" xfId="6255" xr:uid="{06A03D89-DD4A-408A-ADC7-E26511B383B1}"/>
    <cellStyle name="Moneda 14 37 2 2 2" xfId="13562" xr:uid="{B5B830A2-8D34-4436-A440-8CDC6BF55EA8}"/>
    <cellStyle name="Moneda 14 37 2 2 2 2" xfId="35416" xr:uid="{5D2EE57F-14B6-4B21-B589-AC8662723760}"/>
    <cellStyle name="Moneda 14 37 2 2 2 3" xfId="24495" xr:uid="{31871A22-C71B-42BF-A19E-F1324914A16C}"/>
    <cellStyle name="Moneda 14 37 2 2 3" xfId="9908" xr:uid="{F364B4D4-8CF4-4FFE-993A-8EFE7DE1858A}"/>
    <cellStyle name="Moneda 14 37 2 2 3 2" xfId="31776" xr:uid="{10F42297-580E-4A00-80D9-4869AD597A89}"/>
    <cellStyle name="Moneda 14 37 2 2 3 3" xfId="20855" xr:uid="{93AE5585-2949-4D0E-9FB3-71251629281B}"/>
    <cellStyle name="Moneda 14 37 2 2 4" xfId="28137" xr:uid="{7ED5B4FA-BEEF-4D9F-9009-279C4852A703}"/>
    <cellStyle name="Moneda 14 37 2 2 5" xfId="17216" xr:uid="{C3C62A75-D125-4A2F-908E-2FC6943C12FA}"/>
    <cellStyle name="Moneda 14 37 2 3" xfId="6985" xr:uid="{92D91691-DDD8-40F1-883E-14032DEE796F}"/>
    <cellStyle name="Moneda 14 37 2 3 2" xfId="14292" xr:uid="{78308A88-148C-479C-8291-B710E151D84F}"/>
    <cellStyle name="Moneda 14 37 2 3 2 2" xfId="36142" xr:uid="{554F5F45-4EBE-459E-B8DE-F33912B8DB5B}"/>
    <cellStyle name="Moneda 14 37 2 3 2 3" xfId="25221" xr:uid="{6382FD35-B074-4C96-BAFB-5A1CA206DDA1}"/>
    <cellStyle name="Moneda 14 37 2 3 3" xfId="10638" xr:uid="{D2E25093-DD34-431B-BBF5-6C5D944EC8D6}"/>
    <cellStyle name="Moneda 14 37 2 3 3 2" xfId="32502" xr:uid="{DB299289-1178-4CA9-A0F6-CA14FCEF6437}"/>
    <cellStyle name="Moneda 14 37 2 3 3 3" xfId="21581" xr:uid="{4B96761A-2C1E-40D9-BE6E-B5990547111F}"/>
    <cellStyle name="Moneda 14 37 2 3 4" xfId="28863" xr:uid="{97FD6967-73B0-4534-B786-55A3B054BEA2}"/>
    <cellStyle name="Moneda 14 37 2 3 5" xfId="17942" xr:uid="{483A1687-736C-497B-A6C0-449CFE66EC7D}"/>
    <cellStyle name="Moneda 14 37 2 4" xfId="7715" xr:uid="{F1FA730D-7F81-4F99-8253-9A6CDEE17F32}"/>
    <cellStyle name="Moneda 14 37 2 4 2" xfId="15022" xr:uid="{0950066F-EE33-47B5-B180-BCB476266D70}"/>
    <cellStyle name="Moneda 14 37 2 4 2 2" xfId="36868" xr:uid="{A0B6293B-D01D-4C14-9CCF-F3BBEBB2F814}"/>
    <cellStyle name="Moneda 14 37 2 4 2 3" xfId="25947" xr:uid="{E044A635-47D6-4FA1-8744-42DD2E090A90}"/>
    <cellStyle name="Moneda 14 37 2 4 3" xfId="11368" xr:uid="{2901F462-A4AB-4615-8379-CB27F9126EFF}"/>
    <cellStyle name="Moneda 14 37 2 4 3 2" xfId="33228" xr:uid="{41EA6095-0F6E-4A19-9210-A37F4697E60A}"/>
    <cellStyle name="Moneda 14 37 2 4 3 3" xfId="22307" xr:uid="{8FFE6E86-0CA2-4A04-AC98-63B18D2350FE}"/>
    <cellStyle name="Moneda 14 37 2 4 4" xfId="29589" xr:uid="{EF25F3CC-4FDE-4F3E-A88F-4B9B5EC022A3}"/>
    <cellStyle name="Moneda 14 37 2 4 5" xfId="18668" xr:uid="{C1C219C1-E10A-4787-B90C-DD0E5B8C6ADB}"/>
    <cellStyle name="Moneda 14 37 2 5" xfId="8445" xr:uid="{E9615F9C-DA53-4FAD-834E-933521FA1574}"/>
    <cellStyle name="Moneda 14 37 2 5 2" xfId="15752" xr:uid="{5F8C349F-40F0-40B7-94A2-90FFCFD7DA28}"/>
    <cellStyle name="Moneda 14 37 2 5 2 2" xfId="37594" xr:uid="{1368D5E3-381E-4AC7-AA50-A5DB4CA941E9}"/>
    <cellStyle name="Moneda 14 37 2 5 2 3" xfId="26673" xr:uid="{21197A7C-55BF-468E-88B8-6315AE2AFD8D}"/>
    <cellStyle name="Moneda 14 37 2 5 3" xfId="12094" xr:uid="{A1AB971A-F0B2-4B9A-A60A-5ACE19AA932F}"/>
    <cellStyle name="Moneda 14 37 2 5 3 2" xfId="33954" xr:uid="{C8574E12-0032-44A2-B38C-BA30BD0793E5}"/>
    <cellStyle name="Moneda 14 37 2 5 3 3" xfId="23033" xr:uid="{D534D3DC-F12B-4F18-9FB8-3E097700E9C3}"/>
    <cellStyle name="Moneda 14 37 2 5 4" xfId="30315" xr:uid="{CDCFCB71-D122-40B9-94DF-CFD57F45294F}"/>
    <cellStyle name="Moneda 14 37 2 5 5" xfId="19394" xr:uid="{4598F7B6-68DC-4E8A-A95C-3829A673A213}"/>
    <cellStyle name="Moneda 14 37 2 6" xfId="12834" xr:uid="{723025EF-AD50-4F0F-AE3B-16FD0B191038}"/>
    <cellStyle name="Moneda 14 37 2 6 2" xfId="34688" xr:uid="{09C319C4-2A5B-46C3-92C3-631A7F1F8ACB}"/>
    <cellStyle name="Moneda 14 37 2 6 3" xfId="23767" xr:uid="{14E1672E-E899-486F-A91F-EEFB8D1CB767}"/>
    <cellStyle name="Moneda 14 37 2 7" xfId="9180" xr:uid="{D3B3344D-EFC7-4991-9C1A-82F98E62C2C2}"/>
    <cellStyle name="Moneda 14 37 2 7 2" xfId="31048" xr:uid="{6F5695CF-CA8E-42A8-848C-AE07EEA7C949}"/>
    <cellStyle name="Moneda 14 37 2 7 3" xfId="20127" xr:uid="{CF7052B5-D780-4947-B79D-3217F62818B6}"/>
    <cellStyle name="Moneda 14 37 2 8" xfId="27409" xr:uid="{57B4713E-16D5-47EA-A037-E5DBF3C32544}"/>
    <cellStyle name="Moneda 14 37 2 9" xfId="16488" xr:uid="{85C3C316-68CB-4C17-A9B7-0932FDAC101C}"/>
    <cellStyle name="Moneda 14 37 3" xfId="5766" xr:uid="{63B7A5CE-3ACE-4808-A805-C9AE327E9B6B}"/>
    <cellStyle name="Moneda 14 37 3 2" xfId="6499" xr:uid="{3098689E-BC26-4B31-9978-A988C8E91A43}"/>
    <cellStyle name="Moneda 14 37 3 2 2" xfId="13806" xr:uid="{D3F664BA-6F3E-4EC0-B322-93FA2A8B041F}"/>
    <cellStyle name="Moneda 14 37 3 2 2 2" xfId="35660" xr:uid="{B65EEAA3-1EF7-42D5-BC64-FC1F106DB10E}"/>
    <cellStyle name="Moneda 14 37 3 2 2 3" xfId="24739" xr:uid="{FF53AF34-5913-48A7-9163-78C47BB50602}"/>
    <cellStyle name="Moneda 14 37 3 2 3" xfId="10152" xr:uid="{20E36B60-B433-4856-948F-AA63A932A972}"/>
    <cellStyle name="Moneda 14 37 3 2 3 2" xfId="32020" xr:uid="{DB0A9FAB-F5F6-4155-88BE-7363BAFDA4F4}"/>
    <cellStyle name="Moneda 14 37 3 2 3 3" xfId="21099" xr:uid="{7B4426BC-7F9B-48D4-ACA2-15DCFE9BA5CF}"/>
    <cellStyle name="Moneda 14 37 3 2 4" xfId="28381" xr:uid="{E7AA99A5-D9C3-4F3C-B5F5-194E895C38BF}"/>
    <cellStyle name="Moneda 14 37 3 2 5" xfId="17460" xr:uid="{B71F9D3C-4350-4831-ABB4-9B5DCBC0952F}"/>
    <cellStyle name="Moneda 14 37 3 3" xfId="7229" xr:uid="{A8ED0F42-2032-41A3-9678-9E6108FA17CF}"/>
    <cellStyle name="Moneda 14 37 3 3 2" xfId="14536" xr:uid="{016449ED-E153-4786-B813-13B6194363C6}"/>
    <cellStyle name="Moneda 14 37 3 3 2 2" xfId="36386" xr:uid="{37415EF7-3773-4889-8205-9412472A0F6F}"/>
    <cellStyle name="Moneda 14 37 3 3 2 3" xfId="25465" xr:uid="{B2CAB493-FCDD-41C6-B3D8-92978D039663}"/>
    <cellStyle name="Moneda 14 37 3 3 3" xfId="10882" xr:uid="{ACF6321F-1919-45A7-A7EF-94EE41C691E8}"/>
    <cellStyle name="Moneda 14 37 3 3 3 2" xfId="32746" xr:uid="{904453DA-D2B4-423C-B9A0-599554249410}"/>
    <cellStyle name="Moneda 14 37 3 3 3 3" xfId="21825" xr:uid="{E473C057-DC8A-4745-8433-E80159A36C71}"/>
    <cellStyle name="Moneda 14 37 3 3 4" xfId="29107" xr:uid="{99EB66FB-4E09-4CFE-A4B9-04C1EEBD5B51}"/>
    <cellStyle name="Moneda 14 37 3 3 5" xfId="18186" xr:uid="{E72413D8-EF96-4C39-9577-188D6DDE23C7}"/>
    <cellStyle name="Moneda 14 37 3 4" xfId="7959" xr:uid="{70516E63-CFEF-42B7-855D-0AF08105C53B}"/>
    <cellStyle name="Moneda 14 37 3 4 2" xfId="15266" xr:uid="{AD4C2147-C801-438B-83B7-46055E9DE3C9}"/>
    <cellStyle name="Moneda 14 37 3 4 2 2" xfId="37112" xr:uid="{7FFE916B-F43C-4A99-B741-3377CA3E1A8E}"/>
    <cellStyle name="Moneda 14 37 3 4 2 3" xfId="26191" xr:uid="{E1720B1D-B9E5-4BD2-84BD-13CFE9A7392A}"/>
    <cellStyle name="Moneda 14 37 3 4 3" xfId="11612" xr:uid="{73E269D0-01C0-433D-8DE7-E21E18E01708}"/>
    <cellStyle name="Moneda 14 37 3 4 3 2" xfId="33472" xr:uid="{21D2E185-62E5-4076-8738-5456BCF31D44}"/>
    <cellStyle name="Moneda 14 37 3 4 3 3" xfId="22551" xr:uid="{88481CAD-5A2C-41F8-AC06-A4B152ED6756}"/>
    <cellStyle name="Moneda 14 37 3 4 4" xfId="29833" xr:uid="{765B3953-6940-4136-93B4-28BCD2A8EACB}"/>
    <cellStyle name="Moneda 14 37 3 4 5" xfId="18912" xr:uid="{2CD61D85-284B-412C-8B71-C8C391217905}"/>
    <cellStyle name="Moneda 14 37 3 5" xfId="8689" xr:uid="{9E24A696-7CA9-4D01-80B6-1DCFBBB12EC9}"/>
    <cellStyle name="Moneda 14 37 3 5 2" xfId="15996" xr:uid="{638CA11C-DF9B-45D2-9152-0762E5CDF488}"/>
    <cellStyle name="Moneda 14 37 3 5 2 2" xfId="37838" xr:uid="{3199A715-4F3D-459B-9C6D-90FCE67EF0AD}"/>
    <cellStyle name="Moneda 14 37 3 5 2 3" xfId="26917" xr:uid="{0DFBA0EA-09BE-4653-A83E-D7A1A122D967}"/>
    <cellStyle name="Moneda 14 37 3 5 3" xfId="12338" xr:uid="{FD9D05D6-BA21-4E4E-B583-22A17E006225}"/>
    <cellStyle name="Moneda 14 37 3 5 3 2" xfId="34198" xr:uid="{BACC5863-4607-4A39-8568-6C0CDF367434}"/>
    <cellStyle name="Moneda 14 37 3 5 3 3" xfId="23277" xr:uid="{AF0CF578-A617-46AB-AAFE-30EAFCFA0F5C}"/>
    <cellStyle name="Moneda 14 37 3 5 4" xfId="30559" xr:uid="{2545AE04-E519-4462-90DD-0CD6FF403444}"/>
    <cellStyle name="Moneda 14 37 3 5 5" xfId="19638" xr:uid="{3AE43A0E-5D8E-4E21-9F73-3EAF9A0B42AA}"/>
    <cellStyle name="Moneda 14 37 3 6" xfId="13078" xr:uid="{7E5AD921-BDCD-4457-801B-0757357355B2}"/>
    <cellStyle name="Moneda 14 37 3 6 2" xfId="34932" xr:uid="{C57955C4-FC48-4FF2-915A-691BE4E44E83}"/>
    <cellStyle name="Moneda 14 37 3 6 3" xfId="24011" xr:uid="{4C88293B-B633-414A-89EA-29FA45961FEC}"/>
    <cellStyle name="Moneda 14 37 3 7" xfId="9424" xr:uid="{E5CED890-FBAD-4B37-8CF6-3F6936804A8F}"/>
    <cellStyle name="Moneda 14 37 3 7 2" xfId="31292" xr:uid="{A941B60F-48A7-4D18-9500-8E7219080FC7}"/>
    <cellStyle name="Moneda 14 37 3 7 3" xfId="20371" xr:uid="{CBE0B524-A100-4E44-BBEB-7C74AC693FDA}"/>
    <cellStyle name="Moneda 14 37 3 8" xfId="27653" xr:uid="{57E42297-F624-4C67-8391-22501F506C48}"/>
    <cellStyle name="Moneda 14 37 3 9" xfId="16732" xr:uid="{0BEC3A42-30E8-402E-A5CD-C00F46019C1B}"/>
    <cellStyle name="Moneda 14 37 4" xfId="6018" xr:uid="{AF7720DD-0235-49CA-80A0-031AE783757A}"/>
    <cellStyle name="Moneda 14 37 4 2" xfId="13325" xr:uid="{14843BE5-8999-4941-BC2A-DEABDAAFA299}"/>
    <cellStyle name="Moneda 14 37 4 2 2" xfId="35179" xr:uid="{76484558-B810-4547-A338-E2E7554AD7DD}"/>
    <cellStyle name="Moneda 14 37 4 2 3" xfId="24258" xr:uid="{44690D24-56DA-4542-9CF3-3C06AAFC557D}"/>
    <cellStyle name="Moneda 14 37 4 3" xfId="9671" xr:uid="{94DD2DA7-F57D-46CE-A616-1B8DC11263CF}"/>
    <cellStyle name="Moneda 14 37 4 3 2" xfId="31539" xr:uid="{A3F625A6-8AD6-40B1-B0F8-7E241A279207}"/>
    <cellStyle name="Moneda 14 37 4 3 3" xfId="20618" xr:uid="{56B831D2-03F9-41C3-89CC-2EA7D711B629}"/>
    <cellStyle name="Moneda 14 37 4 4" xfId="27900" xr:uid="{C92C4C0C-F8A2-48BF-B2E3-8D33F2BB9210}"/>
    <cellStyle name="Moneda 14 37 4 5" xfId="16979" xr:uid="{B09FAD4A-679F-48EF-B8FB-FA197A7261D3}"/>
    <cellStyle name="Moneda 14 37 5" xfId="6746" xr:uid="{943BCD80-2046-487B-95DE-E0395D803661}"/>
    <cellStyle name="Moneda 14 37 5 2" xfId="14053" xr:uid="{5A4AC589-DB75-4980-AE43-6F632D1243F8}"/>
    <cellStyle name="Moneda 14 37 5 2 2" xfId="35905" xr:uid="{3AF2A150-0334-40E5-B575-343CE3458AF6}"/>
    <cellStyle name="Moneda 14 37 5 2 3" xfId="24984" xr:uid="{9B363F35-26C1-457C-B7D5-A34D9B8768DC}"/>
    <cellStyle name="Moneda 14 37 5 3" xfId="10399" xr:uid="{6FA867DE-3C95-41FF-9791-C0E97D7D5CFA}"/>
    <cellStyle name="Moneda 14 37 5 3 2" xfId="32265" xr:uid="{C25303B2-F3FA-4E65-95E2-35079896DA85}"/>
    <cellStyle name="Moneda 14 37 5 3 3" xfId="21344" xr:uid="{4C32261B-E69F-468C-8361-5E33A2322C99}"/>
    <cellStyle name="Moneda 14 37 5 4" xfId="28626" xr:uid="{5F1E47E4-F531-4777-AE53-68B265F2EAD5}"/>
    <cellStyle name="Moneda 14 37 5 5" xfId="17705" xr:uid="{C005E487-D57F-41C5-923D-7C01E98F70F4}"/>
    <cellStyle name="Moneda 14 37 6" xfId="7476" xr:uid="{D821AD96-6788-4AB6-BBBC-4D8EA761E4E1}"/>
    <cellStyle name="Moneda 14 37 6 2" xfId="14783" xr:uid="{119345E9-AEAA-4BFD-B9F1-DB02161440FE}"/>
    <cellStyle name="Moneda 14 37 6 2 2" xfId="36631" xr:uid="{9AFE86DA-A32E-42E8-8757-4ADE30000967}"/>
    <cellStyle name="Moneda 14 37 6 2 3" xfId="25710" xr:uid="{CF2402B6-2475-450D-9882-5DFD290BB312}"/>
    <cellStyle name="Moneda 14 37 6 3" xfId="11129" xr:uid="{2F55AC49-AC19-4949-ACE1-447C18F952F7}"/>
    <cellStyle name="Moneda 14 37 6 3 2" xfId="32991" xr:uid="{95AE4858-BC0D-4A57-83A4-40D3A621F074}"/>
    <cellStyle name="Moneda 14 37 6 3 3" xfId="22070" xr:uid="{5A650B94-D8B2-4B5F-886C-9A0EAE11D215}"/>
    <cellStyle name="Moneda 14 37 6 4" xfId="29352" xr:uid="{D1A0DEE7-33F2-47AC-9C1C-6723779550D9}"/>
    <cellStyle name="Moneda 14 37 6 5" xfId="18431" xr:uid="{67422EDC-6655-4C20-B6AF-D88692CA189F}"/>
    <cellStyle name="Moneda 14 37 7" xfId="8206" xr:uid="{E55C62EE-B1CB-4640-8B9E-03F484698C7C}"/>
    <cellStyle name="Moneda 14 37 7 2" xfId="15513" xr:uid="{A0036441-675A-4919-836C-07ECFC750C3B}"/>
    <cellStyle name="Moneda 14 37 7 2 2" xfId="37357" xr:uid="{178CEC0E-4AB7-4BFE-902B-0B16BC0E5BA8}"/>
    <cellStyle name="Moneda 14 37 7 2 3" xfId="26436" xr:uid="{296AE2F2-733F-4D9C-8F16-9074CDDFD265}"/>
    <cellStyle name="Moneda 14 37 7 3" xfId="11857" xr:uid="{20614DA4-9010-4CD9-A6A8-A2A75B6E1CE5}"/>
    <cellStyle name="Moneda 14 37 7 3 2" xfId="33717" xr:uid="{B3A56EFF-76FD-4649-B2A6-734091B2974E}"/>
    <cellStyle name="Moneda 14 37 7 3 3" xfId="22796" xr:uid="{5B270BAB-9A39-4577-9D38-C1546DA487AC}"/>
    <cellStyle name="Moneda 14 37 7 4" xfId="30078" xr:uid="{87E0606E-5434-4DBF-B28D-83F7538720D0}"/>
    <cellStyle name="Moneda 14 37 7 5" xfId="19157" xr:uid="{4C6E89CC-2ACF-42EC-888D-4C5057765056}"/>
    <cellStyle name="Moneda 14 37 8" xfId="12595" xr:uid="{73F40C99-CFE6-46F4-948A-946B76F42B7D}"/>
    <cellStyle name="Moneda 14 37 8 2" xfId="34451" xr:uid="{C4B2E531-CAB2-4AE1-A815-22A628B7B141}"/>
    <cellStyle name="Moneda 14 37 8 3" xfId="23530" xr:uid="{4B4C4557-2E03-495A-9597-A45357CCC0D7}"/>
    <cellStyle name="Moneda 14 37 9" xfId="8943" xr:uid="{E2EF7882-BCCE-4D81-97D0-8E63A2C5FC55}"/>
    <cellStyle name="Moneda 14 37 9 2" xfId="30811" xr:uid="{1D4670F1-D0B5-49AD-A86F-9DD1E1CEBAFB}"/>
    <cellStyle name="Moneda 14 37 9 3" xfId="19890" xr:uid="{1B56B127-54A4-4DFB-8B2E-FD3011EE4F7F}"/>
    <cellStyle name="Moneda 14 38" xfId="3107" xr:uid="{53B476CA-E154-446C-9DB6-3490CE12CF1D}"/>
    <cellStyle name="Moneda 14 38 10" xfId="27173" xr:uid="{26959D55-16F1-4913-981D-7B586EA3D758}"/>
    <cellStyle name="Moneda 14 38 11" xfId="16252" xr:uid="{F77162AD-A545-4BDF-AF54-FB44346F8680}"/>
    <cellStyle name="Moneda 14 38 2" xfId="5517" xr:uid="{BA5F1281-5E51-4334-8DC7-B51957A8A665}"/>
    <cellStyle name="Moneda 14 38 2 2" xfId="6256" xr:uid="{A2FDB8E3-4D75-4058-B59F-5D4C56154E58}"/>
    <cellStyle name="Moneda 14 38 2 2 2" xfId="13563" xr:uid="{3760D0CD-D9F7-4A63-B7F0-98EE6121AE00}"/>
    <cellStyle name="Moneda 14 38 2 2 2 2" xfId="35417" xr:uid="{343AA484-E66E-4E2E-9830-850B84988129}"/>
    <cellStyle name="Moneda 14 38 2 2 2 3" xfId="24496" xr:uid="{889B4129-138F-4ED6-99A9-32186B22950D}"/>
    <cellStyle name="Moneda 14 38 2 2 3" xfId="9909" xr:uid="{2F84DB87-7665-4379-B029-8FEAB3C0C99B}"/>
    <cellStyle name="Moneda 14 38 2 2 3 2" xfId="31777" xr:uid="{EB1A3EA3-09F1-463C-AFB9-8DEAC263B72E}"/>
    <cellStyle name="Moneda 14 38 2 2 3 3" xfId="20856" xr:uid="{1768F3DA-3BF8-403F-91D2-DBAE0FBD9B71}"/>
    <cellStyle name="Moneda 14 38 2 2 4" xfId="28138" xr:uid="{DBE5398C-35EF-4053-880B-2E2853D09F6C}"/>
    <cellStyle name="Moneda 14 38 2 2 5" xfId="17217" xr:uid="{66374553-1A65-46E2-9825-7FDB431F4B3B}"/>
    <cellStyle name="Moneda 14 38 2 3" xfId="6986" xr:uid="{1A1DD46A-EE54-4A4F-82B4-C0A8ED4BC493}"/>
    <cellStyle name="Moneda 14 38 2 3 2" xfId="14293" xr:uid="{C654ECE9-4A1C-429A-87F1-04273CC0DAF6}"/>
    <cellStyle name="Moneda 14 38 2 3 2 2" xfId="36143" xr:uid="{EF39EE83-1B17-4125-B034-9158D8B54764}"/>
    <cellStyle name="Moneda 14 38 2 3 2 3" xfId="25222" xr:uid="{1774AC97-5B13-47BA-A574-89188FA0C074}"/>
    <cellStyle name="Moneda 14 38 2 3 3" xfId="10639" xr:uid="{A04B2198-FAC2-4743-A4BB-4073C554E598}"/>
    <cellStyle name="Moneda 14 38 2 3 3 2" xfId="32503" xr:uid="{C2518D7A-7BE4-4339-A5FE-828FF93C2678}"/>
    <cellStyle name="Moneda 14 38 2 3 3 3" xfId="21582" xr:uid="{5A8409F7-85E7-413F-B837-3031E1A268C9}"/>
    <cellStyle name="Moneda 14 38 2 3 4" xfId="28864" xr:uid="{D1AB51D3-F720-403D-8372-950AADDA8501}"/>
    <cellStyle name="Moneda 14 38 2 3 5" xfId="17943" xr:uid="{F29A9F80-FC8B-4791-8F4D-1614428574EC}"/>
    <cellStyle name="Moneda 14 38 2 4" xfId="7716" xr:uid="{FE78F80F-3459-4181-B62A-E362660CB632}"/>
    <cellStyle name="Moneda 14 38 2 4 2" xfId="15023" xr:uid="{CC37956B-7E7D-4985-B3CA-ABBCB2712BBA}"/>
    <cellStyle name="Moneda 14 38 2 4 2 2" xfId="36869" xr:uid="{F4D059C4-666E-4119-85B0-7158A57C66C1}"/>
    <cellStyle name="Moneda 14 38 2 4 2 3" xfId="25948" xr:uid="{39A12638-6394-4775-8F1A-03544109FC16}"/>
    <cellStyle name="Moneda 14 38 2 4 3" xfId="11369" xr:uid="{23777FAE-E3A6-491F-B20B-FECD94F192DF}"/>
    <cellStyle name="Moneda 14 38 2 4 3 2" xfId="33229" xr:uid="{5BA9DF78-2062-4097-97B9-1170D7757933}"/>
    <cellStyle name="Moneda 14 38 2 4 3 3" xfId="22308" xr:uid="{1634C8B8-2EA1-4FCE-BA00-65982F07E003}"/>
    <cellStyle name="Moneda 14 38 2 4 4" xfId="29590" xr:uid="{7977CB07-F1F3-4546-AE69-936AB0F38164}"/>
    <cellStyle name="Moneda 14 38 2 4 5" xfId="18669" xr:uid="{1132E1B8-A11F-46AB-8E85-506A8EF38602}"/>
    <cellStyle name="Moneda 14 38 2 5" xfId="8446" xr:uid="{B4B624F3-2497-46CC-96FB-3D1D965DB51C}"/>
    <cellStyle name="Moneda 14 38 2 5 2" xfId="15753" xr:uid="{B215798F-5127-426C-810B-B890D06775EA}"/>
    <cellStyle name="Moneda 14 38 2 5 2 2" xfId="37595" xr:uid="{85CE541D-55B7-4D42-9454-F66D50C8D92E}"/>
    <cellStyle name="Moneda 14 38 2 5 2 3" xfId="26674" xr:uid="{371E70B1-9C6E-4BE1-A739-3AB7DC683A36}"/>
    <cellStyle name="Moneda 14 38 2 5 3" xfId="12095" xr:uid="{A8828EC3-58F8-4ECB-8636-A63C3D3E28C4}"/>
    <cellStyle name="Moneda 14 38 2 5 3 2" xfId="33955" xr:uid="{26101077-E1BC-4A50-8E4F-F1EED51E984B}"/>
    <cellStyle name="Moneda 14 38 2 5 3 3" xfId="23034" xr:uid="{C1430FCB-2E5E-4796-9C9F-621F2427D764}"/>
    <cellStyle name="Moneda 14 38 2 5 4" xfId="30316" xr:uid="{61A59DE8-0406-4CBD-8484-0DEEB297240C}"/>
    <cellStyle name="Moneda 14 38 2 5 5" xfId="19395" xr:uid="{B98D1FFE-5800-475E-A353-5BCBB2B7F5F3}"/>
    <cellStyle name="Moneda 14 38 2 6" xfId="12835" xr:uid="{D5DF5784-F309-49CC-AECC-E24FC045C24E}"/>
    <cellStyle name="Moneda 14 38 2 6 2" xfId="34689" xr:uid="{1AE6B9C4-01DB-4520-914B-4D6F583BEDF4}"/>
    <cellStyle name="Moneda 14 38 2 6 3" xfId="23768" xr:uid="{57D955AE-982E-42A1-AFAB-2076D55A81DA}"/>
    <cellStyle name="Moneda 14 38 2 7" xfId="9181" xr:uid="{1755A402-0565-4C82-B4EA-783106E59954}"/>
    <cellStyle name="Moneda 14 38 2 7 2" xfId="31049" xr:uid="{6ACC3048-BDC8-4E83-80E7-D3B219106C82}"/>
    <cellStyle name="Moneda 14 38 2 7 3" xfId="20128" xr:uid="{7769B6CD-CECB-443A-ACD9-720E12FE2680}"/>
    <cellStyle name="Moneda 14 38 2 8" xfId="27410" xr:uid="{28451163-7D02-489E-A1AC-36B69E59FD8A}"/>
    <cellStyle name="Moneda 14 38 2 9" xfId="16489" xr:uid="{C8CE6F1A-F4E8-410D-953C-D136D1163357}"/>
    <cellStyle name="Moneda 14 38 3" xfId="5767" xr:uid="{9948825B-947D-43A6-B89C-634CD9372B49}"/>
    <cellStyle name="Moneda 14 38 3 2" xfId="6500" xr:uid="{9013ED5E-D5CC-4ACC-BE2D-35F16DF6A6CD}"/>
    <cellStyle name="Moneda 14 38 3 2 2" xfId="13807" xr:uid="{D7614E7A-CF52-4C1F-BC7C-2ACB985C61B7}"/>
    <cellStyle name="Moneda 14 38 3 2 2 2" xfId="35661" xr:uid="{00181760-90AC-4865-BB33-D16FC75D28AD}"/>
    <cellStyle name="Moneda 14 38 3 2 2 3" xfId="24740" xr:uid="{9394325D-1581-4DBD-81E3-B2CDB9B90838}"/>
    <cellStyle name="Moneda 14 38 3 2 3" xfId="10153" xr:uid="{4227F7D4-E270-4C52-ADE5-905739900DA0}"/>
    <cellStyle name="Moneda 14 38 3 2 3 2" xfId="32021" xr:uid="{F807A735-3972-47E5-AE0A-40C9CD204DC1}"/>
    <cellStyle name="Moneda 14 38 3 2 3 3" xfId="21100" xr:uid="{DEF185B4-977B-462F-8B82-BCDF3E27F983}"/>
    <cellStyle name="Moneda 14 38 3 2 4" xfId="28382" xr:uid="{4B3F48F0-B248-4D38-A404-C74C012ADBCE}"/>
    <cellStyle name="Moneda 14 38 3 2 5" xfId="17461" xr:uid="{C506D1AF-5DAD-4E1E-A5F7-17F7571A2E4D}"/>
    <cellStyle name="Moneda 14 38 3 3" xfId="7230" xr:uid="{94F8664D-4520-403A-9DEB-66C42B2FB4FC}"/>
    <cellStyle name="Moneda 14 38 3 3 2" xfId="14537" xr:uid="{034D3B48-8F59-4498-A5B3-A6D296F76086}"/>
    <cellStyle name="Moneda 14 38 3 3 2 2" xfId="36387" xr:uid="{F9673619-774B-40A6-8525-6ECB35622BA5}"/>
    <cellStyle name="Moneda 14 38 3 3 2 3" xfId="25466" xr:uid="{B4398A3E-8A3E-4012-B05E-756811FB7D52}"/>
    <cellStyle name="Moneda 14 38 3 3 3" xfId="10883" xr:uid="{949AE37E-F6AB-47EA-880C-E1052BA8ABC4}"/>
    <cellStyle name="Moneda 14 38 3 3 3 2" xfId="32747" xr:uid="{7F90570D-2BDE-40A1-9265-D40256C016CC}"/>
    <cellStyle name="Moneda 14 38 3 3 3 3" xfId="21826" xr:uid="{1654385D-134C-4DCA-BB89-7A9262AF7A10}"/>
    <cellStyle name="Moneda 14 38 3 3 4" xfId="29108" xr:uid="{E3B91A8E-5175-45D7-9C7A-99994DEF370F}"/>
    <cellStyle name="Moneda 14 38 3 3 5" xfId="18187" xr:uid="{7AB9DB0B-5E77-4D95-BB29-0EB828FDBF81}"/>
    <cellStyle name="Moneda 14 38 3 4" xfId="7960" xr:uid="{4DC4AC78-6197-432B-9004-F5396A485044}"/>
    <cellStyle name="Moneda 14 38 3 4 2" xfId="15267" xr:uid="{3FFB2241-7A6F-4DFB-B765-4A6E4AE58912}"/>
    <cellStyle name="Moneda 14 38 3 4 2 2" xfId="37113" xr:uid="{9B4B223A-63DA-4AE7-AD16-9BCB00C83885}"/>
    <cellStyle name="Moneda 14 38 3 4 2 3" xfId="26192" xr:uid="{83ED71EF-D7E1-40F2-85F4-31B26C7697E4}"/>
    <cellStyle name="Moneda 14 38 3 4 3" xfId="11613" xr:uid="{C681FA20-52AD-4274-A092-830E00DA3887}"/>
    <cellStyle name="Moneda 14 38 3 4 3 2" xfId="33473" xr:uid="{7819EF87-FA8E-411B-B370-B5C71B544648}"/>
    <cellStyle name="Moneda 14 38 3 4 3 3" xfId="22552" xr:uid="{34BBFA92-DD81-4473-B8C9-DA9D1FABCC0F}"/>
    <cellStyle name="Moneda 14 38 3 4 4" xfId="29834" xr:uid="{EAE7D948-7B32-4DC8-96D7-F670B1EF1F41}"/>
    <cellStyle name="Moneda 14 38 3 4 5" xfId="18913" xr:uid="{410134CC-C08D-4B9D-8B0A-EFB5A614C415}"/>
    <cellStyle name="Moneda 14 38 3 5" xfId="8690" xr:uid="{25963176-244A-4DED-9023-95B0501BB072}"/>
    <cellStyle name="Moneda 14 38 3 5 2" xfId="15997" xr:uid="{15C64984-7DF6-45E3-9322-3DAFD63B7C1C}"/>
    <cellStyle name="Moneda 14 38 3 5 2 2" xfId="37839" xr:uid="{5039EC81-AD60-4C59-95D7-40FA959B9A45}"/>
    <cellStyle name="Moneda 14 38 3 5 2 3" xfId="26918" xr:uid="{CBC1D6ED-C145-46FF-BB22-C1B011D9DEA3}"/>
    <cellStyle name="Moneda 14 38 3 5 3" xfId="12339" xr:uid="{99FE59C4-3F34-4955-BFA8-D5D230DDE7EB}"/>
    <cellStyle name="Moneda 14 38 3 5 3 2" xfId="34199" xr:uid="{7382D865-7745-40D6-B562-92C42C06BB53}"/>
    <cellStyle name="Moneda 14 38 3 5 3 3" xfId="23278" xr:uid="{E5EEC877-195B-4BC6-AF40-573C5C02CD4C}"/>
    <cellStyle name="Moneda 14 38 3 5 4" xfId="30560" xr:uid="{BC11AE32-84AF-4A07-ADAC-3D2B1C4A7E26}"/>
    <cellStyle name="Moneda 14 38 3 5 5" xfId="19639" xr:uid="{DDABBF0B-6ED3-4F03-B2C3-FD9C5F9549BE}"/>
    <cellStyle name="Moneda 14 38 3 6" xfId="13079" xr:uid="{8B3EEEC1-14CD-4539-B661-0A77AC86F451}"/>
    <cellStyle name="Moneda 14 38 3 6 2" xfId="34933" xr:uid="{40DCAD99-0189-4D16-84B8-C1511D2C6AB9}"/>
    <cellStyle name="Moneda 14 38 3 6 3" xfId="24012" xr:uid="{F1189844-E592-4E1D-97C4-EA164E07E641}"/>
    <cellStyle name="Moneda 14 38 3 7" xfId="9425" xr:uid="{70718A6D-E7F7-4872-A3BF-EA3E499608EA}"/>
    <cellStyle name="Moneda 14 38 3 7 2" xfId="31293" xr:uid="{E4D6DD80-2615-4709-A57F-3646C71C882C}"/>
    <cellStyle name="Moneda 14 38 3 7 3" xfId="20372" xr:uid="{364F330A-ED1E-4480-8A9D-AD5798E4F17F}"/>
    <cellStyle name="Moneda 14 38 3 8" xfId="27654" xr:uid="{9ACC9C09-F2A0-4B5F-AEAE-79ACF9FC04D2}"/>
    <cellStyle name="Moneda 14 38 3 9" xfId="16733" xr:uid="{381B9411-7DAC-4171-834F-B41708ADBA6E}"/>
    <cellStyle name="Moneda 14 38 4" xfId="6019" xr:uid="{C29A89DA-B4A5-413B-8B94-E947D44778B9}"/>
    <cellStyle name="Moneda 14 38 4 2" xfId="13326" xr:uid="{BFCF6CC3-CC17-4455-B478-676EC2B5E05E}"/>
    <cellStyle name="Moneda 14 38 4 2 2" xfId="35180" xr:uid="{D5104B0C-0517-48CA-A971-BE6155DB4B47}"/>
    <cellStyle name="Moneda 14 38 4 2 3" xfId="24259" xr:uid="{0BBF3AC2-2F5D-45BC-A8F6-C20BEFB13AB3}"/>
    <cellStyle name="Moneda 14 38 4 3" xfId="9672" xr:uid="{7E7762FA-DFB2-43DB-BDFD-23E40E15AA25}"/>
    <cellStyle name="Moneda 14 38 4 3 2" xfId="31540" xr:uid="{87FD1B47-C326-4E78-952C-836D1B5E3A55}"/>
    <cellStyle name="Moneda 14 38 4 3 3" xfId="20619" xr:uid="{FD97CDF7-8BA6-4BB8-AD95-E86D2533C0CC}"/>
    <cellStyle name="Moneda 14 38 4 4" xfId="27901" xr:uid="{9A890DF8-9A3D-4DF3-91E0-54BA4FF47B58}"/>
    <cellStyle name="Moneda 14 38 4 5" xfId="16980" xr:uid="{EB562172-3775-443B-AC4C-B9B4AFEEC923}"/>
    <cellStyle name="Moneda 14 38 5" xfId="6747" xr:uid="{FF477602-47F9-4D19-800A-1140A5DF6E2B}"/>
    <cellStyle name="Moneda 14 38 5 2" xfId="14054" xr:uid="{1563E637-2540-46D9-9A5E-264E54EC3BE3}"/>
    <cellStyle name="Moneda 14 38 5 2 2" xfId="35906" xr:uid="{B8A3DE41-7089-424D-89CB-4CC3BD1FA550}"/>
    <cellStyle name="Moneda 14 38 5 2 3" xfId="24985" xr:uid="{C1DB87EB-F113-42F7-A3E4-066178D4F022}"/>
    <cellStyle name="Moneda 14 38 5 3" xfId="10400" xr:uid="{09BD9B52-C903-4078-A359-17BEA0C8F8EC}"/>
    <cellStyle name="Moneda 14 38 5 3 2" xfId="32266" xr:uid="{8676EABA-3FD2-44EB-A8FF-3392B8B975D0}"/>
    <cellStyle name="Moneda 14 38 5 3 3" xfId="21345" xr:uid="{36FFB8D0-30B5-4921-B49D-A9F9BD234E7C}"/>
    <cellStyle name="Moneda 14 38 5 4" xfId="28627" xr:uid="{856EBFE3-0CCE-4707-87AF-DA8262C482C3}"/>
    <cellStyle name="Moneda 14 38 5 5" xfId="17706" xr:uid="{FBD98DE5-ECA9-496A-A335-55811B2B2473}"/>
    <cellStyle name="Moneda 14 38 6" xfId="7477" xr:uid="{39684FFB-B7C1-4875-8993-082051452D28}"/>
    <cellStyle name="Moneda 14 38 6 2" xfId="14784" xr:uid="{2E40B11F-24ED-4854-A204-77CB612A2222}"/>
    <cellStyle name="Moneda 14 38 6 2 2" xfId="36632" xr:uid="{B27E03FC-C0DA-4925-9763-F4A2C987636E}"/>
    <cellStyle name="Moneda 14 38 6 2 3" xfId="25711" xr:uid="{370D393B-81DD-476C-B27E-DAC88ED1F1D3}"/>
    <cellStyle name="Moneda 14 38 6 3" xfId="11130" xr:uid="{ADBBCC36-F158-4AC0-8E08-CB67911369DE}"/>
    <cellStyle name="Moneda 14 38 6 3 2" xfId="32992" xr:uid="{FE17C66E-5A8C-4C79-8365-AF58AD560B18}"/>
    <cellStyle name="Moneda 14 38 6 3 3" xfId="22071" xr:uid="{0660871D-1EBB-4ECE-9004-375A0275EC7D}"/>
    <cellStyle name="Moneda 14 38 6 4" xfId="29353" xr:uid="{BE1C317A-F8EC-459C-8A51-1910B69DF482}"/>
    <cellStyle name="Moneda 14 38 6 5" xfId="18432" xr:uid="{95F5DF0E-C4B4-4AB6-B058-BF22B13B786A}"/>
    <cellStyle name="Moneda 14 38 7" xfId="8207" xr:uid="{26EF36B3-CF70-43C7-846F-F940AA2703EE}"/>
    <cellStyle name="Moneda 14 38 7 2" xfId="15514" xr:uid="{80F0C267-1CE2-4AD8-97B2-36D64D00D9CE}"/>
    <cellStyle name="Moneda 14 38 7 2 2" xfId="37358" xr:uid="{4A66F043-4EE4-4142-9B03-60D248D138D8}"/>
    <cellStyle name="Moneda 14 38 7 2 3" xfId="26437" xr:uid="{E4E79C19-090A-44EA-ABA7-F6BB702C7ED1}"/>
    <cellStyle name="Moneda 14 38 7 3" xfId="11858" xr:uid="{7FFCAAC3-D0D3-4275-8111-85A94C8C38FE}"/>
    <cellStyle name="Moneda 14 38 7 3 2" xfId="33718" xr:uid="{D0634F6F-88C5-4E6E-843E-F153536319F4}"/>
    <cellStyle name="Moneda 14 38 7 3 3" xfId="22797" xr:uid="{C02F77E3-225C-4D46-B79F-8BAB44DFC8E2}"/>
    <cellStyle name="Moneda 14 38 7 4" xfId="30079" xr:uid="{3DFC7B5D-B8A5-449A-AF3B-00482D4D899D}"/>
    <cellStyle name="Moneda 14 38 7 5" xfId="19158" xr:uid="{28D40FF8-C8CE-4DAE-84AB-A188E51F41DC}"/>
    <cellStyle name="Moneda 14 38 8" xfId="12596" xr:uid="{54E7DB26-4D21-4B7F-A242-309BC1C5155A}"/>
    <cellStyle name="Moneda 14 38 8 2" xfId="34452" xr:uid="{208FCFC3-F530-4E62-A615-908A9A88CD98}"/>
    <cellStyle name="Moneda 14 38 8 3" xfId="23531" xr:uid="{26914A10-55AD-4BF2-8805-E78812C82950}"/>
    <cellStyle name="Moneda 14 38 9" xfId="8944" xr:uid="{B927A00F-E04B-4737-8D22-00F5C530E8B9}"/>
    <cellStyle name="Moneda 14 38 9 2" xfId="30812" xr:uid="{36D33D05-2A14-4126-AD2A-7879AA18DBEB}"/>
    <cellStyle name="Moneda 14 38 9 3" xfId="19891" xr:uid="{F39E9053-2346-478B-A07A-9882B9752711}"/>
    <cellStyle name="Moneda 14 39" xfId="3108" xr:uid="{E19B4C8A-E94F-4B71-AAB4-4BCC0849FD13}"/>
    <cellStyle name="Moneda 14 39 10" xfId="27174" xr:uid="{C23395AA-2A28-4F37-861D-50775A78AC7E}"/>
    <cellStyle name="Moneda 14 39 11" xfId="16253" xr:uid="{2DB0F077-676C-4C13-85BC-4129B26B3751}"/>
    <cellStyle name="Moneda 14 39 2" xfId="5518" xr:uid="{5D9DF987-593F-48FB-9068-9B3517A05834}"/>
    <cellStyle name="Moneda 14 39 2 2" xfId="6257" xr:uid="{1C81A6FE-F183-413F-8147-48DB121A0999}"/>
    <cellStyle name="Moneda 14 39 2 2 2" xfId="13564" xr:uid="{FDEF6CBE-793F-4502-9801-451F1977FE69}"/>
    <cellStyle name="Moneda 14 39 2 2 2 2" xfId="35418" xr:uid="{3B025370-EFCC-4047-B47B-9575CF769216}"/>
    <cellStyle name="Moneda 14 39 2 2 2 3" xfId="24497" xr:uid="{C68C3B0B-A83A-40C0-873F-CAA3B5763FC9}"/>
    <cellStyle name="Moneda 14 39 2 2 3" xfId="9910" xr:uid="{9ACA99DE-21E5-4822-9661-120A13A3A3BB}"/>
    <cellStyle name="Moneda 14 39 2 2 3 2" xfId="31778" xr:uid="{7F66E001-236B-44F7-928E-A66731632A75}"/>
    <cellStyle name="Moneda 14 39 2 2 3 3" xfId="20857" xr:uid="{8F220779-8A28-43A0-A06C-82A02AD6DED7}"/>
    <cellStyle name="Moneda 14 39 2 2 4" xfId="28139" xr:uid="{33D870DC-FC48-46FE-9031-A83E321E748D}"/>
    <cellStyle name="Moneda 14 39 2 2 5" xfId="17218" xr:uid="{307CEDFC-C598-4E72-9620-0E894D706E01}"/>
    <cellStyle name="Moneda 14 39 2 3" xfId="6987" xr:uid="{742A2CEB-3F46-4745-B373-989F9FD95C97}"/>
    <cellStyle name="Moneda 14 39 2 3 2" xfId="14294" xr:uid="{B1BCA541-F4D5-47E3-B6EC-0E5B2FE1CA4D}"/>
    <cellStyle name="Moneda 14 39 2 3 2 2" xfId="36144" xr:uid="{951B8E48-746F-4275-B51D-9347A5BB3A7C}"/>
    <cellStyle name="Moneda 14 39 2 3 2 3" xfId="25223" xr:uid="{6DE17A7E-9CA0-49FE-9E73-BCEBD5266E9A}"/>
    <cellStyle name="Moneda 14 39 2 3 3" xfId="10640" xr:uid="{0C9E9EA4-FB88-4D08-8752-1BDF3E49FEE4}"/>
    <cellStyle name="Moneda 14 39 2 3 3 2" xfId="32504" xr:uid="{D4819352-28C7-478E-9FAA-4A32652160A1}"/>
    <cellStyle name="Moneda 14 39 2 3 3 3" xfId="21583" xr:uid="{1E8A67CF-8220-40D2-B2F5-B2F791F2C145}"/>
    <cellStyle name="Moneda 14 39 2 3 4" xfId="28865" xr:uid="{E0E7E3EB-11A5-459F-A21A-C373FADBDF3D}"/>
    <cellStyle name="Moneda 14 39 2 3 5" xfId="17944" xr:uid="{1C2C802D-194B-46F5-B8F4-CDC44F122463}"/>
    <cellStyle name="Moneda 14 39 2 4" xfId="7717" xr:uid="{BBBF0890-5BC4-4F64-9959-EA5D88982FFF}"/>
    <cellStyle name="Moneda 14 39 2 4 2" xfId="15024" xr:uid="{B7B4E9E7-4FD4-46AE-92C5-784575C5A82F}"/>
    <cellStyle name="Moneda 14 39 2 4 2 2" xfId="36870" xr:uid="{DD36FDC0-A9F4-45B1-A865-0C6ECFF0A195}"/>
    <cellStyle name="Moneda 14 39 2 4 2 3" xfId="25949" xr:uid="{9BAD6938-64C8-4338-B237-91CAA7516B23}"/>
    <cellStyle name="Moneda 14 39 2 4 3" xfId="11370" xr:uid="{08DB8914-9C18-4F51-9702-CBA8C8D7C29A}"/>
    <cellStyle name="Moneda 14 39 2 4 3 2" xfId="33230" xr:uid="{F3604063-C394-4EF5-8975-F5FFF0F7DD68}"/>
    <cellStyle name="Moneda 14 39 2 4 3 3" xfId="22309" xr:uid="{144F3A64-D5E0-4706-81DB-9D4DC89C5EC9}"/>
    <cellStyle name="Moneda 14 39 2 4 4" xfId="29591" xr:uid="{32C267B4-EED4-4530-8F44-B1DE68DEF803}"/>
    <cellStyle name="Moneda 14 39 2 4 5" xfId="18670" xr:uid="{5D08D62C-89FE-46E5-971A-3D4090E5367E}"/>
    <cellStyle name="Moneda 14 39 2 5" xfId="8447" xr:uid="{4C5F66AF-E70B-470A-B4AE-38E57E48F4BF}"/>
    <cellStyle name="Moneda 14 39 2 5 2" xfId="15754" xr:uid="{D5A07F13-E62C-4940-A52E-EF1B03EDBF5D}"/>
    <cellStyle name="Moneda 14 39 2 5 2 2" xfId="37596" xr:uid="{2ED583AB-1C94-4682-99EB-10B51C2D2DB2}"/>
    <cellStyle name="Moneda 14 39 2 5 2 3" xfId="26675" xr:uid="{31E63B8A-3124-4374-9035-FCA99D8B5C22}"/>
    <cellStyle name="Moneda 14 39 2 5 3" xfId="12096" xr:uid="{C79AB8B9-EBDD-4DDF-8E01-47C5B503DEBB}"/>
    <cellStyle name="Moneda 14 39 2 5 3 2" xfId="33956" xr:uid="{0EFB76D3-4CF4-43C5-8355-C2BE54BAD9D1}"/>
    <cellStyle name="Moneda 14 39 2 5 3 3" xfId="23035" xr:uid="{CEE87B27-B788-45AD-A934-D77991909D1F}"/>
    <cellStyle name="Moneda 14 39 2 5 4" xfId="30317" xr:uid="{54BD8967-2669-4ED0-85AE-70539A5A3A0D}"/>
    <cellStyle name="Moneda 14 39 2 5 5" xfId="19396" xr:uid="{26BC3BA1-B557-4DC0-A28C-22DA488A4FF7}"/>
    <cellStyle name="Moneda 14 39 2 6" xfId="12836" xr:uid="{79ED8A69-8AF3-43E4-B9F3-B81A7A9011DD}"/>
    <cellStyle name="Moneda 14 39 2 6 2" xfId="34690" xr:uid="{7191FE63-4295-4E1A-948C-107C0798E1FB}"/>
    <cellStyle name="Moneda 14 39 2 6 3" xfId="23769" xr:uid="{5E1E412C-823D-430A-A0A5-3E80E163E898}"/>
    <cellStyle name="Moneda 14 39 2 7" xfId="9182" xr:uid="{413766A2-090F-4333-A6F2-D49829D29635}"/>
    <cellStyle name="Moneda 14 39 2 7 2" xfId="31050" xr:uid="{88A96FF0-D4FC-453C-ABE0-89D4DEF13234}"/>
    <cellStyle name="Moneda 14 39 2 7 3" xfId="20129" xr:uid="{44743F16-F4CE-445D-B4FE-A84E8F7BA869}"/>
    <cellStyle name="Moneda 14 39 2 8" xfId="27411" xr:uid="{26FE593F-9FAA-433E-9986-779499473323}"/>
    <cellStyle name="Moneda 14 39 2 9" xfId="16490" xr:uid="{389B390B-288B-427D-8119-D7E3D9F33999}"/>
    <cellStyle name="Moneda 14 39 3" xfId="5768" xr:uid="{FBC3EEF8-9DED-4E54-A9ED-CE47E7A4472C}"/>
    <cellStyle name="Moneda 14 39 3 2" xfId="6501" xr:uid="{F08EE081-27D1-4104-81AE-E099E952A36C}"/>
    <cellStyle name="Moneda 14 39 3 2 2" xfId="13808" xr:uid="{DE71A8FE-FAE0-4D87-B3CB-36DE4C38F463}"/>
    <cellStyle name="Moneda 14 39 3 2 2 2" xfId="35662" xr:uid="{466CE989-EF77-4146-8B66-F960E98637C7}"/>
    <cellStyle name="Moneda 14 39 3 2 2 3" xfId="24741" xr:uid="{D9E9850D-F135-43BE-AF7F-5E78360E3F33}"/>
    <cellStyle name="Moneda 14 39 3 2 3" xfId="10154" xr:uid="{54E89F94-95A0-4EB1-8804-FF0BD09A7339}"/>
    <cellStyle name="Moneda 14 39 3 2 3 2" xfId="32022" xr:uid="{539910CD-5AB9-4930-9691-2D7D290D6995}"/>
    <cellStyle name="Moneda 14 39 3 2 3 3" xfId="21101" xr:uid="{31660269-2730-45DA-9E30-960EBCB8303E}"/>
    <cellStyle name="Moneda 14 39 3 2 4" xfId="28383" xr:uid="{001B9FBF-68AC-474A-A63F-ECC014D5746C}"/>
    <cellStyle name="Moneda 14 39 3 2 5" xfId="17462" xr:uid="{2126CB5E-DD12-40F1-9763-A3A2D3149C53}"/>
    <cellStyle name="Moneda 14 39 3 3" xfId="7231" xr:uid="{E624C22A-113F-425C-97B7-52A96AF8643B}"/>
    <cellStyle name="Moneda 14 39 3 3 2" xfId="14538" xr:uid="{A2F82F5B-5D9E-4B57-BA0F-4FA843A8E261}"/>
    <cellStyle name="Moneda 14 39 3 3 2 2" xfId="36388" xr:uid="{CCE630BC-E477-4995-AD4B-D27DD6B07853}"/>
    <cellStyle name="Moneda 14 39 3 3 2 3" xfId="25467" xr:uid="{D7F7AD53-A89F-4588-9B6B-96EF0287F070}"/>
    <cellStyle name="Moneda 14 39 3 3 3" xfId="10884" xr:uid="{6F5579B2-C614-4EFE-B1D5-11639F73C242}"/>
    <cellStyle name="Moneda 14 39 3 3 3 2" xfId="32748" xr:uid="{8D05FC7C-D9D2-40B7-90AA-6F7AB45526F9}"/>
    <cellStyle name="Moneda 14 39 3 3 3 3" xfId="21827" xr:uid="{57D09448-AB3B-4990-B712-5B5D31BC537F}"/>
    <cellStyle name="Moneda 14 39 3 3 4" xfId="29109" xr:uid="{FE1C73A0-0BFF-4299-A7A5-D39614F4E617}"/>
    <cellStyle name="Moneda 14 39 3 3 5" xfId="18188" xr:uid="{9808B123-227B-4E0C-9D62-16A0EF89F494}"/>
    <cellStyle name="Moneda 14 39 3 4" xfId="7961" xr:uid="{64998597-DC83-4B17-92F7-BA576FC893EE}"/>
    <cellStyle name="Moneda 14 39 3 4 2" xfId="15268" xr:uid="{F8BF89DF-8450-43E9-93BC-EF29C398FECB}"/>
    <cellStyle name="Moneda 14 39 3 4 2 2" xfId="37114" xr:uid="{4D62D005-57E0-4549-978A-0B2ACBA8F0D4}"/>
    <cellStyle name="Moneda 14 39 3 4 2 3" xfId="26193" xr:uid="{08A281D7-D5EB-4D36-B6CF-E9CC0C277831}"/>
    <cellStyle name="Moneda 14 39 3 4 3" xfId="11614" xr:uid="{45BF968B-0585-4F6B-ADE8-8EF4E4EAB407}"/>
    <cellStyle name="Moneda 14 39 3 4 3 2" xfId="33474" xr:uid="{8BDC30C1-0498-49CF-B145-C65F3C31FB80}"/>
    <cellStyle name="Moneda 14 39 3 4 3 3" xfId="22553" xr:uid="{A072C89F-A1A3-4C6E-B262-E532F9812949}"/>
    <cellStyle name="Moneda 14 39 3 4 4" xfId="29835" xr:uid="{4D42E0BC-072C-4854-8B98-83A00E9CA150}"/>
    <cellStyle name="Moneda 14 39 3 4 5" xfId="18914" xr:uid="{A43B2A70-077C-48C3-B84B-8B5541E4EB5D}"/>
    <cellStyle name="Moneda 14 39 3 5" xfId="8691" xr:uid="{7D75321C-09BA-4B35-832E-416B94DB7E80}"/>
    <cellStyle name="Moneda 14 39 3 5 2" xfId="15998" xr:uid="{FA3D42BB-1AB7-4E6B-AE70-A7EFBCC34D61}"/>
    <cellStyle name="Moneda 14 39 3 5 2 2" xfId="37840" xr:uid="{E552D445-B288-4A36-80B2-17DB16B2BA4F}"/>
    <cellStyle name="Moneda 14 39 3 5 2 3" xfId="26919" xr:uid="{84A837BD-286E-4600-B10D-10F4DEB4C219}"/>
    <cellStyle name="Moneda 14 39 3 5 3" xfId="12340" xr:uid="{4D0502DC-FAE5-45AD-8B78-94719EF1B9E2}"/>
    <cellStyle name="Moneda 14 39 3 5 3 2" xfId="34200" xr:uid="{B1AF3360-B84D-44E5-B1D6-27FCFE4056C8}"/>
    <cellStyle name="Moneda 14 39 3 5 3 3" xfId="23279" xr:uid="{B6A4D584-06B4-446E-B9AD-BC83F863E361}"/>
    <cellStyle name="Moneda 14 39 3 5 4" xfId="30561" xr:uid="{C9F1E1E7-090A-4F73-8CA1-213EB9F3F2A2}"/>
    <cellStyle name="Moneda 14 39 3 5 5" xfId="19640" xr:uid="{569994CE-7831-48B7-98BE-83CDC09EA561}"/>
    <cellStyle name="Moneda 14 39 3 6" xfId="13080" xr:uid="{7FB1E4B1-4CCC-401C-888E-3288C0E44184}"/>
    <cellStyle name="Moneda 14 39 3 6 2" xfId="34934" xr:uid="{B782C344-7CAA-453E-A85E-64B0F55FBE68}"/>
    <cellStyle name="Moneda 14 39 3 6 3" xfId="24013" xr:uid="{9A47E641-7497-4744-A5F2-E67926F3B283}"/>
    <cellStyle name="Moneda 14 39 3 7" xfId="9426" xr:uid="{52EA514A-317C-49EC-BC83-B44E4FAC722E}"/>
    <cellStyle name="Moneda 14 39 3 7 2" xfId="31294" xr:uid="{AC634ECC-F2D5-4AB7-8405-AC0D9A6D1E75}"/>
    <cellStyle name="Moneda 14 39 3 7 3" xfId="20373" xr:uid="{67321094-E9B4-4294-8FF2-160C39615481}"/>
    <cellStyle name="Moneda 14 39 3 8" xfId="27655" xr:uid="{6C28FB6F-6D33-414A-8D3A-3567F5A4715E}"/>
    <cellStyle name="Moneda 14 39 3 9" xfId="16734" xr:uid="{ABF489E4-4BB8-4196-88A6-A15D09E0ECA2}"/>
    <cellStyle name="Moneda 14 39 4" xfId="6020" xr:uid="{A8D7043D-8676-4118-98E3-218F69B5F167}"/>
    <cellStyle name="Moneda 14 39 4 2" xfId="13327" xr:uid="{25CED090-D4AA-4441-BF60-CEE6DB47B7EB}"/>
    <cellStyle name="Moneda 14 39 4 2 2" xfId="35181" xr:uid="{164BF239-02CD-42E0-BAB0-06ABBAAA12E9}"/>
    <cellStyle name="Moneda 14 39 4 2 3" xfId="24260" xr:uid="{6093FEE5-8E85-48F0-A07D-C984870EB61E}"/>
    <cellStyle name="Moneda 14 39 4 3" xfId="9673" xr:uid="{782F7185-2931-42CF-93E9-BA2DB72F5DCE}"/>
    <cellStyle name="Moneda 14 39 4 3 2" xfId="31541" xr:uid="{134EABB1-1A18-4445-87B6-39EAFB4828EF}"/>
    <cellStyle name="Moneda 14 39 4 3 3" xfId="20620" xr:uid="{18481628-086C-426B-BB24-A7258091A11E}"/>
    <cellStyle name="Moneda 14 39 4 4" xfId="27902" xr:uid="{CD40CDC5-6DBA-4672-869E-BE1DC7324551}"/>
    <cellStyle name="Moneda 14 39 4 5" xfId="16981" xr:uid="{95537D9F-8C01-4A2E-B1CC-8FE3742CA2A6}"/>
    <cellStyle name="Moneda 14 39 5" xfId="6748" xr:uid="{C2802EA3-C919-4713-8F81-E7B06B75B2D2}"/>
    <cellStyle name="Moneda 14 39 5 2" xfId="14055" xr:uid="{04966A7C-F369-4CD3-B7B8-E147DAC2321D}"/>
    <cellStyle name="Moneda 14 39 5 2 2" xfId="35907" xr:uid="{791849FE-A3B2-4F9E-A9B5-A32B460A3CB6}"/>
    <cellStyle name="Moneda 14 39 5 2 3" xfId="24986" xr:uid="{858C725F-A0BD-4617-A8CD-7C97816111A0}"/>
    <cellStyle name="Moneda 14 39 5 3" xfId="10401" xr:uid="{44A97862-D382-4BD8-BCFD-4B77C69D5490}"/>
    <cellStyle name="Moneda 14 39 5 3 2" xfId="32267" xr:uid="{40E93CCD-4932-48BB-B04A-9BA23214C71D}"/>
    <cellStyle name="Moneda 14 39 5 3 3" xfId="21346" xr:uid="{7E0E61DC-B61D-4B3D-A0D4-F5162BE7C43D}"/>
    <cellStyle name="Moneda 14 39 5 4" xfId="28628" xr:uid="{BD05BB7E-C0AF-44C1-AAC9-DB2DE3EDB186}"/>
    <cellStyle name="Moneda 14 39 5 5" xfId="17707" xr:uid="{B181D184-CDEC-40B3-A86B-A6F38295378B}"/>
    <cellStyle name="Moneda 14 39 6" xfId="7478" xr:uid="{C1DAE78F-5134-4C47-80C2-B3F87E674211}"/>
    <cellStyle name="Moneda 14 39 6 2" xfId="14785" xr:uid="{C769EA23-3367-49A3-A95B-6D6414B7FE36}"/>
    <cellStyle name="Moneda 14 39 6 2 2" xfId="36633" xr:uid="{C184C310-A9E2-4259-B01D-8E8F07F5F429}"/>
    <cellStyle name="Moneda 14 39 6 2 3" xfId="25712" xr:uid="{41330FDF-26CC-4542-8367-E785FE051ACF}"/>
    <cellStyle name="Moneda 14 39 6 3" xfId="11131" xr:uid="{53A9A923-50D8-4F51-BE61-F4F9C1A848B3}"/>
    <cellStyle name="Moneda 14 39 6 3 2" xfId="32993" xr:uid="{22EE0004-F502-46DC-8587-AE8715F72C80}"/>
    <cellStyle name="Moneda 14 39 6 3 3" xfId="22072" xr:uid="{85CFDF8A-AAE9-4F7E-94CA-1738472586B7}"/>
    <cellStyle name="Moneda 14 39 6 4" xfId="29354" xr:uid="{06D5EF54-2F4B-4CB1-806C-489EA98D1462}"/>
    <cellStyle name="Moneda 14 39 6 5" xfId="18433" xr:uid="{3E7DD264-4BC6-460A-89C3-2708670E5BE8}"/>
    <cellStyle name="Moneda 14 39 7" xfId="8208" xr:uid="{F8F16138-B255-4FEB-80DA-ADD863BAC1E8}"/>
    <cellStyle name="Moneda 14 39 7 2" xfId="15515" xr:uid="{4AD46245-E6E8-4CE1-897F-2CCE0967E622}"/>
    <cellStyle name="Moneda 14 39 7 2 2" xfId="37359" xr:uid="{A1F54065-BFFD-4CD1-99A1-BDD220B1D871}"/>
    <cellStyle name="Moneda 14 39 7 2 3" xfId="26438" xr:uid="{D1A26ADC-8C5C-4BCE-B903-C63028049C4B}"/>
    <cellStyle name="Moneda 14 39 7 3" xfId="11859" xr:uid="{E0EDF988-8895-46B3-8044-185D9AF33FC8}"/>
    <cellStyle name="Moneda 14 39 7 3 2" xfId="33719" xr:uid="{539FDFF1-7993-40C6-9385-EF082BBB446C}"/>
    <cellStyle name="Moneda 14 39 7 3 3" xfId="22798" xr:uid="{088A6CFD-A5F5-40DC-A724-933698B9295F}"/>
    <cellStyle name="Moneda 14 39 7 4" xfId="30080" xr:uid="{E823F0DD-9CFF-489A-98DC-A2CA7A150FDE}"/>
    <cellStyle name="Moneda 14 39 7 5" xfId="19159" xr:uid="{17970700-BD46-490C-BED9-9863670EA4B6}"/>
    <cellStyle name="Moneda 14 39 8" xfId="12597" xr:uid="{9556DA77-6C64-40E0-91E0-9D36F9C79AB3}"/>
    <cellStyle name="Moneda 14 39 8 2" xfId="34453" xr:uid="{DFEA26BF-9A53-4F10-9B9E-531E5831E4D3}"/>
    <cellStyle name="Moneda 14 39 8 3" xfId="23532" xr:uid="{5F862474-7988-4135-A81C-4BC9CB4150A2}"/>
    <cellStyle name="Moneda 14 39 9" xfId="8945" xr:uid="{07FF1C3E-8EE1-419F-9DA6-23E811584D86}"/>
    <cellStyle name="Moneda 14 39 9 2" xfId="30813" xr:uid="{450BC430-B212-4620-9A3E-D1B8B629A046}"/>
    <cellStyle name="Moneda 14 39 9 3" xfId="19892" xr:uid="{21AB0E22-0B4E-40EF-B145-322F95EE68AC}"/>
    <cellStyle name="Moneda 14 4" xfId="3109" xr:uid="{8B22FDE9-B589-4E47-ABF8-EAA7B1DB3D86}"/>
    <cellStyle name="Moneda 14 4 10" xfId="27175" xr:uid="{BF70A17A-F3CD-4AE3-893D-EE4C59B888CC}"/>
    <cellStyle name="Moneda 14 4 11" xfId="16254" xr:uid="{1FE6FA28-63F1-4634-A5B0-C3563419B67C}"/>
    <cellStyle name="Moneda 14 4 2" xfId="5519" xr:uid="{E18323B6-2046-47BE-837F-6C429F716545}"/>
    <cellStyle name="Moneda 14 4 2 2" xfId="6258" xr:uid="{8A3CD2DC-A3FC-4197-A044-877007948537}"/>
    <cellStyle name="Moneda 14 4 2 2 2" xfId="13565" xr:uid="{0E6D40F9-C6E1-4A9E-ACD1-65072F066083}"/>
    <cellStyle name="Moneda 14 4 2 2 2 2" xfId="35419" xr:uid="{927E998F-DB2A-4B3F-A705-CD6BE8208144}"/>
    <cellStyle name="Moneda 14 4 2 2 2 3" xfId="24498" xr:uid="{6D957D90-8A88-4BF4-B19B-12928AA80FBC}"/>
    <cellStyle name="Moneda 14 4 2 2 3" xfId="9911" xr:uid="{98DFAC11-FCB7-41C1-9860-EFA5E9EF9899}"/>
    <cellStyle name="Moneda 14 4 2 2 3 2" xfId="31779" xr:uid="{C63ECF5C-AD5A-4022-923F-2298079BB798}"/>
    <cellStyle name="Moneda 14 4 2 2 3 3" xfId="20858" xr:uid="{EFF70194-4B8C-4B98-A973-E8B38ADD8389}"/>
    <cellStyle name="Moneda 14 4 2 2 4" xfId="28140" xr:uid="{39DCA5C1-DDA2-43F5-94B5-64A4C567EA62}"/>
    <cellStyle name="Moneda 14 4 2 2 5" xfId="17219" xr:uid="{D9C80BF0-D141-4217-8FEC-1FEE591F5491}"/>
    <cellStyle name="Moneda 14 4 2 3" xfId="6988" xr:uid="{ADA71625-575A-413D-8A31-177326DA1A4E}"/>
    <cellStyle name="Moneda 14 4 2 3 2" xfId="14295" xr:uid="{37927372-ADD9-47F3-82A9-E6ADFFD41695}"/>
    <cellStyle name="Moneda 14 4 2 3 2 2" xfId="36145" xr:uid="{8956DB83-0114-4A58-A6B8-C2BEAF73895B}"/>
    <cellStyle name="Moneda 14 4 2 3 2 3" xfId="25224" xr:uid="{F7A2EA6B-1F2E-42BF-B7AE-39E2BCE80BD3}"/>
    <cellStyle name="Moneda 14 4 2 3 3" xfId="10641" xr:uid="{5134699E-C6A1-4AD9-A269-2CFDC541C925}"/>
    <cellStyle name="Moneda 14 4 2 3 3 2" xfId="32505" xr:uid="{84C082EC-9050-46B4-A0D4-DB1CBA59EC1D}"/>
    <cellStyle name="Moneda 14 4 2 3 3 3" xfId="21584" xr:uid="{06B76ED1-6084-49CB-B4D3-E04BD8AE19A1}"/>
    <cellStyle name="Moneda 14 4 2 3 4" xfId="28866" xr:uid="{59BEC067-2C8C-4B8E-B2A1-281507D3BFB6}"/>
    <cellStyle name="Moneda 14 4 2 3 5" xfId="17945" xr:uid="{34DCEDB7-FD8C-43C5-B7FE-E905DA8734AC}"/>
    <cellStyle name="Moneda 14 4 2 4" xfId="7718" xr:uid="{AA54FE36-A3E8-4320-8D82-B7FF5D31AC0C}"/>
    <cellStyle name="Moneda 14 4 2 4 2" xfId="15025" xr:uid="{2D29AE71-41E0-4453-95CF-3594A2FDF021}"/>
    <cellStyle name="Moneda 14 4 2 4 2 2" xfId="36871" xr:uid="{AEC7A3C1-E486-49B6-BD2A-B4B9C0698845}"/>
    <cellStyle name="Moneda 14 4 2 4 2 3" xfId="25950" xr:uid="{2ADDFCE8-BEED-4497-9A76-5DEC25EB6E8F}"/>
    <cellStyle name="Moneda 14 4 2 4 3" xfId="11371" xr:uid="{7E911794-65A0-47C2-BEFA-857D9A85BAF2}"/>
    <cellStyle name="Moneda 14 4 2 4 3 2" xfId="33231" xr:uid="{43EF240C-0A1A-4727-9E94-FD6419E03B9A}"/>
    <cellStyle name="Moneda 14 4 2 4 3 3" xfId="22310" xr:uid="{169C4589-E8CE-4441-B0F3-F9CF0674A9AD}"/>
    <cellStyle name="Moneda 14 4 2 4 4" xfId="29592" xr:uid="{ABBB6546-2B94-44DE-8B1C-5430870A8096}"/>
    <cellStyle name="Moneda 14 4 2 4 5" xfId="18671" xr:uid="{FDCB0FEC-FF78-4717-A4C9-55D6CD424548}"/>
    <cellStyle name="Moneda 14 4 2 5" xfId="8448" xr:uid="{6C1BD4FF-B8D8-41DF-865A-5EC44C03AB07}"/>
    <cellStyle name="Moneda 14 4 2 5 2" xfId="15755" xr:uid="{AF410951-CA84-4B9D-853A-1E512B14C26F}"/>
    <cellStyle name="Moneda 14 4 2 5 2 2" xfId="37597" xr:uid="{B17302EC-CA7A-4E96-BF79-4B1C47B245D9}"/>
    <cellStyle name="Moneda 14 4 2 5 2 3" xfId="26676" xr:uid="{2E748687-050C-4ECC-84B6-6620B4D90488}"/>
    <cellStyle name="Moneda 14 4 2 5 3" xfId="12097" xr:uid="{51692B06-850B-4CE7-BA8E-F2215B0DAF87}"/>
    <cellStyle name="Moneda 14 4 2 5 3 2" xfId="33957" xr:uid="{D6BDDD91-DC52-4CD1-9627-E8146A2E8C80}"/>
    <cellStyle name="Moneda 14 4 2 5 3 3" xfId="23036" xr:uid="{F9A74FE8-9EA1-458B-9B6A-7F4058186CBD}"/>
    <cellStyle name="Moneda 14 4 2 5 4" xfId="30318" xr:uid="{D344AECE-B837-4C03-8549-CAF44460DED6}"/>
    <cellStyle name="Moneda 14 4 2 5 5" xfId="19397" xr:uid="{65F976DF-4764-4858-AA8E-F1FDC34D2B4D}"/>
    <cellStyle name="Moneda 14 4 2 6" xfId="12837" xr:uid="{541D0287-4C4E-464F-A24E-C956A3270C12}"/>
    <cellStyle name="Moneda 14 4 2 6 2" xfId="34691" xr:uid="{C8A81FE1-04F1-4DE0-836B-755A561C41F9}"/>
    <cellStyle name="Moneda 14 4 2 6 3" xfId="23770" xr:uid="{A6BA16F8-8503-48BA-9B05-947043A1AF40}"/>
    <cellStyle name="Moneda 14 4 2 7" xfId="9183" xr:uid="{154F6B9D-A5D0-43DD-A690-61BE3032B3C8}"/>
    <cellStyle name="Moneda 14 4 2 7 2" xfId="31051" xr:uid="{3AD8B8ED-F93E-4AC5-9244-DA1B7C68D402}"/>
    <cellStyle name="Moneda 14 4 2 7 3" xfId="20130" xr:uid="{FC1E5888-487F-4A5C-BF60-42F359D457A4}"/>
    <cellStyle name="Moneda 14 4 2 8" xfId="27412" xr:uid="{A7C3C7E2-1EA0-4157-B15E-7AFC26452ACC}"/>
    <cellStyle name="Moneda 14 4 2 9" xfId="16491" xr:uid="{3ADF344E-AF6A-4A1C-AEFE-2B82C883EC41}"/>
    <cellStyle name="Moneda 14 4 3" xfId="5769" xr:uid="{21FE5F12-DDF6-4383-8346-5D9EE730B60C}"/>
    <cellStyle name="Moneda 14 4 3 2" xfId="6502" xr:uid="{943B0521-15AA-44BB-95D7-0F4C6FAFE9D3}"/>
    <cellStyle name="Moneda 14 4 3 2 2" xfId="13809" xr:uid="{E202FDF2-913B-407B-972D-9796FD6C3015}"/>
    <cellStyle name="Moneda 14 4 3 2 2 2" xfId="35663" xr:uid="{8C66162D-7840-48A6-92E2-9816A41BA404}"/>
    <cellStyle name="Moneda 14 4 3 2 2 3" xfId="24742" xr:uid="{48500F0E-1515-4B68-A9AD-F71108D83120}"/>
    <cellStyle name="Moneda 14 4 3 2 3" xfId="10155" xr:uid="{D64812DB-E617-4266-8931-1EA872037DF9}"/>
    <cellStyle name="Moneda 14 4 3 2 3 2" xfId="32023" xr:uid="{0D9644E0-02F4-463F-AFE8-F0BCB606A00A}"/>
    <cellStyle name="Moneda 14 4 3 2 3 3" xfId="21102" xr:uid="{D5F67468-248A-4ED3-902B-73C4F9DF9C97}"/>
    <cellStyle name="Moneda 14 4 3 2 4" xfId="28384" xr:uid="{C0903B4F-B685-4726-B22C-001E5AECE914}"/>
    <cellStyle name="Moneda 14 4 3 2 5" xfId="17463" xr:uid="{18B6A681-BC4D-40D4-9A15-677E025319FF}"/>
    <cellStyle name="Moneda 14 4 3 3" xfId="7232" xr:uid="{A11D6330-8A6F-4806-8A5F-27C738929E87}"/>
    <cellStyle name="Moneda 14 4 3 3 2" xfId="14539" xr:uid="{B073205B-2ECC-4494-BE7F-660A33ACBDFE}"/>
    <cellStyle name="Moneda 14 4 3 3 2 2" xfId="36389" xr:uid="{DA2318BD-A89C-4E8D-AAE1-08740867F774}"/>
    <cellStyle name="Moneda 14 4 3 3 2 3" xfId="25468" xr:uid="{CC39B5BC-6BB2-4349-A7DF-35E0513591AA}"/>
    <cellStyle name="Moneda 14 4 3 3 3" xfId="10885" xr:uid="{993225B1-B120-4A88-8FCE-0584B2EED453}"/>
    <cellStyle name="Moneda 14 4 3 3 3 2" xfId="32749" xr:uid="{351B9FF8-2F5F-4BB2-B2BB-8568B4F64E03}"/>
    <cellStyle name="Moneda 14 4 3 3 3 3" xfId="21828" xr:uid="{C1C010A9-8AB0-406A-AC91-614A6C5B224D}"/>
    <cellStyle name="Moneda 14 4 3 3 4" xfId="29110" xr:uid="{2F025BC2-4512-41FA-957C-235C0CC23801}"/>
    <cellStyle name="Moneda 14 4 3 3 5" xfId="18189" xr:uid="{CE0171EA-85DE-4F2C-B61C-9E45DF7B811A}"/>
    <cellStyle name="Moneda 14 4 3 4" xfId="7962" xr:uid="{01B825D7-FEDC-4020-81DB-A7ACB4FB877A}"/>
    <cellStyle name="Moneda 14 4 3 4 2" xfId="15269" xr:uid="{EF837FCE-3220-47AD-A2CB-32A693EA44D8}"/>
    <cellStyle name="Moneda 14 4 3 4 2 2" xfId="37115" xr:uid="{DD605836-F197-4C01-9FAA-2C644191637A}"/>
    <cellStyle name="Moneda 14 4 3 4 2 3" xfId="26194" xr:uid="{34952DD3-E475-4D6E-B11D-F18151916E46}"/>
    <cellStyle name="Moneda 14 4 3 4 3" xfId="11615" xr:uid="{08DC2981-2EFE-4F91-AFDB-1E1C08807D26}"/>
    <cellStyle name="Moneda 14 4 3 4 3 2" xfId="33475" xr:uid="{13E3D432-86C2-4082-9433-833E13A9AF99}"/>
    <cellStyle name="Moneda 14 4 3 4 3 3" xfId="22554" xr:uid="{2DC17043-1306-436E-A11E-49AD50BE1C46}"/>
    <cellStyle name="Moneda 14 4 3 4 4" xfId="29836" xr:uid="{41191A3F-6ACB-46A5-B8E5-9FB5EC422720}"/>
    <cellStyle name="Moneda 14 4 3 4 5" xfId="18915" xr:uid="{F85448AB-CB2E-47BC-8718-09948532D2FD}"/>
    <cellStyle name="Moneda 14 4 3 5" xfId="8692" xr:uid="{E8A860C3-C3A1-49C4-BBAB-3F82389F2CE1}"/>
    <cellStyle name="Moneda 14 4 3 5 2" xfId="15999" xr:uid="{94577969-B7BC-4A33-A7E2-531162227BDA}"/>
    <cellStyle name="Moneda 14 4 3 5 2 2" xfId="37841" xr:uid="{39145075-79AC-4590-9B12-9546B6031A40}"/>
    <cellStyle name="Moneda 14 4 3 5 2 3" xfId="26920" xr:uid="{5046B718-96A7-4BBC-A3C7-292CD91DFAFC}"/>
    <cellStyle name="Moneda 14 4 3 5 3" xfId="12341" xr:uid="{B2EE1BDB-7552-4E47-9E27-0FBDAA7B87BC}"/>
    <cellStyle name="Moneda 14 4 3 5 3 2" xfId="34201" xr:uid="{96D15509-7DEA-402D-A2EA-093672412B10}"/>
    <cellStyle name="Moneda 14 4 3 5 3 3" xfId="23280" xr:uid="{FB3098B1-B8B6-4F86-A657-C3ACEEE0131C}"/>
    <cellStyle name="Moneda 14 4 3 5 4" xfId="30562" xr:uid="{DE425A1B-CD55-49A0-BA2B-F879126DFF64}"/>
    <cellStyle name="Moneda 14 4 3 5 5" xfId="19641" xr:uid="{225C7282-CE5B-4FEF-BAD8-045B55D1D354}"/>
    <cellStyle name="Moneda 14 4 3 6" xfId="13081" xr:uid="{2F86B114-1294-4F6B-AD36-2D394B111534}"/>
    <cellStyle name="Moneda 14 4 3 6 2" xfId="34935" xr:uid="{9069A012-DA14-490D-8916-251FE4840037}"/>
    <cellStyle name="Moneda 14 4 3 6 3" xfId="24014" xr:uid="{79ED4230-EAE0-4B4E-837E-9F18B338E33C}"/>
    <cellStyle name="Moneda 14 4 3 7" xfId="9427" xr:uid="{7B2D2DD2-4408-4D20-AFF2-BF8848B95873}"/>
    <cellStyle name="Moneda 14 4 3 7 2" xfId="31295" xr:uid="{C0B9B837-50A8-4140-BF95-93781BD7178B}"/>
    <cellStyle name="Moneda 14 4 3 7 3" xfId="20374" xr:uid="{A308DB58-25AA-4CC6-8D5C-CF6B1F8B9913}"/>
    <cellStyle name="Moneda 14 4 3 8" xfId="27656" xr:uid="{774C922E-AE0E-4DAD-9928-4EC51EFDF3E4}"/>
    <cellStyle name="Moneda 14 4 3 9" xfId="16735" xr:uid="{2403BCA4-290B-437B-8417-6680D11D8E22}"/>
    <cellStyle name="Moneda 14 4 4" xfId="6021" xr:uid="{AD974F64-4E52-44D0-958C-5CA8423FF5CB}"/>
    <cellStyle name="Moneda 14 4 4 2" xfId="13328" xr:uid="{01A3CE40-9496-4B44-83D7-A938F3D75C08}"/>
    <cellStyle name="Moneda 14 4 4 2 2" xfId="35182" xr:uid="{4C98EDE6-FA13-490C-ABB6-DA9E703DDD84}"/>
    <cellStyle name="Moneda 14 4 4 2 3" xfId="24261" xr:uid="{BD612065-B58B-4F6C-A91B-EF1A60AFB193}"/>
    <cellStyle name="Moneda 14 4 4 3" xfId="9674" xr:uid="{00BE73D7-45F0-4B21-ADDB-3136B2C89387}"/>
    <cellStyle name="Moneda 14 4 4 3 2" xfId="31542" xr:uid="{CB000C98-3E38-4B16-8337-1F8C3A1A9B7E}"/>
    <cellStyle name="Moneda 14 4 4 3 3" xfId="20621" xr:uid="{B21E1C45-8D24-4512-8C6F-7011D95EA2C7}"/>
    <cellStyle name="Moneda 14 4 4 4" xfId="27903" xr:uid="{DC4AEE3B-0517-45C3-BDBF-0659C2521DA4}"/>
    <cellStyle name="Moneda 14 4 4 5" xfId="16982" xr:uid="{CDD8CA2F-00F6-4C8B-901D-43740BBE8581}"/>
    <cellStyle name="Moneda 14 4 5" xfId="6749" xr:uid="{64B25591-A7BD-43D1-A668-C746FE69D389}"/>
    <cellStyle name="Moneda 14 4 5 2" xfId="14056" xr:uid="{173F74D7-1FDD-4761-84AB-5CE2599A2FD2}"/>
    <cellStyle name="Moneda 14 4 5 2 2" xfId="35908" xr:uid="{C929DAE0-CB94-4AC5-85C0-85A59CC46A7C}"/>
    <cellStyle name="Moneda 14 4 5 2 3" xfId="24987" xr:uid="{975AD3D4-8C8D-430E-9364-ECA2C1DF556E}"/>
    <cellStyle name="Moneda 14 4 5 3" xfId="10402" xr:uid="{D7299EA4-EE57-430F-AEC0-D55209AC8B84}"/>
    <cellStyle name="Moneda 14 4 5 3 2" xfId="32268" xr:uid="{87338266-E788-41AA-B42B-769C2E312505}"/>
    <cellStyle name="Moneda 14 4 5 3 3" xfId="21347" xr:uid="{492BCB6A-5845-4E82-9AD8-224CE7B0F417}"/>
    <cellStyle name="Moneda 14 4 5 4" xfId="28629" xr:uid="{817A849F-53F2-4076-B66E-0B4FF0409ADC}"/>
    <cellStyle name="Moneda 14 4 5 5" xfId="17708" xr:uid="{176E40CA-B5C5-4942-9132-8624282AFFD1}"/>
    <cellStyle name="Moneda 14 4 6" xfId="7479" xr:uid="{5583257C-D0AE-45C0-8EAE-185E47325923}"/>
    <cellStyle name="Moneda 14 4 6 2" xfId="14786" xr:uid="{68D833C7-68C0-4512-976D-0B0FFDBBD983}"/>
    <cellStyle name="Moneda 14 4 6 2 2" xfId="36634" xr:uid="{1322A447-A6B8-451C-9D6F-ED1FD50A82E1}"/>
    <cellStyle name="Moneda 14 4 6 2 3" xfId="25713" xr:uid="{13ED3DF6-8B06-42B5-A82A-8ED751552545}"/>
    <cellStyle name="Moneda 14 4 6 3" xfId="11132" xr:uid="{3420BD87-3FB7-4BAD-9434-7521BF72A017}"/>
    <cellStyle name="Moneda 14 4 6 3 2" xfId="32994" xr:uid="{40D6E33D-4DDF-4563-9557-49682DB3A76B}"/>
    <cellStyle name="Moneda 14 4 6 3 3" xfId="22073" xr:uid="{F09FB483-344D-4D35-9C48-A712228EE163}"/>
    <cellStyle name="Moneda 14 4 6 4" xfId="29355" xr:uid="{3351302B-138B-4E48-9270-F9035BB46C43}"/>
    <cellStyle name="Moneda 14 4 6 5" xfId="18434" xr:uid="{0E018172-D6E1-4795-971F-F27E7F0DE7AB}"/>
    <cellStyle name="Moneda 14 4 7" xfId="8209" xr:uid="{20FB7303-523D-445C-A14A-D6512D023D2F}"/>
    <cellStyle name="Moneda 14 4 7 2" xfId="15516" xr:uid="{D2CBF8F8-AF80-4242-9825-A69F4DE700A2}"/>
    <cellStyle name="Moneda 14 4 7 2 2" xfId="37360" xr:uid="{BBFEBF5D-D263-44F9-846F-1C18B5FD5D1B}"/>
    <cellStyle name="Moneda 14 4 7 2 3" xfId="26439" xr:uid="{876C7F66-BCD9-4576-B52A-F2AECE24C4E0}"/>
    <cellStyle name="Moneda 14 4 7 3" xfId="11860" xr:uid="{6D09FCDA-B71C-4F3C-AF36-E0A29D057DEE}"/>
    <cellStyle name="Moneda 14 4 7 3 2" xfId="33720" xr:uid="{EEECB89D-C511-4010-BF68-A11C0E51BA9A}"/>
    <cellStyle name="Moneda 14 4 7 3 3" xfId="22799" xr:uid="{FB16E362-BA94-45D4-85C9-6B94ED90AC8D}"/>
    <cellStyle name="Moneda 14 4 7 4" xfId="30081" xr:uid="{DFC2554F-8E11-44D1-A83F-5E69BDEC391C}"/>
    <cellStyle name="Moneda 14 4 7 5" xfId="19160" xr:uid="{D7451C06-5ACF-4C78-8E50-BBBF03016905}"/>
    <cellStyle name="Moneda 14 4 8" xfId="12598" xr:uid="{2EFDEB70-44F4-4518-A310-A5BEBD0436F7}"/>
    <cellStyle name="Moneda 14 4 8 2" xfId="34454" xr:uid="{129057AA-1A1F-4D2A-B386-9BE5961E4D72}"/>
    <cellStyle name="Moneda 14 4 8 3" xfId="23533" xr:uid="{D2D59C0C-957B-4433-80D6-8658D4C13E51}"/>
    <cellStyle name="Moneda 14 4 9" xfId="8946" xr:uid="{5EE98614-38E0-4EB9-816D-CD390E73B38C}"/>
    <cellStyle name="Moneda 14 4 9 2" xfId="30814" xr:uid="{EECD9E4E-F3FD-463B-BDFC-342C48074B5E}"/>
    <cellStyle name="Moneda 14 4 9 3" xfId="19893" xr:uid="{0309CC5B-B8DD-4447-A43B-6C0F912984F7}"/>
    <cellStyle name="Moneda 14 40" xfId="3110" xr:uid="{53DBDD7E-1850-4B7E-AA2A-24E0F8D5992E}"/>
    <cellStyle name="Moneda 14 40 10" xfId="27176" xr:uid="{35D8F295-8860-4FD3-BFAF-3610E825544E}"/>
    <cellStyle name="Moneda 14 40 11" xfId="16255" xr:uid="{96722C93-94D5-4B93-A459-90E4447D1A3E}"/>
    <cellStyle name="Moneda 14 40 2" xfId="5520" xr:uid="{3B1A5172-27B9-4448-BD39-8FEB8C507316}"/>
    <cellStyle name="Moneda 14 40 2 2" xfId="6259" xr:uid="{B0528DD4-E928-4799-BBDE-A192BC1A94CC}"/>
    <cellStyle name="Moneda 14 40 2 2 2" xfId="13566" xr:uid="{757C3E78-D286-4131-92C4-BE0AAE2DAF8A}"/>
    <cellStyle name="Moneda 14 40 2 2 2 2" xfId="35420" xr:uid="{F9C8A30B-E0E2-45E7-A0DC-98F4B6C89CF5}"/>
    <cellStyle name="Moneda 14 40 2 2 2 3" xfId="24499" xr:uid="{35E3CAF2-068D-4093-B4AE-2E40A193A9E5}"/>
    <cellStyle name="Moneda 14 40 2 2 3" xfId="9912" xr:uid="{49CA3855-3B22-4087-9316-93FC18F6290E}"/>
    <cellStyle name="Moneda 14 40 2 2 3 2" xfId="31780" xr:uid="{560B6B3E-71D6-49B7-AD73-9EB30A340DCD}"/>
    <cellStyle name="Moneda 14 40 2 2 3 3" xfId="20859" xr:uid="{B941ECFC-4D72-4F4A-BC74-52C340014C13}"/>
    <cellStyle name="Moneda 14 40 2 2 4" xfId="28141" xr:uid="{30C5D3BC-EE4D-4D53-ACB9-9E631F12E6C8}"/>
    <cellStyle name="Moneda 14 40 2 2 5" xfId="17220" xr:uid="{71BEFD67-E394-4B2A-AFD2-3A939C434642}"/>
    <cellStyle name="Moneda 14 40 2 3" xfId="6989" xr:uid="{47734499-F805-4EAC-A146-5279C414C641}"/>
    <cellStyle name="Moneda 14 40 2 3 2" xfId="14296" xr:uid="{63C48221-08A5-4498-B35B-9183A347D7B2}"/>
    <cellStyle name="Moneda 14 40 2 3 2 2" xfId="36146" xr:uid="{607FD781-A41A-40AF-89D0-B917C2CB0B9B}"/>
    <cellStyle name="Moneda 14 40 2 3 2 3" xfId="25225" xr:uid="{BE098746-5D9B-4FFE-8413-31CAD0006587}"/>
    <cellStyle name="Moneda 14 40 2 3 3" xfId="10642" xr:uid="{FB5FE2BD-FA63-4513-BDCF-DCB4CDF2EA7D}"/>
    <cellStyle name="Moneda 14 40 2 3 3 2" xfId="32506" xr:uid="{52F5F67A-F6DB-4895-A52F-F2C080EBE0C5}"/>
    <cellStyle name="Moneda 14 40 2 3 3 3" xfId="21585" xr:uid="{3007FDDA-4BC4-483D-8C17-59459752A42C}"/>
    <cellStyle name="Moneda 14 40 2 3 4" xfId="28867" xr:uid="{B1A53D7A-3B66-4265-9B33-B7EC37755032}"/>
    <cellStyle name="Moneda 14 40 2 3 5" xfId="17946" xr:uid="{71D69780-FFE1-49EF-A1C6-B1D9839A4523}"/>
    <cellStyle name="Moneda 14 40 2 4" xfId="7719" xr:uid="{C891845D-9F4E-4C2D-A2EC-EC385285AC03}"/>
    <cellStyle name="Moneda 14 40 2 4 2" xfId="15026" xr:uid="{EB822022-21C7-4643-96BE-482AE6EA0F9C}"/>
    <cellStyle name="Moneda 14 40 2 4 2 2" xfId="36872" xr:uid="{F08E61B2-B3F7-461B-AFA3-EC32830CAB78}"/>
    <cellStyle name="Moneda 14 40 2 4 2 3" xfId="25951" xr:uid="{B7B15549-AE14-49B6-90A7-7BB1ECB1F8AD}"/>
    <cellStyle name="Moneda 14 40 2 4 3" xfId="11372" xr:uid="{42E1CEF6-3E45-470D-B68E-81F4F1937535}"/>
    <cellStyle name="Moneda 14 40 2 4 3 2" xfId="33232" xr:uid="{0D5D7621-C4F4-4505-9514-74CF8D7471BE}"/>
    <cellStyle name="Moneda 14 40 2 4 3 3" xfId="22311" xr:uid="{7CA4444D-03F7-4A93-B3A4-FC4B5F2B4A8A}"/>
    <cellStyle name="Moneda 14 40 2 4 4" xfId="29593" xr:uid="{C38D5479-596B-453B-8241-B00CECF3C452}"/>
    <cellStyle name="Moneda 14 40 2 4 5" xfId="18672" xr:uid="{8905AAED-4F05-4BB1-9C26-8210491BE522}"/>
    <cellStyle name="Moneda 14 40 2 5" xfId="8449" xr:uid="{EB771B54-7EB1-43EE-B918-812474DA02F1}"/>
    <cellStyle name="Moneda 14 40 2 5 2" xfId="15756" xr:uid="{E6B99C8B-310F-430F-9AF5-B00F18C61EE7}"/>
    <cellStyle name="Moneda 14 40 2 5 2 2" xfId="37598" xr:uid="{C146FF8A-E666-4BFB-BDDE-7BDEF42D51F1}"/>
    <cellStyle name="Moneda 14 40 2 5 2 3" xfId="26677" xr:uid="{6597DBD0-77B1-44D3-A086-18F13B35E4A8}"/>
    <cellStyle name="Moneda 14 40 2 5 3" xfId="12098" xr:uid="{60BDDBE3-2051-4290-AEB4-2F98348287D5}"/>
    <cellStyle name="Moneda 14 40 2 5 3 2" xfId="33958" xr:uid="{AC6B3DD4-C491-468D-95E2-F745AE3ADFB6}"/>
    <cellStyle name="Moneda 14 40 2 5 3 3" xfId="23037" xr:uid="{0B0F986D-AF34-43FA-A4AA-057532009853}"/>
    <cellStyle name="Moneda 14 40 2 5 4" xfId="30319" xr:uid="{10CA5236-09CB-420D-9E16-18CBD6F8D013}"/>
    <cellStyle name="Moneda 14 40 2 5 5" xfId="19398" xr:uid="{7DC084EE-C1BE-49F9-BBDB-8A76BCEF0191}"/>
    <cellStyle name="Moneda 14 40 2 6" xfId="12838" xr:uid="{879F7D56-D625-4788-97C4-7D4A5376E833}"/>
    <cellStyle name="Moneda 14 40 2 6 2" xfId="34692" xr:uid="{FE35DC4F-134E-41F9-AF34-68CE53716706}"/>
    <cellStyle name="Moneda 14 40 2 6 3" xfId="23771" xr:uid="{2B3A286F-6BD0-42FF-AC09-F993D6BE07A3}"/>
    <cellStyle name="Moneda 14 40 2 7" xfId="9184" xr:uid="{0B21647A-361F-4A97-B693-C9E7C7E60AA1}"/>
    <cellStyle name="Moneda 14 40 2 7 2" xfId="31052" xr:uid="{49D43D1E-1DDC-4131-B477-40B24E089CBD}"/>
    <cellStyle name="Moneda 14 40 2 7 3" xfId="20131" xr:uid="{4C4742B5-3C8A-4224-BC19-D0D7F1634205}"/>
    <cellStyle name="Moneda 14 40 2 8" xfId="27413" xr:uid="{29D1576D-8623-4AE6-97D7-C337D9633E4C}"/>
    <cellStyle name="Moneda 14 40 2 9" xfId="16492" xr:uid="{E6FDDAA2-BAA1-47B2-92CF-13F500E6B4B2}"/>
    <cellStyle name="Moneda 14 40 3" xfId="5770" xr:uid="{ECC58C8C-EDDE-4F1E-A38D-09B0B6E90E23}"/>
    <cellStyle name="Moneda 14 40 3 2" xfId="6503" xr:uid="{07D7C823-C44A-4A7D-9E5B-ED224916BAAA}"/>
    <cellStyle name="Moneda 14 40 3 2 2" xfId="13810" xr:uid="{FA2BE008-B878-4965-911C-4EAF9C457826}"/>
    <cellStyle name="Moneda 14 40 3 2 2 2" xfId="35664" xr:uid="{3E009783-1AB7-4C73-B2D7-16843269BC92}"/>
    <cellStyle name="Moneda 14 40 3 2 2 3" xfId="24743" xr:uid="{38AA5EF3-3C2F-4191-B0BC-47BC2890A669}"/>
    <cellStyle name="Moneda 14 40 3 2 3" xfId="10156" xr:uid="{3F069282-E806-48A5-8B39-BDCB1BDC09CB}"/>
    <cellStyle name="Moneda 14 40 3 2 3 2" xfId="32024" xr:uid="{BF4AA403-0524-4CD1-9E7A-39D0721CB9DA}"/>
    <cellStyle name="Moneda 14 40 3 2 3 3" xfId="21103" xr:uid="{BD1C2BB6-F4A4-486F-81A9-3221B7A79E95}"/>
    <cellStyle name="Moneda 14 40 3 2 4" xfId="28385" xr:uid="{4E0C4419-AABA-40C4-BA22-5A50282CB8B5}"/>
    <cellStyle name="Moneda 14 40 3 2 5" xfId="17464" xr:uid="{9403ABAE-3634-4554-9BF8-8F813B01DDBE}"/>
    <cellStyle name="Moneda 14 40 3 3" xfId="7233" xr:uid="{F1BDB91D-9C4B-4D16-91C9-346C0A579EC6}"/>
    <cellStyle name="Moneda 14 40 3 3 2" xfId="14540" xr:uid="{34C7C192-EC89-4131-9E4F-8B8A5DA33C95}"/>
    <cellStyle name="Moneda 14 40 3 3 2 2" xfId="36390" xr:uid="{1AD91563-9838-4B04-892C-82E87F209ED9}"/>
    <cellStyle name="Moneda 14 40 3 3 2 3" xfId="25469" xr:uid="{0E31733E-2E09-4787-BAE5-033DF37A16BB}"/>
    <cellStyle name="Moneda 14 40 3 3 3" xfId="10886" xr:uid="{D2C05AA5-D69B-43EB-8AF2-7BC4A523EC75}"/>
    <cellStyle name="Moneda 14 40 3 3 3 2" xfId="32750" xr:uid="{BC1F15EA-B5D8-4432-9BAB-A833AA6E2BED}"/>
    <cellStyle name="Moneda 14 40 3 3 3 3" xfId="21829" xr:uid="{B997F287-F2E4-4242-8E59-422FB97F7BA4}"/>
    <cellStyle name="Moneda 14 40 3 3 4" xfId="29111" xr:uid="{3EAC3E1F-12BA-4B5E-8336-5DCD4C31A223}"/>
    <cellStyle name="Moneda 14 40 3 3 5" xfId="18190" xr:uid="{F877126A-C95D-4E30-BE4D-B4E8B21A74AC}"/>
    <cellStyle name="Moneda 14 40 3 4" xfId="7963" xr:uid="{B41D1025-C457-49D3-A2EE-91D02E71ACF3}"/>
    <cellStyle name="Moneda 14 40 3 4 2" xfId="15270" xr:uid="{5DBC2604-C8E7-4D8F-98AE-2E8C688070EE}"/>
    <cellStyle name="Moneda 14 40 3 4 2 2" xfId="37116" xr:uid="{61811372-272D-425E-9FE8-22C605C72385}"/>
    <cellStyle name="Moneda 14 40 3 4 2 3" xfId="26195" xr:uid="{83FEFF0C-4B34-44C0-8DF7-35646CEA38A2}"/>
    <cellStyle name="Moneda 14 40 3 4 3" xfId="11616" xr:uid="{CC7806C1-50B9-4A26-A957-D2C6879318BE}"/>
    <cellStyle name="Moneda 14 40 3 4 3 2" xfId="33476" xr:uid="{7CADE906-CC41-4859-9053-AF67A0174159}"/>
    <cellStyle name="Moneda 14 40 3 4 3 3" xfId="22555" xr:uid="{12C99038-6587-4036-A617-DA793037C94F}"/>
    <cellStyle name="Moneda 14 40 3 4 4" xfId="29837" xr:uid="{E14E2B0F-CF6F-46F2-BCC2-A56D61E385C1}"/>
    <cellStyle name="Moneda 14 40 3 4 5" xfId="18916" xr:uid="{4AE0F3A4-BCBB-44A7-AF44-2D90C7C7F2A0}"/>
    <cellStyle name="Moneda 14 40 3 5" xfId="8693" xr:uid="{F13B5641-AF11-4F50-982E-7E1A09168573}"/>
    <cellStyle name="Moneda 14 40 3 5 2" xfId="16000" xr:uid="{47D2A335-ED19-4FBC-8CA8-3C29476250FD}"/>
    <cellStyle name="Moneda 14 40 3 5 2 2" xfId="37842" xr:uid="{01EACE4D-83E3-4613-8C1C-C7D8C28771FD}"/>
    <cellStyle name="Moneda 14 40 3 5 2 3" xfId="26921" xr:uid="{47EF6584-242B-4195-B448-9471A26CC01C}"/>
    <cellStyle name="Moneda 14 40 3 5 3" xfId="12342" xr:uid="{45495348-96F7-487F-B824-F695828FE148}"/>
    <cellStyle name="Moneda 14 40 3 5 3 2" xfId="34202" xr:uid="{C9F3A641-ECC8-4E29-89F6-D2F9D40D81D4}"/>
    <cellStyle name="Moneda 14 40 3 5 3 3" xfId="23281" xr:uid="{3A7C5FFF-F03F-4CA0-BBA6-2ABB67D47F0F}"/>
    <cellStyle name="Moneda 14 40 3 5 4" xfId="30563" xr:uid="{888A9379-4F6E-4C84-8D6B-D53A289AA3C1}"/>
    <cellStyle name="Moneda 14 40 3 5 5" xfId="19642" xr:uid="{7852A875-B600-4ACD-9091-96E29959F801}"/>
    <cellStyle name="Moneda 14 40 3 6" xfId="13082" xr:uid="{9EE74DB3-DBB7-48E1-BB65-A6CE28297C57}"/>
    <cellStyle name="Moneda 14 40 3 6 2" xfId="34936" xr:uid="{596CB4F7-02F9-41E5-BB9E-F2DBE7904753}"/>
    <cellStyle name="Moneda 14 40 3 6 3" xfId="24015" xr:uid="{443AA486-14D3-4AED-B72C-91AB5F43AA4B}"/>
    <cellStyle name="Moneda 14 40 3 7" xfId="9428" xr:uid="{A1BA68DE-3B6D-4654-BC94-09EAAD4A3101}"/>
    <cellStyle name="Moneda 14 40 3 7 2" xfId="31296" xr:uid="{4C4B4F62-6CDE-4AE9-A404-0C8ABF0FA686}"/>
    <cellStyle name="Moneda 14 40 3 7 3" xfId="20375" xr:uid="{2BCF0E0A-548B-458D-9862-78B9BCA0D369}"/>
    <cellStyle name="Moneda 14 40 3 8" xfId="27657" xr:uid="{0E4EBAF0-305F-40A6-B181-13218ACD2A45}"/>
    <cellStyle name="Moneda 14 40 3 9" xfId="16736" xr:uid="{E7AC82FA-3C8E-45C7-AEDE-516690C97FE7}"/>
    <cellStyle name="Moneda 14 40 4" xfId="6022" xr:uid="{8E2A6A64-81F8-4B38-8BFB-3ED78952F8C3}"/>
    <cellStyle name="Moneda 14 40 4 2" xfId="13329" xr:uid="{6DA45E10-3547-499D-BEAF-E288B3737FA8}"/>
    <cellStyle name="Moneda 14 40 4 2 2" xfId="35183" xr:uid="{25AF9F2D-711A-48A8-AFB9-BA6CD94F579E}"/>
    <cellStyle name="Moneda 14 40 4 2 3" xfId="24262" xr:uid="{240E1591-8DDF-440B-9EBC-46137950D0C9}"/>
    <cellStyle name="Moneda 14 40 4 3" xfId="9675" xr:uid="{980DCEA1-5F6C-486A-B259-9F56C8BEA421}"/>
    <cellStyle name="Moneda 14 40 4 3 2" xfId="31543" xr:uid="{4896D570-0606-48E7-B993-0C404BE02669}"/>
    <cellStyle name="Moneda 14 40 4 3 3" xfId="20622" xr:uid="{BD891B89-E907-4687-A665-3927F6E620E2}"/>
    <cellStyle name="Moneda 14 40 4 4" xfId="27904" xr:uid="{E28EB250-0002-48C8-9307-E4B397D238EC}"/>
    <cellStyle name="Moneda 14 40 4 5" xfId="16983" xr:uid="{B4C57159-9419-4478-85A8-8802051E35F5}"/>
    <cellStyle name="Moneda 14 40 5" xfId="6750" xr:uid="{1BFE4992-0078-4441-8591-5FEFC145E266}"/>
    <cellStyle name="Moneda 14 40 5 2" xfId="14057" xr:uid="{D8AD2130-D999-4333-AAC9-0917E53C5FDB}"/>
    <cellStyle name="Moneda 14 40 5 2 2" xfId="35909" xr:uid="{12385906-3B17-49F3-AD73-D8198651359C}"/>
    <cellStyle name="Moneda 14 40 5 2 3" xfId="24988" xr:uid="{C511B16E-E757-471A-A203-B7FBD9A54C08}"/>
    <cellStyle name="Moneda 14 40 5 3" xfId="10403" xr:uid="{429B7C72-2285-4CBD-9F5B-602CD9ECC1BB}"/>
    <cellStyle name="Moneda 14 40 5 3 2" xfId="32269" xr:uid="{D9D8CA70-8A10-4B6F-96BF-76703EF81FAF}"/>
    <cellStyle name="Moneda 14 40 5 3 3" xfId="21348" xr:uid="{741F14C0-F671-4CDA-A380-B4593220AAE2}"/>
    <cellStyle name="Moneda 14 40 5 4" xfId="28630" xr:uid="{D50002D8-63EE-45F8-A233-C8FC247DEFF9}"/>
    <cellStyle name="Moneda 14 40 5 5" xfId="17709" xr:uid="{3D84803B-5E7D-4835-9C6C-85ADC6033622}"/>
    <cellStyle name="Moneda 14 40 6" xfId="7480" xr:uid="{05034299-F9B3-413E-B3B7-B340C57861AE}"/>
    <cellStyle name="Moneda 14 40 6 2" xfId="14787" xr:uid="{1683AA89-938D-4681-A6B7-E64D414919AC}"/>
    <cellStyle name="Moneda 14 40 6 2 2" xfId="36635" xr:uid="{9F775B62-7359-42F1-8964-657C2068001D}"/>
    <cellStyle name="Moneda 14 40 6 2 3" xfId="25714" xr:uid="{4212B060-DEC8-47A9-856E-6C22AB214592}"/>
    <cellStyle name="Moneda 14 40 6 3" xfId="11133" xr:uid="{8055FB4A-A46A-4358-AA20-6E8EEC6A9904}"/>
    <cellStyle name="Moneda 14 40 6 3 2" xfId="32995" xr:uid="{4EC320C3-9586-4803-8F03-726FA56F1C9C}"/>
    <cellStyle name="Moneda 14 40 6 3 3" xfId="22074" xr:uid="{0DF4CA0C-4728-41AB-8576-1FFEFC864405}"/>
    <cellStyle name="Moneda 14 40 6 4" xfId="29356" xr:uid="{E6F05E54-F948-4EDF-B1CB-8451A3E30340}"/>
    <cellStyle name="Moneda 14 40 6 5" xfId="18435" xr:uid="{E94F4641-9408-48DF-89FF-695F4B36FAD8}"/>
    <cellStyle name="Moneda 14 40 7" xfId="8210" xr:uid="{5EE6D66F-06FF-4E52-9E56-30C8717D6060}"/>
    <cellStyle name="Moneda 14 40 7 2" xfId="15517" xr:uid="{6F411E23-DD20-4533-860C-1D3A293D1128}"/>
    <cellStyle name="Moneda 14 40 7 2 2" xfId="37361" xr:uid="{26010853-3D76-49BC-BBEE-3390F901EFEC}"/>
    <cellStyle name="Moneda 14 40 7 2 3" xfId="26440" xr:uid="{C4EBC1DF-9722-439A-8695-C37DF48CEEE5}"/>
    <cellStyle name="Moneda 14 40 7 3" xfId="11861" xr:uid="{8F2F2AD5-89B7-4CA8-8A5D-23949D4D427B}"/>
    <cellStyle name="Moneda 14 40 7 3 2" xfId="33721" xr:uid="{695D6909-229E-4A0D-BBEA-BA8F7AAA0134}"/>
    <cellStyle name="Moneda 14 40 7 3 3" xfId="22800" xr:uid="{3A8151D9-FAAF-4B83-AA45-A5118F8369DF}"/>
    <cellStyle name="Moneda 14 40 7 4" xfId="30082" xr:uid="{A9DA9D5A-6632-4057-8AB1-C9888B754380}"/>
    <cellStyle name="Moneda 14 40 7 5" xfId="19161" xr:uid="{92C819E6-4BDF-481A-8068-2A4EF0B5EC98}"/>
    <cellStyle name="Moneda 14 40 8" xfId="12599" xr:uid="{74181841-7256-41C4-AA8A-87462492A9B5}"/>
    <cellStyle name="Moneda 14 40 8 2" xfId="34455" xr:uid="{36036184-9CCE-48C6-87C2-847B12E1BB4D}"/>
    <cellStyle name="Moneda 14 40 8 3" xfId="23534" xr:uid="{32719874-84D5-43D3-AAB7-269807C2CB91}"/>
    <cellStyle name="Moneda 14 40 9" xfId="8947" xr:uid="{91944E71-7991-42AE-89DF-A6E21A2EF291}"/>
    <cellStyle name="Moneda 14 40 9 2" xfId="30815" xr:uid="{50250E89-00F6-4CAC-AAE3-B3383153CBAC}"/>
    <cellStyle name="Moneda 14 40 9 3" xfId="19894" xr:uid="{C005E7E0-4E38-4D4F-B121-4DF3A79073C0}"/>
    <cellStyle name="Moneda 14 41" xfId="3111" xr:uid="{15FA4439-3B69-43AA-BBE6-67C46102CEF7}"/>
    <cellStyle name="Moneda 14 41 10" xfId="27177" xr:uid="{81312FA4-4117-44BE-8012-53AC9DF6E81C}"/>
    <cellStyle name="Moneda 14 41 11" xfId="16256" xr:uid="{9CD795E7-F44F-4B7A-B0F5-937770D5047C}"/>
    <cellStyle name="Moneda 14 41 2" xfId="5521" xr:uid="{3637E0D7-3C6A-4761-8C30-267630394E8D}"/>
    <cellStyle name="Moneda 14 41 2 2" xfId="6260" xr:uid="{DC6277A8-422C-4F8E-956C-9EB9E3A1FB1F}"/>
    <cellStyle name="Moneda 14 41 2 2 2" xfId="13567" xr:uid="{531DF705-EE99-4C24-A809-33087CDD3A0A}"/>
    <cellStyle name="Moneda 14 41 2 2 2 2" xfId="35421" xr:uid="{7975B3BB-3263-4FBE-9168-FB08F8E7C568}"/>
    <cellStyle name="Moneda 14 41 2 2 2 3" xfId="24500" xr:uid="{C3C48904-2E69-404F-B79C-927AB168F20E}"/>
    <cellStyle name="Moneda 14 41 2 2 3" xfId="9913" xr:uid="{EC72E038-A63C-4B17-99B3-5E51432AD0F4}"/>
    <cellStyle name="Moneda 14 41 2 2 3 2" xfId="31781" xr:uid="{6122A410-302C-4BED-8CF3-B861480E1392}"/>
    <cellStyle name="Moneda 14 41 2 2 3 3" xfId="20860" xr:uid="{EE090C33-6B6B-487E-83BC-8B470EF2D39C}"/>
    <cellStyle name="Moneda 14 41 2 2 4" xfId="28142" xr:uid="{34A5F616-E12E-4EEC-85FD-02354152C8B4}"/>
    <cellStyle name="Moneda 14 41 2 2 5" xfId="17221" xr:uid="{C3B8D1DB-E832-4578-9E53-9E70732CF397}"/>
    <cellStyle name="Moneda 14 41 2 3" xfId="6990" xr:uid="{9EB7032D-90EB-494B-ABDE-3869F59B058B}"/>
    <cellStyle name="Moneda 14 41 2 3 2" xfId="14297" xr:uid="{D8BA0FC9-6A95-4504-88FF-B6CAF91ADC64}"/>
    <cellStyle name="Moneda 14 41 2 3 2 2" xfId="36147" xr:uid="{9B0ADCAE-22B7-4BE3-93CB-24E4AC3DDD96}"/>
    <cellStyle name="Moneda 14 41 2 3 2 3" xfId="25226" xr:uid="{589284D0-C68C-493F-A6C1-80D06C753581}"/>
    <cellStyle name="Moneda 14 41 2 3 3" xfId="10643" xr:uid="{B93A2235-981F-4FFB-86FC-A37BC77722CD}"/>
    <cellStyle name="Moneda 14 41 2 3 3 2" xfId="32507" xr:uid="{5C4B2C39-38F5-434F-BF8C-0D3ECD630218}"/>
    <cellStyle name="Moneda 14 41 2 3 3 3" xfId="21586" xr:uid="{0AAA4050-5BBB-4441-88A4-1414D7BFB7BF}"/>
    <cellStyle name="Moneda 14 41 2 3 4" xfId="28868" xr:uid="{1ACBB903-2886-4F53-9C6F-52EC0F127ADC}"/>
    <cellStyle name="Moneda 14 41 2 3 5" xfId="17947" xr:uid="{8A8957B6-A246-4AFD-93C7-9A2C936FE7AE}"/>
    <cellStyle name="Moneda 14 41 2 4" xfId="7720" xr:uid="{AAA8D5DF-E2E0-42D9-BF32-80DC5D0A3C73}"/>
    <cellStyle name="Moneda 14 41 2 4 2" xfId="15027" xr:uid="{4C38341F-0454-40B9-ADB9-451D868ED2F8}"/>
    <cellStyle name="Moneda 14 41 2 4 2 2" xfId="36873" xr:uid="{C639D483-CA9D-4A98-B33D-B3E8A7917CCA}"/>
    <cellStyle name="Moneda 14 41 2 4 2 3" xfId="25952" xr:uid="{CA5E317F-7EC5-4206-A092-0BEE0430398A}"/>
    <cellStyle name="Moneda 14 41 2 4 3" xfId="11373" xr:uid="{68225CC5-1FCD-4A84-B2E4-C2E72DC87F19}"/>
    <cellStyle name="Moneda 14 41 2 4 3 2" xfId="33233" xr:uid="{2086F643-674A-4B4C-B4B4-248C386F368D}"/>
    <cellStyle name="Moneda 14 41 2 4 3 3" xfId="22312" xr:uid="{41D19B1A-036A-4ADF-BC9C-6EE84E368284}"/>
    <cellStyle name="Moneda 14 41 2 4 4" xfId="29594" xr:uid="{986854EA-F7D5-48EB-942C-D11FF3370664}"/>
    <cellStyle name="Moneda 14 41 2 4 5" xfId="18673" xr:uid="{DA322820-3559-4947-BF2B-4CDAF6714A70}"/>
    <cellStyle name="Moneda 14 41 2 5" xfId="8450" xr:uid="{AEB16325-C602-45D3-9644-CD3DAC2D68BA}"/>
    <cellStyle name="Moneda 14 41 2 5 2" xfId="15757" xr:uid="{346D3B40-7FAE-45AD-9161-63FD0BCFE6B6}"/>
    <cellStyle name="Moneda 14 41 2 5 2 2" xfId="37599" xr:uid="{BE47C372-9414-457E-8F24-12597D7CA195}"/>
    <cellStyle name="Moneda 14 41 2 5 2 3" xfId="26678" xr:uid="{993DAC89-8278-469C-831A-99582E48E824}"/>
    <cellStyle name="Moneda 14 41 2 5 3" xfId="12099" xr:uid="{710B964C-AB1B-41C7-B7A2-2651947D1CE1}"/>
    <cellStyle name="Moneda 14 41 2 5 3 2" xfId="33959" xr:uid="{2E2F176D-544A-4B96-9BBD-8BFDB708BC23}"/>
    <cellStyle name="Moneda 14 41 2 5 3 3" xfId="23038" xr:uid="{A094C76C-98DD-42FD-8E85-D32AE88C2495}"/>
    <cellStyle name="Moneda 14 41 2 5 4" xfId="30320" xr:uid="{3C0BCD4E-2288-40D2-A5FA-DF4C75F3C083}"/>
    <cellStyle name="Moneda 14 41 2 5 5" xfId="19399" xr:uid="{C3120D88-887D-450E-9FAB-08199F2CE8CE}"/>
    <cellStyle name="Moneda 14 41 2 6" xfId="12839" xr:uid="{AFC463DA-1F06-4428-AF47-BCC9A0000126}"/>
    <cellStyle name="Moneda 14 41 2 6 2" xfId="34693" xr:uid="{102D26A4-C7AA-450D-A64A-E62DB3F576E6}"/>
    <cellStyle name="Moneda 14 41 2 6 3" xfId="23772" xr:uid="{DC5C6F67-2619-4866-A7A0-6F2EB58D3B18}"/>
    <cellStyle name="Moneda 14 41 2 7" xfId="9185" xr:uid="{948F9BC0-9BC2-4868-8C5D-7278E5E18EDA}"/>
    <cellStyle name="Moneda 14 41 2 7 2" xfId="31053" xr:uid="{58C93B93-DA09-441B-9618-57C7085B5D87}"/>
    <cellStyle name="Moneda 14 41 2 7 3" xfId="20132" xr:uid="{E87FFC27-DE7A-412B-B1F1-BE4D56B3AC55}"/>
    <cellStyle name="Moneda 14 41 2 8" xfId="27414" xr:uid="{F0096DB8-03A7-4052-9B63-5D8FC5EF4D2C}"/>
    <cellStyle name="Moneda 14 41 2 9" xfId="16493" xr:uid="{48E29ED2-9A3F-4B63-9C78-2F1FFB13E836}"/>
    <cellStyle name="Moneda 14 41 3" xfId="5771" xr:uid="{1CD9E93E-08B5-44FF-A490-7F6129F551CA}"/>
    <cellStyle name="Moneda 14 41 3 2" xfId="6504" xr:uid="{21E23661-7C8C-4DBF-9F06-7CB896DCA9B2}"/>
    <cellStyle name="Moneda 14 41 3 2 2" xfId="13811" xr:uid="{D6554E34-C946-40EB-8064-C55C473A259E}"/>
    <cellStyle name="Moneda 14 41 3 2 2 2" xfId="35665" xr:uid="{4DCEF9BE-ADF2-4317-A12F-9077D9CDDE70}"/>
    <cellStyle name="Moneda 14 41 3 2 2 3" xfId="24744" xr:uid="{AA1A111A-D106-4D65-A191-7C83449B896C}"/>
    <cellStyle name="Moneda 14 41 3 2 3" xfId="10157" xr:uid="{CCF4FDA7-229E-467D-8F14-DBB33B231B08}"/>
    <cellStyle name="Moneda 14 41 3 2 3 2" xfId="32025" xr:uid="{31FF6733-985B-4C95-8479-5A165D624BE6}"/>
    <cellStyle name="Moneda 14 41 3 2 3 3" xfId="21104" xr:uid="{AF78AA66-A672-468E-B7D5-A084A105CA0D}"/>
    <cellStyle name="Moneda 14 41 3 2 4" xfId="28386" xr:uid="{1B951596-E30B-4A49-8EC2-845AA343948C}"/>
    <cellStyle name="Moneda 14 41 3 2 5" xfId="17465" xr:uid="{4B3175E4-0E78-4CE3-8356-17A538E781D7}"/>
    <cellStyle name="Moneda 14 41 3 3" xfId="7234" xr:uid="{4584B3A1-464A-457B-8933-70614CE652AA}"/>
    <cellStyle name="Moneda 14 41 3 3 2" xfId="14541" xr:uid="{DD94034F-5860-4B83-B3BA-6F71B2238F94}"/>
    <cellStyle name="Moneda 14 41 3 3 2 2" xfId="36391" xr:uid="{2C4FEE91-FC78-40FF-B3DF-2A872A4AFBA7}"/>
    <cellStyle name="Moneda 14 41 3 3 2 3" xfId="25470" xr:uid="{276152F7-40E4-43E7-9CB2-40BA8E13903A}"/>
    <cellStyle name="Moneda 14 41 3 3 3" xfId="10887" xr:uid="{9129AE67-EDD6-4581-BB73-73B196785253}"/>
    <cellStyle name="Moneda 14 41 3 3 3 2" xfId="32751" xr:uid="{B6CB8697-5AB8-4973-9E94-E1D0A337D493}"/>
    <cellStyle name="Moneda 14 41 3 3 3 3" xfId="21830" xr:uid="{B9606828-14F6-4161-ADC9-D13172E1817D}"/>
    <cellStyle name="Moneda 14 41 3 3 4" xfId="29112" xr:uid="{665D078C-FE7C-4757-80B7-AE5F5B50607F}"/>
    <cellStyle name="Moneda 14 41 3 3 5" xfId="18191" xr:uid="{81C989B8-EA6E-4262-B7B4-27CE380E49F1}"/>
    <cellStyle name="Moneda 14 41 3 4" xfId="7964" xr:uid="{688658C6-CF63-4F12-9AB9-88EE0B7A9E86}"/>
    <cellStyle name="Moneda 14 41 3 4 2" xfId="15271" xr:uid="{C8F3835A-D969-4D37-8893-073C70ADD286}"/>
    <cellStyle name="Moneda 14 41 3 4 2 2" xfId="37117" xr:uid="{56B0CE94-2255-4359-82A3-F71D6DF3CD61}"/>
    <cellStyle name="Moneda 14 41 3 4 2 3" xfId="26196" xr:uid="{93711128-DA36-4DAE-B9E9-83CAEBAB0215}"/>
    <cellStyle name="Moneda 14 41 3 4 3" xfId="11617" xr:uid="{6EBD2B39-BEFF-4CDB-B982-77D576E586EA}"/>
    <cellStyle name="Moneda 14 41 3 4 3 2" xfId="33477" xr:uid="{C10E04B2-44CA-4E09-BDE7-97CAC6EE0D68}"/>
    <cellStyle name="Moneda 14 41 3 4 3 3" xfId="22556" xr:uid="{1992ACCB-8ED5-45E7-9E60-10D2EB3B7F09}"/>
    <cellStyle name="Moneda 14 41 3 4 4" xfId="29838" xr:uid="{D062AEC5-CEB2-43CB-A789-D8D51F982470}"/>
    <cellStyle name="Moneda 14 41 3 4 5" xfId="18917" xr:uid="{19A4124B-48E8-4423-9C4B-8745DCFE7E73}"/>
    <cellStyle name="Moneda 14 41 3 5" xfId="8694" xr:uid="{0143B11E-DA08-48FC-BD6A-B2E4C445EBFE}"/>
    <cellStyle name="Moneda 14 41 3 5 2" xfId="16001" xr:uid="{915C2242-D83F-46E2-98EF-00835AC43A94}"/>
    <cellStyle name="Moneda 14 41 3 5 2 2" xfId="37843" xr:uid="{4FB5B5CE-4F70-41DD-A004-290FED4AB60A}"/>
    <cellStyle name="Moneda 14 41 3 5 2 3" xfId="26922" xr:uid="{0C950CE7-5F4A-43F9-B57D-0B6814A82040}"/>
    <cellStyle name="Moneda 14 41 3 5 3" xfId="12343" xr:uid="{93656445-1AFD-45B0-A928-631F8E2A3FEA}"/>
    <cellStyle name="Moneda 14 41 3 5 3 2" xfId="34203" xr:uid="{B6CF5B63-CFCA-42DD-9EE5-2CE935F28FCC}"/>
    <cellStyle name="Moneda 14 41 3 5 3 3" xfId="23282" xr:uid="{BFE27251-0D1C-4E99-BB88-F7B488ED01D6}"/>
    <cellStyle name="Moneda 14 41 3 5 4" xfId="30564" xr:uid="{8579F6E0-F650-4214-8428-203577647A9A}"/>
    <cellStyle name="Moneda 14 41 3 5 5" xfId="19643" xr:uid="{71D88087-409B-41F7-9771-174459E57350}"/>
    <cellStyle name="Moneda 14 41 3 6" xfId="13083" xr:uid="{37EE17CB-CFF8-4200-99B7-6A49B4B364CE}"/>
    <cellStyle name="Moneda 14 41 3 6 2" xfId="34937" xr:uid="{2CCD4E5E-CA0D-42F6-8828-938F89216F60}"/>
    <cellStyle name="Moneda 14 41 3 6 3" xfId="24016" xr:uid="{9E4EED0E-07CA-4F98-9A4D-D21895EA053A}"/>
    <cellStyle name="Moneda 14 41 3 7" xfId="9429" xr:uid="{DDF8317E-8213-4B82-8331-FAC64C936C52}"/>
    <cellStyle name="Moneda 14 41 3 7 2" xfId="31297" xr:uid="{BDAB463C-2645-42DC-A6E9-86DF4E327C53}"/>
    <cellStyle name="Moneda 14 41 3 7 3" xfId="20376" xr:uid="{B1C423C5-4A59-4303-890B-0F6B0326C88A}"/>
    <cellStyle name="Moneda 14 41 3 8" xfId="27658" xr:uid="{98E31428-CAA2-48A3-A172-D1B6FCE76C84}"/>
    <cellStyle name="Moneda 14 41 3 9" xfId="16737" xr:uid="{B08BFC2D-C1DF-4773-81CF-843DDF1F6096}"/>
    <cellStyle name="Moneda 14 41 4" xfId="6023" xr:uid="{B5AF1B2E-B445-4C85-BC3F-1146EC287FD3}"/>
    <cellStyle name="Moneda 14 41 4 2" xfId="13330" xr:uid="{99A3A13D-E997-4D2B-89C5-FC66B3535909}"/>
    <cellStyle name="Moneda 14 41 4 2 2" xfId="35184" xr:uid="{35B2CE3E-0088-419B-85CB-4D3007C56618}"/>
    <cellStyle name="Moneda 14 41 4 2 3" xfId="24263" xr:uid="{024A1251-8B49-4565-99E1-368575964E77}"/>
    <cellStyle name="Moneda 14 41 4 3" xfId="9676" xr:uid="{D1528898-2E22-425D-947B-B347B6C96FCF}"/>
    <cellStyle name="Moneda 14 41 4 3 2" xfId="31544" xr:uid="{6A5C61AD-D297-4C3B-8440-5A53092BE013}"/>
    <cellStyle name="Moneda 14 41 4 3 3" xfId="20623" xr:uid="{7FB09CED-257C-4003-B78E-429886DA25C8}"/>
    <cellStyle name="Moneda 14 41 4 4" xfId="27905" xr:uid="{C6EB59C2-8F88-46AB-90D0-4B3280E78D5F}"/>
    <cellStyle name="Moneda 14 41 4 5" xfId="16984" xr:uid="{2CE582E4-E768-4527-92BC-5E34B2CD46E5}"/>
    <cellStyle name="Moneda 14 41 5" xfId="6751" xr:uid="{61ADD247-A15F-45E0-9D53-E4DFF97DC9F5}"/>
    <cellStyle name="Moneda 14 41 5 2" xfId="14058" xr:uid="{F3275596-D5F5-459B-8A66-7E5263D13008}"/>
    <cellStyle name="Moneda 14 41 5 2 2" xfId="35910" xr:uid="{CE377628-547E-4ABC-A7DF-1AA388C8A194}"/>
    <cellStyle name="Moneda 14 41 5 2 3" xfId="24989" xr:uid="{248B5D88-8E48-427B-9FDF-967385FA4FB5}"/>
    <cellStyle name="Moneda 14 41 5 3" xfId="10404" xr:uid="{BE00B377-EC4A-4930-AF7A-10B8E0CCFC64}"/>
    <cellStyle name="Moneda 14 41 5 3 2" xfId="32270" xr:uid="{A94154C5-1C4F-4835-B363-C3D030076AC2}"/>
    <cellStyle name="Moneda 14 41 5 3 3" xfId="21349" xr:uid="{02B1B8CB-2A46-4600-83C1-CA4C64F33CBB}"/>
    <cellStyle name="Moneda 14 41 5 4" xfId="28631" xr:uid="{B467C894-275C-4F9A-B8D1-6E49AD673B1E}"/>
    <cellStyle name="Moneda 14 41 5 5" xfId="17710" xr:uid="{6193092D-8A03-47D6-A88A-5895459E7A41}"/>
    <cellStyle name="Moneda 14 41 6" xfId="7481" xr:uid="{8DCEA8B6-231F-496A-86EF-2F966EB8C368}"/>
    <cellStyle name="Moneda 14 41 6 2" xfId="14788" xr:uid="{3239A87C-E92F-49E5-8707-F7410F1E9453}"/>
    <cellStyle name="Moneda 14 41 6 2 2" xfId="36636" xr:uid="{D3E1AA41-6D8B-44AC-A7A8-23E7919FAC6B}"/>
    <cellStyle name="Moneda 14 41 6 2 3" xfId="25715" xr:uid="{0A628DFD-45E6-4341-A3C6-EFAE05512584}"/>
    <cellStyle name="Moneda 14 41 6 3" xfId="11134" xr:uid="{0CF3789C-90C1-4C56-B2B1-F1DA1EF3C99C}"/>
    <cellStyle name="Moneda 14 41 6 3 2" xfId="32996" xr:uid="{A768AD96-49DB-4D7B-B861-3AE73474C2DA}"/>
    <cellStyle name="Moneda 14 41 6 3 3" xfId="22075" xr:uid="{8891CD39-C767-4571-8A3A-8E4766511292}"/>
    <cellStyle name="Moneda 14 41 6 4" xfId="29357" xr:uid="{3FF177F2-422C-46D1-A7C4-808B39571CC1}"/>
    <cellStyle name="Moneda 14 41 6 5" xfId="18436" xr:uid="{F625ED31-2655-4B0C-A567-4FD294EA52F3}"/>
    <cellStyle name="Moneda 14 41 7" xfId="8211" xr:uid="{66867EC1-5783-4C53-A2C7-D3138E6021F5}"/>
    <cellStyle name="Moneda 14 41 7 2" xfId="15518" xr:uid="{E6F73713-E7CC-41DE-96B4-2457F368AF88}"/>
    <cellStyle name="Moneda 14 41 7 2 2" xfId="37362" xr:uid="{856B614A-72D8-4E0C-B5D0-62E1C5AE5CCB}"/>
    <cellStyle name="Moneda 14 41 7 2 3" xfId="26441" xr:uid="{09BF9E5A-F491-4A24-8BA0-6EF0A9CF0C41}"/>
    <cellStyle name="Moneda 14 41 7 3" xfId="11862" xr:uid="{FF80A85A-AE37-4A5B-9E4C-4226CD6D2D21}"/>
    <cellStyle name="Moneda 14 41 7 3 2" xfId="33722" xr:uid="{C865B539-55EE-412C-9ADC-377B42104AD8}"/>
    <cellStyle name="Moneda 14 41 7 3 3" xfId="22801" xr:uid="{A5307DEC-B33D-45B7-B8E5-FA33A0045E5D}"/>
    <cellStyle name="Moneda 14 41 7 4" xfId="30083" xr:uid="{3B399C8F-9E8A-419D-9A23-66203A796575}"/>
    <cellStyle name="Moneda 14 41 7 5" xfId="19162" xr:uid="{2586F4C5-FADF-4569-BA33-FD28CD6314D7}"/>
    <cellStyle name="Moneda 14 41 8" xfId="12600" xr:uid="{F86DDC78-F8E2-4272-9870-4BCFABEC673E}"/>
    <cellStyle name="Moneda 14 41 8 2" xfId="34456" xr:uid="{6A069FAC-BFBB-4E44-B46A-2A393662F892}"/>
    <cellStyle name="Moneda 14 41 8 3" xfId="23535" xr:uid="{6CA37303-BCD4-4F20-9DC2-36D81E74313F}"/>
    <cellStyle name="Moneda 14 41 9" xfId="8948" xr:uid="{2999AF9F-C956-4927-8A30-F20410C48D80}"/>
    <cellStyle name="Moneda 14 41 9 2" xfId="30816" xr:uid="{972A1CA8-BFB8-45DE-91BE-193B0C47D5A7}"/>
    <cellStyle name="Moneda 14 41 9 3" xfId="19895" xr:uid="{71E94A40-D54C-48D2-8BA7-79D4DE32C1A7}"/>
    <cellStyle name="Moneda 14 42" xfId="3112" xr:uid="{C2215248-ECD3-4813-9B7F-1356B375AB1F}"/>
    <cellStyle name="Moneda 14 42 10" xfId="27178" xr:uid="{915F7B6D-DB9E-45A0-A508-0E16C2812D84}"/>
    <cellStyle name="Moneda 14 42 11" xfId="16257" xr:uid="{83E3E66A-331D-4850-B905-446F89E564A8}"/>
    <cellStyle name="Moneda 14 42 2" xfId="5522" xr:uid="{C664C66E-0724-42D2-9B3E-68FD833FEC9C}"/>
    <cellStyle name="Moneda 14 42 2 2" xfId="6261" xr:uid="{8461A9BF-0F92-4784-BEDD-943E1BBE14FF}"/>
    <cellStyle name="Moneda 14 42 2 2 2" xfId="13568" xr:uid="{AC97E5F9-4E4D-4622-90B8-95A2E8717FBF}"/>
    <cellStyle name="Moneda 14 42 2 2 2 2" xfId="35422" xr:uid="{97EF8163-E1A3-4CE8-904B-0F4A03369630}"/>
    <cellStyle name="Moneda 14 42 2 2 2 3" xfId="24501" xr:uid="{435882A5-2F5E-4EA5-926C-C5F79B69A390}"/>
    <cellStyle name="Moneda 14 42 2 2 3" xfId="9914" xr:uid="{233C871F-91B1-4765-BCBB-A5185C9359F9}"/>
    <cellStyle name="Moneda 14 42 2 2 3 2" xfId="31782" xr:uid="{9D64A423-23EB-4532-BB96-C208B2FDD430}"/>
    <cellStyle name="Moneda 14 42 2 2 3 3" xfId="20861" xr:uid="{4FEBE044-61B0-4790-8439-992A05EC002C}"/>
    <cellStyle name="Moneda 14 42 2 2 4" xfId="28143" xr:uid="{A31C10E6-1680-44CA-9C3B-D967099BF9B9}"/>
    <cellStyle name="Moneda 14 42 2 2 5" xfId="17222" xr:uid="{62958E08-8FE8-44CB-BB00-89FEBD0AE29B}"/>
    <cellStyle name="Moneda 14 42 2 3" xfId="6991" xr:uid="{7CF9825D-13F4-44D5-AF53-BBE3366EA65A}"/>
    <cellStyle name="Moneda 14 42 2 3 2" xfId="14298" xr:uid="{39B0590C-4791-411E-AE2E-1500590C50F0}"/>
    <cellStyle name="Moneda 14 42 2 3 2 2" xfId="36148" xr:uid="{54BF9565-655F-489E-85D8-9229B4F589CE}"/>
    <cellStyle name="Moneda 14 42 2 3 2 3" xfId="25227" xr:uid="{8085450B-9313-4BD9-AD8C-DB6E6BAAD2A6}"/>
    <cellStyle name="Moneda 14 42 2 3 3" xfId="10644" xr:uid="{7CE89B46-D4C2-4BB3-B8FD-EED2971FDB34}"/>
    <cellStyle name="Moneda 14 42 2 3 3 2" xfId="32508" xr:uid="{E15A431B-8A62-48E2-AACA-99B6B842320A}"/>
    <cellStyle name="Moneda 14 42 2 3 3 3" xfId="21587" xr:uid="{ADA33C4E-38A2-4232-9DFB-1B9A82075DB7}"/>
    <cellStyle name="Moneda 14 42 2 3 4" xfId="28869" xr:uid="{6F5EF374-4FF7-4D69-94B0-265875672955}"/>
    <cellStyle name="Moneda 14 42 2 3 5" xfId="17948" xr:uid="{6B16A04C-D883-4009-A522-BC8A0981B423}"/>
    <cellStyle name="Moneda 14 42 2 4" xfId="7721" xr:uid="{DCBDDBAF-44AC-490A-AC11-72990C836994}"/>
    <cellStyle name="Moneda 14 42 2 4 2" xfId="15028" xr:uid="{00779CE9-12E9-48B3-87DA-D8AF648261D7}"/>
    <cellStyle name="Moneda 14 42 2 4 2 2" xfId="36874" xr:uid="{1FAE7F7B-1CAE-43D8-9D74-B58A7A9C3275}"/>
    <cellStyle name="Moneda 14 42 2 4 2 3" xfId="25953" xr:uid="{400D4E0D-6BBC-4BFC-9D4A-8EFE2D7E76F0}"/>
    <cellStyle name="Moneda 14 42 2 4 3" xfId="11374" xr:uid="{E80D4C07-DE5B-46FF-AE93-D70F68C0B292}"/>
    <cellStyle name="Moneda 14 42 2 4 3 2" xfId="33234" xr:uid="{CE058FC6-00FD-4476-8414-2B6F14EEA19E}"/>
    <cellStyle name="Moneda 14 42 2 4 3 3" xfId="22313" xr:uid="{69F0DB0D-E189-434B-8CE8-A79E5505D524}"/>
    <cellStyle name="Moneda 14 42 2 4 4" xfId="29595" xr:uid="{26AB5EE1-5726-4CFF-9156-A63ABB98B2B9}"/>
    <cellStyle name="Moneda 14 42 2 4 5" xfId="18674" xr:uid="{F87C4301-6AB0-4B5F-B8BC-827E50900B13}"/>
    <cellStyle name="Moneda 14 42 2 5" xfId="8451" xr:uid="{DA4BAD9B-F2E0-49D3-9F5C-E7260FCEEB29}"/>
    <cellStyle name="Moneda 14 42 2 5 2" xfId="15758" xr:uid="{46B6AD96-63D1-4124-B06D-957A04548941}"/>
    <cellStyle name="Moneda 14 42 2 5 2 2" xfId="37600" xr:uid="{6B65DAE2-3BAE-4DDD-8A9F-6E1752E30872}"/>
    <cellStyle name="Moneda 14 42 2 5 2 3" xfId="26679" xr:uid="{C38A9AD2-1011-4C7E-B86D-73BE16E3B612}"/>
    <cellStyle name="Moneda 14 42 2 5 3" xfId="12100" xr:uid="{D1A07670-0852-4393-A7AE-22FBA194902C}"/>
    <cellStyle name="Moneda 14 42 2 5 3 2" xfId="33960" xr:uid="{60C13A2B-BEAD-4186-87CA-D59EABF4D27E}"/>
    <cellStyle name="Moneda 14 42 2 5 3 3" xfId="23039" xr:uid="{6EDAEFE6-2384-48BD-8924-B62AB2021F0D}"/>
    <cellStyle name="Moneda 14 42 2 5 4" xfId="30321" xr:uid="{766B572A-6AF2-44C5-BF7F-9B11C98BB94C}"/>
    <cellStyle name="Moneda 14 42 2 5 5" xfId="19400" xr:uid="{3AEA531A-35EC-4AE6-9561-20597AF3F34A}"/>
    <cellStyle name="Moneda 14 42 2 6" xfId="12840" xr:uid="{38B57A72-34F7-444F-834C-4CB49292E71C}"/>
    <cellStyle name="Moneda 14 42 2 6 2" xfId="34694" xr:uid="{100DB3EA-CD96-475E-8BE8-5156A5F06311}"/>
    <cellStyle name="Moneda 14 42 2 6 3" xfId="23773" xr:uid="{823D6FA5-875E-4F6A-88A7-C69E01B73E23}"/>
    <cellStyle name="Moneda 14 42 2 7" xfId="9186" xr:uid="{DF0CCBC3-4FB8-4FDB-A964-4126AA978E79}"/>
    <cellStyle name="Moneda 14 42 2 7 2" xfId="31054" xr:uid="{3F47214D-3F96-4E28-B622-BD381D82F875}"/>
    <cellStyle name="Moneda 14 42 2 7 3" xfId="20133" xr:uid="{E5CFDBBD-5100-474C-837C-D6F2A7D46E04}"/>
    <cellStyle name="Moneda 14 42 2 8" xfId="27415" xr:uid="{2D6CC1A5-8083-4D37-A4BB-8E4E7DAC7930}"/>
    <cellStyle name="Moneda 14 42 2 9" xfId="16494" xr:uid="{B17A32A2-D3EF-44B8-8984-78EDD99CBC45}"/>
    <cellStyle name="Moneda 14 42 3" xfId="5772" xr:uid="{B21E3F95-7AD5-44AF-BAAB-24029470E65D}"/>
    <cellStyle name="Moneda 14 42 3 2" xfId="6505" xr:uid="{32A6E422-61A7-481D-8121-2D8F9522E17C}"/>
    <cellStyle name="Moneda 14 42 3 2 2" xfId="13812" xr:uid="{C8F69871-D7B0-4A8B-8E87-59ACD174028F}"/>
    <cellStyle name="Moneda 14 42 3 2 2 2" xfId="35666" xr:uid="{74305354-0D50-4A11-A0B0-C0C4AC045880}"/>
    <cellStyle name="Moneda 14 42 3 2 2 3" xfId="24745" xr:uid="{126777C6-A47F-4611-8EF6-F166611B6DEC}"/>
    <cellStyle name="Moneda 14 42 3 2 3" xfId="10158" xr:uid="{E31E697E-9269-42EA-9806-19C2D5D0F9D3}"/>
    <cellStyle name="Moneda 14 42 3 2 3 2" xfId="32026" xr:uid="{9A9AE2B7-2718-4EE1-BE3C-4D88FAB3972A}"/>
    <cellStyle name="Moneda 14 42 3 2 3 3" xfId="21105" xr:uid="{9CBCDBBE-8587-40AB-A02F-0BCC13C45D98}"/>
    <cellStyle name="Moneda 14 42 3 2 4" xfId="28387" xr:uid="{676BD669-E5E9-4AA1-9FC4-171A8E49D2FA}"/>
    <cellStyle name="Moneda 14 42 3 2 5" xfId="17466" xr:uid="{2B0F3B1D-6BF9-4690-AA07-881F6EF1D5B9}"/>
    <cellStyle name="Moneda 14 42 3 3" xfId="7235" xr:uid="{53E4C6C3-3B84-4362-AF60-0FCE00DDCCB1}"/>
    <cellStyle name="Moneda 14 42 3 3 2" xfId="14542" xr:uid="{8189B082-F640-4755-8483-4E88A628FD5F}"/>
    <cellStyle name="Moneda 14 42 3 3 2 2" xfId="36392" xr:uid="{F88AB959-F4F8-48B1-9969-8E63D27908F7}"/>
    <cellStyle name="Moneda 14 42 3 3 2 3" xfId="25471" xr:uid="{B06A80F6-5A78-4725-A78D-DDEDE76C0EF1}"/>
    <cellStyle name="Moneda 14 42 3 3 3" xfId="10888" xr:uid="{A36DB24F-CC03-4B94-9744-215B347B4D21}"/>
    <cellStyle name="Moneda 14 42 3 3 3 2" xfId="32752" xr:uid="{6A2FCD4D-C923-4E67-9F1D-7C7659156548}"/>
    <cellStyle name="Moneda 14 42 3 3 3 3" xfId="21831" xr:uid="{5F26E011-8E75-406F-911E-A3C093FE0B5D}"/>
    <cellStyle name="Moneda 14 42 3 3 4" xfId="29113" xr:uid="{D75A1E27-2A92-4C6D-A9B7-9F82FCBBB30E}"/>
    <cellStyle name="Moneda 14 42 3 3 5" xfId="18192" xr:uid="{DBF973E0-9A55-41C9-AC25-2F4A3A00ADC9}"/>
    <cellStyle name="Moneda 14 42 3 4" xfId="7965" xr:uid="{E88AACEA-449A-4C1D-BC86-C73D4CB61EDA}"/>
    <cellStyle name="Moneda 14 42 3 4 2" xfId="15272" xr:uid="{78850ECE-23C1-425B-B8C9-A4E65C8F2A36}"/>
    <cellStyle name="Moneda 14 42 3 4 2 2" xfId="37118" xr:uid="{47991193-3166-43DD-AE30-1FAACD26DFE0}"/>
    <cellStyle name="Moneda 14 42 3 4 2 3" xfId="26197" xr:uid="{61E94DA6-E57D-4440-AEF4-EB34FFD3299F}"/>
    <cellStyle name="Moneda 14 42 3 4 3" xfId="11618" xr:uid="{9EAF252B-89A9-4756-B5A5-9321F47BF962}"/>
    <cellStyle name="Moneda 14 42 3 4 3 2" xfId="33478" xr:uid="{CC01FB1F-7144-450F-BEFA-9A0185A7CE35}"/>
    <cellStyle name="Moneda 14 42 3 4 3 3" xfId="22557" xr:uid="{8B7E61C0-890D-4F52-BC92-5FE88666D723}"/>
    <cellStyle name="Moneda 14 42 3 4 4" xfId="29839" xr:uid="{5823EDF3-5108-46D6-9A18-8935E9FC7AB4}"/>
    <cellStyle name="Moneda 14 42 3 4 5" xfId="18918" xr:uid="{D079914A-7D78-450A-AABD-E17978E6331C}"/>
    <cellStyle name="Moneda 14 42 3 5" xfId="8695" xr:uid="{7B2E2EDF-E8A8-41D8-95A0-3BBD82F75ADF}"/>
    <cellStyle name="Moneda 14 42 3 5 2" xfId="16002" xr:uid="{6660AA35-7F6A-4ADB-89A6-A97347ECB25D}"/>
    <cellStyle name="Moneda 14 42 3 5 2 2" xfId="37844" xr:uid="{0D8CC3AD-A7E1-49EE-83C6-09E9738C0A44}"/>
    <cellStyle name="Moneda 14 42 3 5 2 3" xfId="26923" xr:uid="{7AFF5B5C-B27D-4357-BA25-728071C3B958}"/>
    <cellStyle name="Moneda 14 42 3 5 3" xfId="12344" xr:uid="{D47FF0D1-ABFE-463E-B6DC-A04B8EE88078}"/>
    <cellStyle name="Moneda 14 42 3 5 3 2" xfId="34204" xr:uid="{E1460DD1-2733-48F9-9E71-392A6BCEED60}"/>
    <cellStyle name="Moneda 14 42 3 5 3 3" xfId="23283" xr:uid="{9E258B07-9057-4B1B-B9A9-4EB476C95DD5}"/>
    <cellStyle name="Moneda 14 42 3 5 4" xfId="30565" xr:uid="{196E32C9-1EA3-402C-977D-AC3D872A2B99}"/>
    <cellStyle name="Moneda 14 42 3 5 5" xfId="19644" xr:uid="{45F86161-7014-4CD9-A3F7-5E000FDE1B1C}"/>
    <cellStyle name="Moneda 14 42 3 6" xfId="13084" xr:uid="{6CF3E180-2DD3-4621-827C-2003608C000D}"/>
    <cellStyle name="Moneda 14 42 3 6 2" xfId="34938" xr:uid="{62F1BD61-1D11-4845-AD03-605FD2E1226A}"/>
    <cellStyle name="Moneda 14 42 3 6 3" xfId="24017" xr:uid="{232B5338-9439-4D36-A8A2-B3BBAFA02917}"/>
    <cellStyle name="Moneda 14 42 3 7" xfId="9430" xr:uid="{97F66EFA-5F56-4353-9A69-AFCC431E70F3}"/>
    <cellStyle name="Moneda 14 42 3 7 2" xfId="31298" xr:uid="{012BFFF7-FFEC-4103-9431-CD32ED820D8A}"/>
    <cellStyle name="Moneda 14 42 3 7 3" xfId="20377" xr:uid="{3345ED99-6BAA-4446-B741-5E33536B1EBB}"/>
    <cellStyle name="Moneda 14 42 3 8" xfId="27659" xr:uid="{9A808B67-B401-49D1-A8A3-31875A935B33}"/>
    <cellStyle name="Moneda 14 42 3 9" xfId="16738" xr:uid="{16BCDC87-7FD4-4336-BDDC-3137B32AB570}"/>
    <cellStyle name="Moneda 14 42 4" xfId="6024" xr:uid="{E5D9A9F4-7A7F-486D-B443-A9C80063B9C3}"/>
    <cellStyle name="Moneda 14 42 4 2" xfId="13331" xr:uid="{455E5AAF-F539-4681-81A1-60D7809A46A1}"/>
    <cellStyle name="Moneda 14 42 4 2 2" xfId="35185" xr:uid="{2AF88FB0-E632-43A0-802B-270C96ECC1E8}"/>
    <cellStyle name="Moneda 14 42 4 2 3" xfId="24264" xr:uid="{3D3B56D5-CB2F-4996-A1AC-ECC11456833F}"/>
    <cellStyle name="Moneda 14 42 4 3" xfId="9677" xr:uid="{73D5E283-03A4-4649-8529-4E641CB38D45}"/>
    <cellStyle name="Moneda 14 42 4 3 2" xfId="31545" xr:uid="{C7DD81F1-7FF6-4B1C-9A46-7D79D97E4E8A}"/>
    <cellStyle name="Moneda 14 42 4 3 3" xfId="20624" xr:uid="{C3EAD0B3-F1DB-4FE6-B04B-DF9501B8F2DF}"/>
    <cellStyle name="Moneda 14 42 4 4" xfId="27906" xr:uid="{4D06AF98-328C-4272-8654-E5476478410B}"/>
    <cellStyle name="Moneda 14 42 4 5" xfId="16985" xr:uid="{8F24C543-C5B9-4984-811C-3B14C5154B3C}"/>
    <cellStyle name="Moneda 14 42 5" xfId="6752" xr:uid="{022FCCC6-FBC1-4454-A93B-761813C679F4}"/>
    <cellStyle name="Moneda 14 42 5 2" xfId="14059" xr:uid="{82C62078-7A3C-498C-B81B-30ABBB0DC508}"/>
    <cellStyle name="Moneda 14 42 5 2 2" xfId="35911" xr:uid="{F6D09DCB-9F18-434C-A59E-312FAA7EC964}"/>
    <cellStyle name="Moneda 14 42 5 2 3" xfId="24990" xr:uid="{EF15F41F-8EB8-4F81-A201-17CD0344E408}"/>
    <cellStyle name="Moneda 14 42 5 3" xfId="10405" xr:uid="{3393F3D1-21BF-4552-AD57-2BF7538B776C}"/>
    <cellStyle name="Moneda 14 42 5 3 2" xfId="32271" xr:uid="{9A7DE377-428E-408A-AB19-6CC20D3B121A}"/>
    <cellStyle name="Moneda 14 42 5 3 3" xfId="21350" xr:uid="{D3FE9B4C-C75D-4C1C-9F92-EB58C2B9CD2C}"/>
    <cellStyle name="Moneda 14 42 5 4" xfId="28632" xr:uid="{ABD4581D-2986-4B41-BCDF-CB511E275086}"/>
    <cellStyle name="Moneda 14 42 5 5" xfId="17711" xr:uid="{91F0982D-97CB-499B-B965-1BD11933582E}"/>
    <cellStyle name="Moneda 14 42 6" xfId="7482" xr:uid="{07E265F3-74D9-461A-A272-9ACA486BDD84}"/>
    <cellStyle name="Moneda 14 42 6 2" xfId="14789" xr:uid="{B02150FE-2BBF-4FF7-BAE3-F5082BCCF0C2}"/>
    <cellStyle name="Moneda 14 42 6 2 2" xfId="36637" xr:uid="{5CD46D6F-6699-44E4-B38F-E7288F84DCC9}"/>
    <cellStyle name="Moneda 14 42 6 2 3" xfId="25716" xr:uid="{2E641950-0A21-495F-8876-BD74664F75ED}"/>
    <cellStyle name="Moneda 14 42 6 3" xfId="11135" xr:uid="{E39F2269-228E-43A1-B491-2718C7C43AF6}"/>
    <cellStyle name="Moneda 14 42 6 3 2" xfId="32997" xr:uid="{581EB81B-00B6-4EF9-AA22-6AF48CA5A383}"/>
    <cellStyle name="Moneda 14 42 6 3 3" xfId="22076" xr:uid="{D6308A7D-5EAE-43A2-8C6A-ABE8D7D13454}"/>
    <cellStyle name="Moneda 14 42 6 4" xfId="29358" xr:uid="{A3978472-94F2-4BFB-B37A-F02B4F3E8A8D}"/>
    <cellStyle name="Moneda 14 42 6 5" xfId="18437" xr:uid="{3BFCA69D-EFFF-4F4A-8C66-5ED59188E9BE}"/>
    <cellStyle name="Moneda 14 42 7" xfId="8212" xr:uid="{72505833-5FE0-458B-89B2-87E5235FA083}"/>
    <cellStyle name="Moneda 14 42 7 2" xfId="15519" xr:uid="{DFD85CA3-6FA9-4DD6-B368-BC3A4683ED71}"/>
    <cellStyle name="Moneda 14 42 7 2 2" xfId="37363" xr:uid="{9C491941-ECD4-4294-8A2F-1A3D2ED5F808}"/>
    <cellStyle name="Moneda 14 42 7 2 3" xfId="26442" xr:uid="{F7F612DB-7A6A-4487-A610-794D195422B1}"/>
    <cellStyle name="Moneda 14 42 7 3" xfId="11863" xr:uid="{9A850EF6-7430-47A5-8973-AEDF88885156}"/>
    <cellStyle name="Moneda 14 42 7 3 2" xfId="33723" xr:uid="{5F6C3794-8753-4E16-AB81-2FF9D0E30D08}"/>
    <cellStyle name="Moneda 14 42 7 3 3" xfId="22802" xr:uid="{91A20416-7C2A-4569-8A9C-3959DE4499EF}"/>
    <cellStyle name="Moneda 14 42 7 4" xfId="30084" xr:uid="{B0A5F744-862C-437D-8284-27C22E1209EB}"/>
    <cellStyle name="Moneda 14 42 7 5" xfId="19163" xr:uid="{C0C02705-54DF-45B3-B485-35C93BF74AA6}"/>
    <cellStyle name="Moneda 14 42 8" xfId="12601" xr:uid="{C855E350-392E-4F62-A881-1B645CAA77D5}"/>
    <cellStyle name="Moneda 14 42 8 2" xfId="34457" xr:uid="{2C0E0524-2EB5-4F18-9B49-8B3615961364}"/>
    <cellStyle name="Moneda 14 42 8 3" xfId="23536" xr:uid="{5E034DCC-FBE9-4F03-A36A-5D3220368096}"/>
    <cellStyle name="Moneda 14 42 9" xfId="8949" xr:uid="{4B53BB8E-8BFB-44C3-A7FB-26019D5F6281}"/>
    <cellStyle name="Moneda 14 42 9 2" xfId="30817" xr:uid="{83777EAF-3DEC-4733-9900-9245F81AD83E}"/>
    <cellStyle name="Moneda 14 42 9 3" xfId="19896" xr:uid="{8D5D80DE-B859-4E77-97F5-3C9FC28DDD2E}"/>
    <cellStyle name="Moneda 14 43" xfId="3113" xr:uid="{62B907EC-96ED-4DAA-A31F-48DD7202E807}"/>
    <cellStyle name="Moneda 14 43 10" xfId="27179" xr:uid="{F02F93DF-1CA5-4B61-857D-0E6FF72A7593}"/>
    <cellStyle name="Moneda 14 43 11" xfId="16258" xr:uid="{6B7E8531-EA7B-430F-9800-1C6E4E1133C7}"/>
    <cellStyle name="Moneda 14 43 2" xfId="5523" xr:uid="{88FF22EF-007C-4195-9B58-BB4432574B37}"/>
    <cellStyle name="Moneda 14 43 2 2" xfId="6262" xr:uid="{46997689-FF88-4FDA-97A8-B541D6A91587}"/>
    <cellStyle name="Moneda 14 43 2 2 2" xfId="13569" xr:uid="{E0A181A7-1FAC-4EAD-AD6D-C93C83EA2CF0}"/>
    <cellStyle name="Moneda 14 43 2 2 2 2" xfId="35423" xr:uid="{131BF229-23E2-4B99-BAB3-B5626BD71B99}"/>
    <cellStyle name="Moneda 14 43 2 2 2 3" xfId="24502" xr:uid="{02E7D13C-CAAE-4F3B-98FB-37262B3FB87D}"/>
    <cellStyle name="Moneda 14 43 2 2 3" xfId="9915" xr:uid="{9153E4F0-F5A7-46AE-896E-7E87FF68DDE0}"/>
    <cellStyle name="Moneda 14 43 2 2 3 2" xfId="31783" xr:uid="{CE4CAADC-B6A5-47EF-8340-2CE9CE46F4CA}"/>
    <cellStyle name="Moneda 14 43 2 2 3 3" xfId="20862" xr:uid="{4EA3E294-B853-4B76-BAA2-207261570CD2}"/>
    <cellStyle name="Moneda 14 43 2 2 4" xfId="28144" xr:uid="{8C571B0C-366C-48D2-A9A3-E637A85FB755}"/>
    <cellStyle name="Moneda 14 43 2 2 5" xfId="17223" xr:uid="{F4C6A46F-6C0B-41EF-9A2A-1FAD6460CD27}"/>
    <cellStyle name="Moneda 14 43 2 3" xfId="6992" xr:uid="{8AC8CD35-B3DC-43FB-A77C-7809A53EE837}"/>
    <cellStyle name="Moneda 14 43 2 3 2" xfId="14299" xr:uid="{E38EC764-765B-48A6-BAF2-5AB80C5F01CD}"/>
    <cellStyle name="Moneda 14 43 2 3 2 2" xfId="36149" xr:uid="{4DE4CACF-9861-43C9-9B1E-FD85C2124642}"/>
    <cellStyle name="Moneda 14 43 2 3 2 3" xfId="25228" xr:uid="{AE50534F-CC46-42D6-BC5B-B2F8311FE877}"/>
    <cellStyle name="Moneda 14 43 2 3 3" xfId="10645" xr:uid="{8E5667A7-1E6C-488A-A2AB-3A1DCECCDE9C}"/>
    <cellStyle name="Moneda 14 43 2 3 3 2" xfId="32509" xr:uid="{00037A48-B78C-442E-9E99-DA5888EB0B7F}"/>
    <cellStyle name="Moneda 14 43 2 3 3 3" xfId="21588" xr:uid="{0EBF4DFB-B096-4500-9A00-08F4BD971A15}"/>
    <cellStyle name="Moneda 14 43 2 3 4" xfId="28870" xr:uid="{7D4FA747-85B5-41B8-8EE7-49C2B8C658B9}"/>
    <cellStyle name="Moneda 14 43 2 3 5" xfId="17949" xr:uid="{F46E0550-3266-4BE8-B526-36884BCBD4A5}"/>
    <cellStyle name="Moneda 14 43 2 4" xfId="7722" xr:uid="{5EB6CAB5-1B32-46F9-9CAE-67310C317407}"/>
    <cellStyle name="Moneda 14 43 2 4 2" xfId="15029" xr:uid="{6B77079C-33A6-4D6F-AB3F-46C2BE4DB508}"/>
    <cellStyle name="Moneda 14 43 2 4 2 2" xfId="36875" xr:uid="{B06BDFBD-57DE-407B-A08B-0C0AB2AD8E08}"/>
    <cellStyle name="Moneda 14 43 2 4 2 3" xfId="25954" xr:uid="{F2185A40-39F2-420A-B5DB-3BCA547C27E3}"/>
    <cellStyle name="Moneda 14 43 2 4 3" xfId="11375" xr:uid="{32A68D41-E308-41BE-958A-CA831BF391C1}"/>
    <cellStyle name="Moneda 14 43 2 4 3 2" xfId="33235" xr:uid="{096D359A-7E39-4594-89D8-83CFC7EA9C0A}"/>
    <cellStyle name="Moneda 14 43 2 4 3 3" xfId="22314" xr:uid="{2D7A047C-F9BD-4DC7-B546-60AC0C8A2A37}"/>
    <cellStyle name="Moneda 14 43 2 4 4" xfId="29596" xr:uid="{964976DA-B45E-49D6-BF58-DA773279A4AC}"/>
    <cellStyle name="Moneda 14 43 2 4 5" xfId="18675" xr:uid="{559C4CF2-25BD-43CA-95F9-5EE85A3D4F0B}"/>
    <cellStyle name="Moneda 14 43 2 5" xfId="8452" xr:uid="{52231254-332A-4471-A4C6-F7E32621263E}"/>
    <cellStyle name="Moneda 14 43 2 5 2" xfId="15759" xr:uid="{436E6E6B-8B44-4F02-98DC-A88454F54398}"/>
    <cellStyle name="Moneda 14 43 2 5 2 2" xfId="37601" xr:uid="{79EAB123-074D-4F15-9046-BF45DCFDD9C1}"/>
    <cellStyle name="Moneda 14 43 2 5 2 3" xfId="26680" xr:uid="{C09C714B-AA83-46A2-B828-E84C960D0791}"/>
    <cellStyle name="Moneda 14 43 2 5 3" xfId="12101" xr:uid="{FD901E0B-4CDD-4CED-8428-4E0020E85962}"/>
    <cellStyle name="Moneda 14 43 2 5 3 2" xfId="33961" xr:uid="{069A89A3-025D-40E1-A7A4-F00471BF6FDD}"/>
    <cellStyle name="Moneda 14 43 2 5 3 3" xfId="23040" xr:uid="{2BA347A2-7C40-4276-91F0-4DCF9B652DDF}"/>
    <cellStyle name="Moneda 14 43 2 5 4" xfId="30322" xr:uid="{A82904A0-5FA5-4A62-9969-78EF2993C711}"/>
    <cellStyle name="Moneda 14 43 2 5 5" xfId="19401" xr:uid="{92413EB6-7357-4DE6-BDDF-770D136EDB85}"/>
    <cellStyle name="Moneda 14 43 2 6" xfId="12841" xr:uid="{D9BE1169-61F4-464E-B186-70455C511552}"/>
    <cellStyle name="Moneda 14 43 2 6 2" xfId="34695" xr:uid="{BD394ED4-2E44-4521-9EAF-477E6D03A0B7}"/>
    <cellStyle name="Moneda 14 43 2 6 3" xfId="23774" xr:uid="{A433E8D9-2F27-47D3-9484-67A42EB1E17C}"/>
    <cellStyle name="Moneda 14 43 2 7" xfId="9187" xr:uid="{CC80F168-2FCD-4BFB-8549-03E5E2CFCCCC}"/>
    <cellStyle name="Moneda 14 43 2 7 2" xfId="31055" xr:uid="{C066A3F9-6F24-40A5-8106-11A6F10CAEC9}"/>
    <cellStyle name="Moneda 14 43 2 7 3" xfId="20134" xr:uid="{A5B18BC1-DEC2-4418-8F63-E4B39F7B3B1F}"/>
    <cellStyle name="Moneda 14 43 2 8" xfId="27416" xr:uid="{274B69DD-8E35-4859-8F59-2FF9B62B68FA}"/>
    <cellStyle name="Moneda 14 43 2 9" xfId="16495" xr:uid="{70A09DB8-B706-4DC8-A4F4-0D568B6FB27F}"/>
    <cellStyle name="Moneda 14 43 3" xfId="5773" xr:uid="{4D004312-170A-4B29-8831-2E78DF633040}"/>
    <cellStyle name="Moneda 14 43 3 2" xfId="6506" xr:uid="{AC13D422-770A-4D54-87AD-A746A6EB9A0A}"/>
    <cellStyle name="Moneda 14 43 3 2 2" xfId="13813" xr:uid="{8E7A34E8-6561-4DC3-B701-0777F72A4826}"/>
    <cellStyle name="Moneda 14 43 3 2 2 2" xfId="35667" xr:uid="{8D27370D-38F5-4F34-B536-0EAA70C65AF4}"/>
    <cellStyle name="Moneda 14 43 3 2 2 3" xfId="24746" xr:uid="{ECA1D60F-4E42-42C1-B647-D04211E8B650}"/>
    <cellStyle name="Moneda 14 43 3 2 3" xfId="10159" xr:uid="{E07F3904-41BC-4E79-B858-60F0552B807C}"/>
    <cellStyle name="Moneda 14 43 3 2 3 2" xfId="32027" xr:uid="{09E8C83F-CF57-4B06-B91D-B13AD008B274}"/>
    <cellStyle name="Moneda 14 43 3 2 3 3" xfId="21106" xr:uid="{A1463627-F975-4C8F-9F71-CE7F5CBFDEF0}"/>
    <cellStyle name="Moneda 14 43 3 2 4" xfId="28388" xr:uid="{2C05A8E6-FEE2-491B-BCDE-BA22EB57F081}"/>
    <cellStyle name="Moneda 14 43 3 2 5" xfId="17467" xr:uid="{2CF9FAFE-B66C-476F-AB11-E50DA73C41F1}"/>
    <cellStyle name="Moneda 14 43 3 3" xfId="7236" xr:uid="{DE1F7542-16C7-44F1-84F6-384EA5592067}"/>
    <cellStyle name="Moneda 14 43 3 3 2" xfId="14543" xr:uid="{E3D86182-F219-47C4-B9F9-D36F1460E890}"/>
    <cellStyle name="Moneda 14 43 3 3 2 2" xfId="36393" xr:uid="{0F4E4AA4-493D-4E13-B5E7-8DF26221B952}"/>
    <cellStyle name="Moneda 14 43 3 3 2 3" xfId="25472" xr:uid="{B6519E00-C703-4FCE-90F8-D0817E18E41A}"/>
    <cellStyle name="Moneda 14 43 3 3 3" xfId="10889" xr:uid="{00043171-AD19-4230-91D6-3C3AF1A0FE86}"/>
    <cellStyle name="Moneda 14 43 3 3 3 2" xfId="32753" xr:uid="{A58CB332-5D3C-4584-87AA-ADE5BCBE86D9}"/>
    <cellStyle name="Moneda 14 43 3 3 3 3" xfId="21832" xr:uid="{45221914-647F-4585-917B-2BA4C2D4010F}"/>
    <cellStyle name="Moneda 14 43 3 3 4" xfId="29114" xr:uid="{88E180D1-60ED-446C-B014-E980E3DE4548}"/>
    <cellStyle name="Moneda 14 43 3 3 5" xfId="18193" xr:uid="{92BBD10A-23B3-4A7C-861E-D8A349FFC53F}"/>
    <cellStyle name="Moneda 14 43 3 4" xfId="7966" xr:uid="{996AAAF1-6B65-4F2E-87DB-879F8A6FF2C2}"/>
    <cellStyle name="Moneda 14 43 3 4 2" xfId="15273" xr:uid="{211338D5-A8F6-464E-8506-16D0BD02C952}"/>
    <cellStyle name="Moneda 14 43 3 4 2 2" xfId="37119" xr:uid="{C9176430-42E4-455B-906F-430F14CEB723}"/>
    <cellStyle name="Moneda 14 43 3 4 2 3" xfId="26198" xr:uid="{123E7BCD-6035-466A-99BD-51978582F7D7}"/>
    <cellStyle name="Moneda 14 43 3 4 3" xfId="11619" xr:uid="{955FAAC2-EA56-47E2-A706-15E2B4AF080F}"/>
    <cellStyle name="Moneda 14 43 3 4 3 2" xfId="33479" xr:uid="{67361AD5-B83D-4875-BDB8-79843D1EDB59}"/>
    <cellStyle name="Moneda 14 43 3 4 3 3" xfId="22558" xr:uid="{E14F4D33-9EE7-49D9-87E1-676458484E40}"/>
    <cellStyle name="Moneda 14 43 3 4 4" xfId="29840" xr:uid="{28B87C0A-9C07-4CBA-9206-13A8B85C2445}"/>
    <cellStyle name="Moneda 14 43 3 4 5" xfId="18919" xr:uid="{FCF13514-41F5-4CA2-A7D6-DB51A6E65AB3}"/>
    <cellStyle name="Moneda 14 43 3 5" xfId="8696" xr:uid="{6B2F38B4-9814-4C18-8AAE-2A75AB5D3342}"/>
    <cellStyle name="Moneda 14 43 3 5 2" xfId="16003" xr:uid="{76DE1FA7-C0C3-43E2-A1A2-230AE4B8FA41}"/>
    <cellStyle name="Moneda 14 43 3 5 2 2" xfId="37845" xr:uid="{2DA7DC8B-BE0D-40FE-9F3E-5CCB06386883}"/>
    <cellStyle name="Moneda 14 43 3 5 2 3" xfId="26924" xr:uid="{B7D315A8-91C2-4785-8277-EAB111767B18}"/>
    <cellStyle name="Moneda 14 43 3 5 3" xfId="12345" xr:uid="{4975C14E-3FDB-47A5-A330-8FE574950105}"/>
    <cellStyle name="Moneda 14 43 3 5 3 2" xfId="34205" xr:uid="{BDFA5E3F-3D64-4605-A1B1-B4912601BFDE}"/>
    <cellStyle name="Moneda 14 43 3 5 3 3" xfId="23284" xr:uid="{A377A75F-C5B2-4047-A013-4302F7BF1E40}"/>
    <cellStyle name="Moneda 14 43 3 5 4" xfId="30566" xr:uid="{4A60DB03-BEAA-4B1B-B242-0E7DAF800485}"/>
    <cellStyle name="Moneda 14 43 3 5 5" xfId="19645" xr:uid="{CDA0C6B2-E9E1-4C98-BD88-2F7FB581B6A6}"/>
    <cellStyle name="Moneda 14 43 3 6" xfId="13085" xr:uid="{6CF83979-DAD4-4ADC-B17D-49E4BDBCCD0C}"/>
    <cellStyle name="Moneda 14 43 3 6 2" xfId="34939" xr:uid="{31330A7C-BC27-476D-9BDE-C51071AA370F}"/>
    <cellStyle name="Moneda 14 43 3 6 3" xfId="24018" xr:uid="{18E6E957-2042-40B9-ABE8-B4968F65D33D}"/>
    <cellStyle name="Moneda 14 43 3 7" xfId="9431" xr:uid="{02271876-39A1-4637-9203-FAAB12DE96B3}"/>
    <cellStyle name="Moneda 14 43 3 7 2" xfId="31299" xr:uid="{002C078B-18C2-47D1-892B-5C9270CC9746}"/>
    <cellStyle name="Moneda 14 43 3 7 3" xfId="20378" xr:uid="{6FE495AB-8293-47CE-8214-FB3B21FAB743}"/>
    <cellStyle name="Moneda 14 43 3 8" xfId="27660" xr:uid="{6BE1C060-1921-421F-8390-878E0CCFAAA1}"/>
    <cellStyle name="Moneda 14 43 3 9" xfId="16739" xr:uid="{6B78AA5E-9226-42CA-AE2F-3B38FFA090AC}"/>
    <cellStyle name="Moneda 14 43 4" xfId="6025" xr:uid="{1062FC91-45F0-4C8F-A734-BE78E950C4E5}"/>
    <cellStyle name="Moneda 14 43 4 2" xfId="13332" xr:uid="{CA77FD75-7FEC-4D74-A5ED-44DBA1CD9979}"/>
    <cellStyle name="Moneda 14 43 4 2 2" xfId="35186" xr:uid="{684A2221-4A23-4949-B307-F24554F5EE8E}"/>
    <cellStyle name="Moneda 14 43 4 2 3" xfId="24265" xr:uid="{97F5CA5B-8183-43B6-8E70-D19972A8B497}"/>
    <cellStyle name="Moneda 14 43 4 3" xfId="9678" xr:uid="{1037E0BA-FEC5-467C-B22D-B14AD3BCE06D}"/>
    <cellStyle name="Moneda 14 43 4 3 2" xfId="31546" xr:uid="{06FB4008-19F6-4EAC-819C-CE90F477C34F}"/>
    <cellStyle name="Moneda 14 43 4 3 3" xfId="20625" xr:uid="{761345C3-2C90-4398-951F-466481C50499}"/>
    <cellStyle name="Moneda 14 43 4 4" xfId="27907" xr:uid="{42C6FB0B-3752-4EE6-8E4A-3FA6E94BA503}"/>
    <cellStyle name="Moneda 14 43 4 5" xfId="16986" xr:uid="{2D8499FE-050F-44D7-8976-F8F61288630A}"/>
    <cellStyle name="Moneda 14 43 5" xfId="6753" xr:uid="{E272F662-3555-4944-8565-F2C1069229FB}"/>
    <cellStyle name="Moneda 14 43 5 2" xfId="14060" xr:uid="{460A331C-F709-48AF-9312-79A3F5BB48B7}"/>
    <cellStyle name="Moneda 14 43 5 2 2" xfId="35912" xr:uid="{36D44F7A-329A-431F-BAE2-3DDDA0D9A4E8}"/>
    <cellStyle name="Moneda 14 43 5 2 3" xfId="24991" xr:uid="{0FEC4BF0-99A0-4D42-8409-F530E1D94486}"/>
    <cellStyle name="Moneda 14 43 5 3" xfId="10406" xr:uid="{BB86DB2D-6E9E-429F-BBAC-105B3179BB41}"/>
    <cellStyle name="Moneda 14 43 5 3 2" xfId="32272" xr:uid="{4717F85A-7FF5-42BF-8539-AE69143D4E2B}"/>
    <cellStyle name="Moneda 14 43 5 3 3" xfId="21351" xr:uid="{3F3D9154-8532-4B91-80F6-A1934C46EB62}"/>
    <cellStyle name="Moneda 14 43 5 4" xfId="28633" xr:uid="{5FD7FFFF-B548-49BC-BC60-4A6531168765}"/>
    <cellStyle name="Moneda 14 43 5 5" xfId="17712" xr:uid="{B8DD6A71-926A-4078-A489-3A90E24082C7}"/>
    <cellStyle name="Moneda 14 43 6" xfId="7483" xr:uid="{F39A63A3-1E7D-4A25-9C38-89DD533E835F}"/>
    <cellStyle name="Moneda 14 43 6 2" xfId="14790" xr:uid="{3EAA9925-6878-42B2-91FD-25DF41DE688F}"/>
    <cellStyle name="Moneda 14 43 6 2 2" xfId="36638" xr:uid="{BEB2759F-83E8-4557-89B5-7113A31CF6E8}"/>
    <cellStyle name="Moneda 14 43 6 2 3" xfId="25717" xr:uid="{9D925592-2669-4024-89C8-1404EEC5F912}"/>
    <cellStyle name="Moneda 14 43 6 3" xfId="11136" xr:uid="{75C74FAB-CCE6-43A9-B7E0-0C5CEDE11247}"/>
    <cellStyle name="Moneda 14 43 6 3 2" xfId="32998" xr:uid="{F6CBAF48-E3B5-48D6-B6F5-E6F2518BD94C}"/>
    <cellStyle name="Moneda 14 43 6 3 3" xfId="22077" xr:uid="{34509CCD-141F-4A74-89E6-D3C1067B4908}"/>
    <cellStyle name="Moneda 14 43 6 4" xfId="29359" xr:uid="{EE43739D-3548-40FE-B3C5-7B160AF2A16C}"/>
    <cellStyle name="Moneda 14 43 6 5" xfId="18438" xr:uid="{1D6731AC-DF64-471C-85B6-816157554621}"/>
    <cellStyle name="Moneda 14 43 7" xfId="8213" xr:uid="{6B80D3FD-822D-4D70-B0E4-91230FF44528}"/>
    <cellStyle name="Moneda 14 43 7 2" xfId="15520" xr:uid="{9DA00908-5AA9-4532-9EB2-0BE3E5854610}"/>
    <cellStyle name="Moneda 14 43 7 2 2" xfId="37364" xr:uid="{1DD74979-E724-4AC7-929C-19D18D2EF1E7}"/>
    <cellStyle name="Moneda 14 43 7 2 3" xfId="26443" xr:uid="{A80377AC-8A2E-4C99-8D16-AC4F5EF6CE7E}"/>
    <cellStyle name="Moneda 14 43 7 3" xfId="11864" xr:uid="{7A75F756-F6F2-4A2D-978B-24D8F94202A7}"/>
    <cellStyle name="Moneda 14 43 7 3 2" xfId="33724" xr:uid="{6349D7F2-AE03-4E32-AAC3-DE15DBA61296}"/>
    <cellStyle name="Moneda 14 43 7 3 3" xfId="22803" xr:uid="{EE0D1D08-2D2A-4661-903D-8B94F7E2B827}"/>
    <cellStyle name="Moneda 14 43 7 4" xfId="30085" xr:uid="{4647E97A-C856-4ACE-8039-237ED20A94F7}"/>
    <cellStyle name="Moneda 14 43 7 5" xfId="19164" xr:uid="{6777F5AB-F70A-4C79-A8AA-5E2A44DE50B9}"/>
    <cellStyle name="Moneda 14 43 8" xfId="12602" xr:uid="{4FEB6B99-8790-4710-B8F7-8819D5FEFB6E}"/>
    <cellStyle name="Moneda 14 43 8 2" xfId="34458" xr:uid="{07271FCD-C1A6-494D-A58B-46DE87D4E71E}"/>
    <cellStyle name="Moneda 14 43 8 3" xfId="23537" xr:uid="{94FDED8A-25AC-4091-934E-FC8FBC2FA7F8}"/>
    <cellStyle name="Moneda 14 43 9" xfId="8950" xr:uid="{825CD99E-5701-4884-99B5-76F2D16D641A}"/>
    <cellStyle name="Moneda 14 43 9 2" xfId="30818" xr:uid="{C414BEF6-1C56-4427-9057-B8D22B53E10B}"/>
    <cellStyle name="Moneda 14 43 9 3" xfId="19897" xr:uid="{DBC8B76D-4531-457A-A117-8F75F2353E33}"/>
    <cellStyle name="Moneda 14 44" xfId="3114" xr:uid="{58821DB8-F840-4170-BC74-4DB124AA7C95}"/>
    <cellStyle name="Moneda 14 44 10" xfId="27180" xr:uid="{3E1B94CE-9B31-42A7-A04E-1138EE12F828}"/>
    <cellStyle name="Moneda 14 44 11" xfId="16259" xr:uid="{4D46EE6D-178F-4750-8D64-4089622E26E4}"/>
    <cellStyle name="Moneda 14 44 2" xfId="5524" xr:uid="{0C69B9A3-9573-4A48-A080-E49C85C0F9CA}"/>
    <cellStyle name="Moneda 14 44 2 2" xfId="6263" xr:uid="{BEA3F347-ECA2-4F6B-9998-9D8C521D904C}"/>
    <cellStyle name="Moneda 14 44 2 2 2" xfId="13570" xr:uid="{A0AD25BF-FB90-4AD5-9D65-3D8DC414ACF2}"/>
    <cellStyle name="Moneda 14 44 2 2 2 2" xfId="35424" xr:uid="{CD781C17-B516-4D9C-88CE-FC89EECFD70E}"/>
    <cellStyle name="Moneda 14 44 2 2 2 3" xfId="24503" xr:uid="{F53158EF-A6DA-446D-91FE-3D34FCC38807}"/>
    <cellStyle name="Moneda 14 44 2 2 3" xfId="9916" xr:uid="{D9193F9D-C4C3-41A6-98EB-D524BBDA0458}"/>
    <cellStyle name="Moneda 14 44 2 2 3 2" xfId="31784" xr:uid="{926C520F-A8B2-4F94-8A6E-6110ABC61BEB}"/>
    <cellStyle name="Moneda 14 44 2 2 3 3" xfId="20863" xr:uid="{48AE245F-523C-44FF-95F0-23E380A608C4}"/>
    <cellStyle name="Moneda 14 44 2 2 4" xfId="28145" xr:uid="{A8A9557B-EBB0-4DE2-A559-6E5C9FDD22D3}"/>
    <cellStyle name="Moneda 14 44 2 2 5" xfId="17224" xr:uid="{67B8A4BA-4600-408C-A785-2C9B00B12CAA}"/>
    <cellStyle name="Moneda 14 44 2 3" xfId="6993" xr:uid="{2F25DF09-8EE6-46BF-918A-AC4DA0784AA1}"/>
    <cellStyle name="Moneda 14 44 2 3 2" xfId="14300" xr:uid="{C40B07D2-4FF7-4086-956C-E6996216B7CE}"/>
    <cellStyle name="Moneda 14 44 2 3 2 2" xfId="36150" xr:uid="{BC5DFD7E-F2F3-4BA3-8D88-4890E53BB322}"/>
    <cellStyle name="Moneda 14 44 2 3 2 3" xfId="25229" xr:uid="{FFF16D51-4A5A-423E-83B5-5FCAEC09DAE3}"/>
    <cellStyle name="Moneda 14 44 2 3 3" xfId="10646" xr:uid="{639CAA32-781A-4B65-BC4D-BAFCA023C148}"/>
    <cellStyle name="Moneda 14 44 2 3 3 2" xfId="32510" xr:uid="{483A1613-6C08-4184-A509-654E8689B896}"/>
    <cellStyle name="Moneda 14 44 2 3 3 3" xfId="21589" xr:uid="{661EEFA4-B63F-4D1B-8F65-E191C4793CE4}"/>
    <cellStyle name="Moneda 14 44 2 3 4" xfId="28871" xr:uid="{4778B8D5-E3F7-46B5-9B3D-FAB5C43D374F}"/>
    <cellStyle name="Moneda 14 44 2 3 5" xfId="17950" xr:uid="{5ECFB421-AFFE-4B09-B89F-BC51D7A3A09E}"/>
    <cellStyle name="Moneda 14 44 2 4" xfId="7723" xr:uid="{8DD041ED-F6BE-4EA3-9E9A-98E1EF6577E6}"/>
    <cellStyle name="Moneda 14 44 2 4 2" xfId="15030" xr:uid="{51A8ED11-0A12-422D-AA61-318C1C171B5A}"/>
    <cellStyle name="Moneda 14 44 2 4 2 2" xfId="36876" xr:uid="{4B0D76D9-7D5F-48ED-A7E3-F570EF53035B}"/>
    <cellStyle name="Moneda 14 44 2 4 2 3" xfId="25955" xr:uid="{96F364DE-C43E-41D5-BCF9-6E0E3BB3F968}"/>
    <cellStyle name="Moneda 14 44 2 4 3" xfId="11376" xr:uid="{9D7D928E-5FE6-44E1-85E3-83485CAABCEB}"/>
    <cellStyle name="Moneda 14 44 2 4 3 2" xfId="33236" xr:uid="{A7F866C1-CBE2-4ECA-BD7F-2E75C85B3236}"/>
    <cellStyle name="Moneda 14 44 2 4 3 3" xfId="22315" xr:uid="{2CDC513D-68E7-49D7-B9E7-1655077F74BB}"/>
    <cellStyle name="Moneda 14 44 2 4 4" xfId="29597" xr:uid="{BE202120-2EE6-41D1-958D-36213978092A}"/>
    <cellStyle name="Moneda 14 44 2 4 5" xfId="18676" xr:uid="{78414E1F-4D45-4092-9D01-B2474C63856D}"/>
    <cellStyle name="Moneda 14 44 2 5" xfId="8453" xr:uid="{F4CD9B92-999D-48B1-8F10-AAABB4E60E9A}"/>
    <cellStyle name="Moneda 14 44 2 5 2" xfId="15760" xr:uid="{E106CD71-9CA8-45D1-A80B-5DD9D4C9ABE0}"/>
    <cellStyle name="Moneda 14 44 2 5 2 2" xfId="37602" xr:uid="{12B209C0-D5E6-4229-8CD1-C9AD5E26FF24}"/>
    <cellStyle name="Moneda 14 44 2 5 2 3" xfId="26681" xr:uid="{888957DC-5221-442F-97B6-5DEAE3FEC83E}"/>
    <cellStyle name="Moneda 14 44 2 5 3" xfId="12102" xr:uid="{61C70E57-915A-4C1A-AE30-5D65CB45F5B1}"/>
    <cellStyle name="Moneda 14 44 2 5 3 2" xfId="33962" xr:uid="{02B576B3-8E74-49D7-8A67-417CA3B718D3}"/>
    <cellStyle name="Moneda 14 44 2 5 3 3" xfId="23041" xr:uid="{3B36E6D0-3024-44B5-8698-7724EF483F80}"/>
    <cellStyle name="Moneda 14 44 2 5 4" xfId="30323" xr:uid="{23AED362-2BD9-4931-AF01-169F635EE202}"/>
    <cellStyle name="Moneda 14 44 2 5 5" xfId="19402" xr:uid="{40CBA8BE-A279-406E-B528-3E698BDBA114}"/>
    <cellStyle name="Moneda 14 44 2 6" xfId="12842" xr:uid="{865976E3-A58E-4164-9E93-B49228943C6D}"/>
    <cellStyle name="Moneda 14 44 2 6 2" xfId="34696" xr:uid="{95EDF207-6122-48BA-8DC5-EA3432B51AF5}"/>
    <cellStyle name="Moneda 14 44 2 6 3" xfId="23775" xr:uid="{142A67AE-A9F2-45A4-A2E0-18414DB8EC92}"/>
    <cellStyle name="Moneda 14 44 2 7" xfId="9188" xr:uid="{4541A408-2C88-495A-8E20-CE1A6B797FF8}"/>
    <cellStyle name="Moneda 14 44 2 7 2" xfId="31056" xr:uid="{699F3040-7FD9-4C91-B722-3BFA923AF6EA}"/>
    <cellStyle name="Moneda 14 44 2 7 3" xfId="20135" xr:uid="{E7BA651B-8429-4EAA-8B79-7653F82B6955}"/>
    <cellStyle name="Moneda 14 44 2 8" xfId="27417" xr:uid="{406EF94B-13CB-447D-94CB-893ACC78722F}"/>
    <cellStyle name="Moneda 14 44 2 9" xfId="16496" xr:uid="{BFC251AB-D3AC-49C9-96B9-CBFCD874F0F1}"/>
    <cellStyle name="Moneda 14 44 3" xfId="5774" xr:uid="{8B656B0D-36C8-4EBA-9537-71EBF092E4E9}"/>
    <cellStyle name="Moneda 14 44 3 2" xfId="6507" xr:uid="{5E2257D2-4699-4608-AFF8-040C21B07B09}"/>
    <cellStyle name="Moneda 14 44 3 2 2" xfId="13814" xr:uid="{CA290F68-8E24-4841-983F-25024A3C4A0D}"/>
    <cellStyle name="Moneda 14 44 3 2 2 2" xfId="35668" xr:uid="{4EFF21D2-1065-4761-831D-A89031D64794}"/>
    <cellStyle name="Moneda 14 44 3 2 2 3" xfId="24747" xr:uid="{12653467-A6B1-4035-AAE3-23154C073C83}"/>
    <cellStyle name="Moneda 14 44 3 2 3" xfId="10160" xr:uid="{E90E8059-4EB4-48AA-8856-00DD7FBACA23}"/>
    <cellStyle name="Moneda 14 44 3 2 3 2" xfId="32028" xr:uid="{FE0F08DD-F0AD-47FD-9945-66347BC02A1B}"/>
    <cellStyle name="Moneda 14 44 3 2 3 3" xfId="21107" xr:uid="{171B3EB5-0BBD-4219-9158-2D71E8F92AAB}"/>
    <cellStyle name="Moneda 14 44 3 2 4" xfId="28389" xr:uid="{546857CF-ABBE-4CE1-A85F-5EBABE80FABC}"/>
    <cellStyle name="Moneda 14 44 3 2 5" xfId="17468" xr:uid="{A79D6FFE-FCB2-4CD8-B753-4835738F908A}"/>
    <cellStyle name="Moneda 14 44 3 3" xfId="7237" xr:uid="{DC66F18F-4366-4C69-96A1-74E590B8733D}"/>
    <cellStyle name="Moneda 14 44 3 3 2" xfId="14544" xr:uid="{1419C89C-3847-429D-816A-A37DFAC2BC01}"/>
    <cellStyle name="Moneda 14 44 3 3 2 2" xfId="36394" xr:uid="{088C261A-01B5-4E37-8A33-20B11EDAC4E6}"/>
    <cellStyle name="Moneda 14 44 3 3 2 3" xfId="25473" xr:uid="{5CC4BD2B-48A4-431F-9620-5B035C9BE82E}"/>
    <cellStyle name="Moneda 14 44 3 3 3" xfId="10890" xr:uid="{79A4B5BD-5C81-4CD2-8A00-715F63438CC0}"/>
    <cellStyle name="Moneda 14 44 3 3 3 2" xfId="32754" xr:uid="{1911F30D-A323-412A-9955-E4FEFBE5581C}"/>
    <cellStyle name="Moneda 14 44 3 3 3 3" xfId="21833" xr:uid="{46D0E29A-CE4E-4729-AC80-D96EF64FE47C}"/>
    <cellStyle name="Moneda 14 44 3 3 4" xfId="29115" xr:uid="{D286ECCB-3738-413D-B424-BFE61780C525}"/>
    <cellStyle name="Moneda 14 44 3 3 5" xfId="18194" xr:uid="{C060A54B-B438-4CE5-945B-650CA7959DE5}"/>
    <cellStyle name="Moneda 14 44 3 4" xfId="7967" xr:uid="{E5FE5A3D-B9B6-4644-92FD-37652721F50C}"/>
    <cellStyle name="Moneda 14 44 3 4 2" xfId="15274" xr:uid="{D86DDB30-EC64-48BB-9700-5576DB5C5414}"/>
    <cellStyle name="Moneda 14 44 3 4 2 2" xfId="37120" xr:uid="{C8200E48-442C-4FFE-BF34-8E1ED1A2663E}"/>
    <cellStyle name="Moneda 14 44 3 4 2 3" xfId="26199" xr:uid="{5A7E70E6-C569-4788-8DAA-9C2DC0E0A9B1}"/>
    <cellStyle name="Moneda 14 44 3 4 3" xfId="11620" xr:uid="{6EB8ECCD-8E9C-41B5-9CF6-619C2B10B155}"/>
    <cellStyle name="Moneda 14 44 3 4 3 2" xfId="33480" xr:uid="{D8B6586B-7DFE-458A-9108-2394E1930D9D}"/>
    <cellStyle name="Moneda 14 44 3 4 3 3" xfId="22559" xr:uid="{ADC52F22-4FE2-485F-B81C-421254179798}"/>
    <cellStyle name="Moneda 14 44 3 4 4" xfId="29841" xr:uid="{9005ED2C-B571-4875-A99C-2B805A7037F6}"/>
    <cellStyle name="Moneda 14 44 3 4 5" xfId="18920" xr:uid="{197ED7A8-5C9B-4083-B6C0-26A4DC9EDDF0}"/>
    <cellStyle name="Moneda 14 44 3 5" xfId="8697" xr:uid="{F21E1EE5-0A72-47C7-846B-3DCD33C711FB}"/>
    <cellStyle name="Moneda 14 44 3 5 2" xfId="16004" xr:uid="{EAE6F5BB-CCCB-4A8A-AE70-729ACF03EC1D}"/>
    <cellStyle name="Moneda 14 44 3 5 2 2" xfId="37846" xr:uid="{4B47A4D4-690A-4715-8842-C4359BC17195}"/>
    <cellStyle name="Moneda 14 44 3 5 2 3" xfId="26925" xr:uid="{2C16D4BE-ED2B-45E6-9A4A-AB0D5D095539}"/>
    <cellStyle name="Moneda 14 44 3 5 3" xfId="12346" xr:uid="{99C287A0-C8F9-42C3-A6E5-42ED91421D11}"/>
    <cellStyle name="Moneda 14 44 3 5 3 2" xfId="34206" xr:uid="{D6E12229-3444-401A-8DD9-9F3CD4A64726}"/>
    <cellStyle name="Moneda 14 44 3 5 3 3" xfId="23285" xr:uid="{9E0C4BB7-0928-4D72-9E67-BEE7EF6AC8C4}"/>
    <cellStyle name="Moneda 14 44 3 5 4" xfId="30567" xr:uid="{3C935B86-6F2A-4BAD-A139-9A77AE19C25F}"/>
    <cellStyle name="Moneda 14 44 3 5 5" xfId="19646" xr:uid="{407AFD0E-BFDD-4AFB-9F53-9604BCFF813C}"/>
    <cellStyle name="Moneda 14 44 3 6" xfId="13086" xr:uid="{50DC264D-9AB2-43A1-AF3D-364D55C829F5}"/>
    <cellStyle name="Moneda 14 44 3 6 2" xfId="34940" xr:uid="{431E4338-0C41-493A-9B6A-A5321DF594C6}"/>
    <cellStyle name="Moneda 14 44 3 6 3" xfId="24019" xr:uid="{915F2DB8-839F-4358-9936-7D97468E553E}"/>
    <cellStyle name="Moneda 14 44 3 7" xfId="9432" xr:uid="{06158C30-F31D-4A0D-87AB-CA82A227A4B3}"/>
    <cellStyle name="Moneda 14 44 3 7 2" xfId="31300" xr:uid="{3F95D585-8316-4C75-83DB-129A4755D807}"/>
    <cellStyle name="Moneda 14 44 3 7 3" xfId="20379" xr:uid="{F0157449-1F58-49F3-995B-F81469FB369A}"/>
    <cellStyle name="Moneda 14 44 3 8" xfId="27661" xr:uid="{F3B06F0B-3CAF-4F49-9CB9-B9EF95F600A7}"/>
    <cellStyle name="Moneda 14 44 3 9" xfId="16740" xr:uid="{7BB84CD6-EB3C-4BC4-9F2D-C74EDC879CCA}"/>
    <cellStyle name="Moneda 14 44 4" xfId="6026" xr:uid="{41E952B5-2CF8-436C-9E43-C1CC45997E2B}"/>
    <cellStyle name="Moneda 14 44 4 2" xfId="13333" xr:uid="{16C4E2F2-C59D-48D3-A5B3-D7FA39E39544}"/>
    <cellStyle name="Moneda 14 44 4 2 2" xfId="35187" xr:uid="{EE54B7C7-933A-4F74-AE2F-5455A8423E03}"/>
    <cellStyle name="Moneda 14 44 4 2 3" xfId="24266" xr:uid="{CB2BB6BF-63CE-4756-9598-536A144F6758}"/>
    <cellStyle name="Moneda 14 44 4 3" xfId="9679" xr:uid="{BFEC1B3A-E5A0-4807-8404-85BC51BE6D29}"/>
    <cellStyle name="Moneda 14 44 4 3 2" xfId="31547" xr:uid="{A53E7BCD-7A35-4A8D-B54A-387F66C8652A}"/>
    <cellStyle name="Moneda 14 44 4 3 3" xfId="20626" xr:uid="{10918A6A-5378-451A-9637-1A28D11895D0}"/>
    <cellStyle name="Moneda 14 44 4 4" xfId="27908" xr:uid="{9F63319C-9CF6-4A2A-B8C5-77AC77E10507}"/>
    <cellStyle name="Moneda 14 44 4 5" xfId="16987" xr:uid="{D49941A1-5A0D-4346-8E06-1FD0E69E0835}"/>
    <cellStyle name="Moneda 14 44 5" xfId="6754" xr:uid="{34AA3100-2150-4FF0-8AAC-2CB26570F2F7}"/>
    <cellStyle name="Moneda 14 44 5 2" xfId="14061" xr:uid="{A7A5A0CE-415F-4829-9C3E-83B72BD65F52}"/>
    <cellStyle name="Moneda 14 44 5 2 2" xfId="35913" xr:uid="{38F4C028-BCB0-478C-9FD8-E7B0CC296D16}"/>
    <cellStyle name="Moneda 14 44 5 2 3" xfId="24992" xr:uid="{0ECD7088-3472-4DDA-A658-99D41DF7A5E0}"/>
    <cellStyle name="Moneda 14 44 5 3" xfId="10407" xr:uid="{BE5B552E-7279-4425-B528-955198393B89}"/>
    <cellStyle name="Moneda 14 44 5 3 2" xfId="32273" xr:uid="{11E97212-F97A-4E33-96B6-4990DCC7B875}"/>
    <cellStyle name="Moneda 14 44 5 3 3" xfId="21352" xr:uid="{B1D8E7FA-FEDF-44AB-BCC6-81F96A50C383}"/>
    <cellStyle name="Moneda 14 44 5 4" xfId="28634" xr:uid="{F1AA0345-C944-4DA6-8DC5-7E70263B40A2}"/>
    <cellStyle name="Moneda 14 44 5 5" xfId="17713" xr:uid="{3B65574D-731C-425F-8DE5-DB232987B3B2}"/>
    <cellStyle name="Moneda 14 44 6" xfId="7484" xr:uid="{5C16EB89-7B48-4C01-90F6-FF65FF882BBB}"/>
    <cellStyle name="Moneda 14 44 6 2" xfId="14791" xr:uid="{65555DF7-B34C-431F-BB67-36351F4EDFD9}"/>
    <cellStyle name="Moneda 14 44 6 2 2" xfId="36639" xr:uid="{AACA33F7-F1A2-4B77-A0E6-C228AB51A9B7}"/>
    <cellStyle name="Moneda 14 44 6 2 3" xfId="25718" xr:uid="{1FA60698-6D81-4725-9C3A-17096315620B}"/>
    <cellStyle name="Moneda 14 44 6 3" xfId="11137" xr:uid="{49CE8FD9-A94C-49B6-BD65-B963DDFCAD4A}"/>
    <cellStyle name="Moneda 14 44 6 3 2" xfId="32999" xr:uid="{7E81C520-56DE-4B34-9965-00C79835BF14}"/>
    <cellStyle name="Moneda 14 44 6 3 3" xfId="22078" xr:uid="{81300697-986D-408C-B6BF-B30391705015}"/>
    <cellStyle name="Moneda 14 44 6 4" xfId="29360" xr:uid="{078544EC-2A84-46A4-AA2C-6B2E3032F822}"/>
    <cellStyle name="Moneda 14 44 6 5" xfId="18439" xr:uid="{BF1F3502-FDF2-4774-807C-D234642AFE11}"/>
    <cellStyle name="Moneda 14 44 7" xfId="8214" xr:uid="{0C1468CA-AD78-42AF-AEC0-F85863AB9DDF}"/>
    <cellStyle name="Moneda 14 44 7 2" xfId="15521" xr:uid="{25557C61-E9B4-47ED-9759-3F8F61BEABCF}"/>
    <cellStyle name="Moneda 14 44 7 2 2" xfId="37365" xr:uid="{592BC9BC-7062-4531-A666-CFE575AF4766}"/>
    <cellStyle name="Moneda 14 44 7 2 3" xfId="26444" xr:uid="{FEF6AE03-7E36-4609-BA57-CB74DE532459}"/>
    <cellStyle name="Moneda 14 44 7 3" xfId="11865" xr:uid="{F1F523A9-D375-4564-8452-E4CF8D5BB99A}"/>
    <cellStyle name="Moneda 14 44 7 3 2" xfId="33725" xr:uid="{238727C2-F1D5-4BC6-9AEB-0636D0C6B2F2}"/>
    <cellStyle name="Moneda 14 44 7 3 3" xfId="22804" xr:uid="{898FFDCD-A912-44A9-B040-9AC9B521685E}"/>
    <cellStyle name="Moneda 14 44 7 4" xfId="30086" xr:uid="{A0172DB0-5286-4259-A843-6C8063FB0D16}"/>
    <cellStyle name="Moneda 14 44 7 5" xfId="19165" xr:uid="{846A8A24-7133-4BEF-B0D6-5A0321F15C3C}"/>
    <cellStyle name="Moneda 14 44 8" xfId="12603" xr:uid="{DD13A765-64D0-4C5F-AD80-52F58A13E899}"/>
    <cellStyle name="Moneda 14 44 8 2" xfId="34459" xr:uid="{7829C339-83E2-44BD-96BD-4E5A217F3FD4}"/>
    <cellStyle name="Moneda 14 44 8 3" xfId="23538" xr:uid="{2441969D-E041-4092-949B-EC15AB469124}"/>
    <cellStyle name="Moneda 14 44 9" xfId="8951" xr:uid="{F3DF273C-A5FB-4451-9F1B-217889015D7D}"/>
    <cellStyle name="Moneda 14 44 9 2" xfId="30819" xr:uid="{80315DC8-EF1C-460B-ADA5-C5B704E84DBF}"/>
    <cellStyle name="Moneda 14 44 9 3" xfId="19898" xr:uid="{77E1EA05-5D78-43DD-AFDA-1ACCEA778FDC}"/>
    <cellStyle name="Moneda 14 45" xfId="3115" xr:uid="{14E6946C-A312-4DA8-8340-DDC80A600AEB}"/>
    <cellStyle name="Moneda 14 45 10" xfId="27181" xr:uid="{02AE8BD7-A98E-4E04-B7FD-33AB24BF30E6}"/>
    <cellStyle name="Moneda 14 45 11" xfId="16260" xr:uid="{B77DEBA8-0145-415A-9F05-0D17F13D5C1C}"/>
    <cellStyle name="Moneda 14 45 2" xfId="5525" xr:uid="{0DEF5C36-7B97-4C15-B293-E23F587D70CC}"/>
    <cellStyle name="Moneda 14 45 2 2" xfId="6264" xr:uid="{23EC3209-D598-4CC9-B2B3-0BD9353390DC}"/>
    <cellStyle name="Moneda 14 45 2 2 2" xfId="13571" xr:uid="{5CBF6EE4-A76A-444E-B908-049431C9F87A}"/>
    <cellStyle name="Moneda 14 45 2 2 2 2" xfId="35425" xr:uid="{CC390A39-47A9-4BAF-89CF-8F1F043C0137}"/>
    <cellStyle name="Moneda 14 45 2 2 2 3" xfId="24504" xr:uid="{0DEF4F51-B868-4FDF-A4EC-E7AF11764B9B}"/>
    <cellStyle name="Moneda 14 45 2 2 3" xfId="9917" xr:uid="{E20625F5-8C8D-4E49-8CB2-0301A9F858FD}"/>
    <cellStyle name="Moneda 14 45 2 2 3 2" xfId="31785" xr:uid="{EC2F02EF-C3EB-48ED-ADE4-11C212CBE0D0}"/>
    <cellStyle name="Moneda 14 45 2 2 3 3" xfId="20864" xr:uid="{84409FA6-1377-447C-A1C1-988E8635B666}"/>
    <cellStyle name="Moneda 14 45 2 2 4" xfId="28146" xr:uid="{4E02331D-6179-49B8-A465-6B7DF1402795}"/>
    <cellStyle name="Moneda 14 45 2 2 5" xfId="17225" xr:uid="{90531A46-C737-4B0C-B894-CE92A18EFCF1}"/>
    <cellStyle name="Moneda 14 45 2 3" xfId="6994" xr:uid="{245454A4-DEB0-49B6-8E66-E69C6D807E41}"/>
    <cellStyle name="Moneda 14 45 2 3 2" xfId="14301" xr:uid="{B9204B8E-D9A4-4F65-858E-778A4DD84A0B}"/>
    <cellStyle name="Moneda 14 45 2 3 2 2" xfId="36151" xr:uid="{57AECCA3-1208-4DB0-A50B-4BBE760757ED}"/>
    <cellStyle name="Moneda 14 45 2 3 2 3" xfId="25230" xr:uid="{C02942CA-6AA7-4ACF-BA4C-D9D900327697}"/>
    <cellStyle name="Moneda 14 45 2 3 3" xfId="10647" xr:uid="{97B05DAB-43E3-4AEA-8883-91494FE6B51D}"/>
    <cellStyle name="Moneda 14 45 2 3 3 2" xfId="32511" xr:uid="{718C7CA9-06EA-43B0-8717-E7D30CE6998F}"/>
    <cellStyle name="Moneda 14 45 2 3 3 3" xfId="21590" xr:uid="{29732E44-B827-4CDF-BE3F-7CD327A92553}"/>
    <cellStyle name="Moneda 14 45 2 3 4" xfId="28872" xr:uid="{1B2FF4D8-7845-4391-A93A-02843A976748}"/>
    <cellStyle name="Moneda 14 45 2 3 5" xfId="17951" xr:uid="{DC2BDC2A-36CA-4EEB-803F-F8802A79F50F}"/>
    <cellStyle name="Moneda 14 45 2 4" xfId="7724" xr:uid="{4A613627-9645-4C46-AE8F-2DE516402988}"/>
    <cellStyle name="Moneda 14 45 2 4 2" xfId="15031" xr:uid="{59DFC427-814A-4B3B-A17D-47A41CF71681}"/>
    <cellStyle name="Moneda 14 45 2 4 2 2" xfId="36877" xr:uid="{50EF87B8-54F5-46DF-809B-F8B3467EE582}"/>
    <cellStyle name="Moneda 14 45 2 4 2 3" xfId="25956" xr:uid="{51912C2D-0519-4505-9D06-497D02300DDA}"/>
    <cellStyle name="Moneda 14 45 2 4 3" xfId="11377" xr:uid="{1B03FA35-24D3-4C70-9DB4-C7B0A0C759A5}"/>
    <cellStyle name="Moneda 14 45 2 4 3 2" xfId="33237" xr:uid="{B573A4A7-5F1B-4759-BEA2-DADBD92591EB}"/>
    <cellStyle name="Moneda 14 45 2 4 3 3" xfId="22316" xr:uid="{C3CCB6C6-7940-4852-BAC3-C001E646076B}"/>
    <cellStyle name="Moneda 14 45 2 4 4" xfId="29598" xr:uid="{E8EB838F-80C2-4197-B8ED-EBA7831EACED}"/>
    <cellStyle name="Moneda 14 45 2 4 5" xfId="18677" xr:uid="{1E15F3E9-3627-4872-9C01-E24A856238D0}"/>
    <cellStyle name="Moneda 14 45 2 5" xfId="8454" xr:uid="{A6EEF496-E622-466E-BA4B-B7944AA8E8C4}"/>
    <cellStyle name="Moneda 14 45 2 5 2" xfId="15761" xr:uid="{F58360AD-1D33-4CFD-91CF-100BF50DA146}"/>
    <cellStyle name="Moneda 14 45 2 5 2 2" xfId="37603" xr:uid="{CF657DAF-9859-4D2D-B429-1EF7B1B87250}"/>
    <cellStyle name="Moneda 14 45 2 5 2 3" xfId="26682" xr:uid="{E8557F1B-52EA-4115-B2A4-920BDD27224F}"/>
    <cellStyle name="Moneda 14 45 2 5 3" xfId="12103" xr:uid="{D6EE7D52-9500-4762-900C-4F75C8D181FE}"/>
    <cellStyle name="Moneda 14 45 2 5 3 2" xfId="33963" xr:uid="{9133DC42-BECD-4675-A804-E4963F634416}"/>
    <cellStyle name="Moneda 14 45 2 5 3 3" xfId="23042" xr:uid="{4D38EDB2-547E-49A2-B151-32A7D097DB76}"/>
    <cellStyle name="Moneda 14 45 2 5 4" xfId="30324" xr:uid="{1A7C2ABE-974E-4464-BC2A-0A4F15676575}"/>
    <cellStyle name="Moneda 14 45 2 5 5" xfId="19403" xr:uid="{B8B7E83C-94E7-4E98-ADCA-4FE48C7472A0}"/>
    <cellStyle name="Moneda 14 45 2 6" xfId="12843" xr:uid="{B5215CA0-669D-433A-B8EE-7AD6B25D0E1A}"/>
    <cellStyle name="Moneda 14 45 2 6 2" xfId="34697" xr:uid="{01B8BDEF-2977-4431-9CC6-FAB3EDE69C3F}"/>
    <cellStyle name="Moneda 14 45 2 6 3" xfId="23776" xr:uid="{7B8D9EFA-5697-4D97-AA48-6C3D183223B5}"/>
    <cellStyle name="Moneda 14 45 2 7" xfId="9189" xr:uid="{DAA0305C-0B56-4F08-A3F4-10226726B5C5}"/>
    <cellStyle name="Moneda 14 45 2 7 2" xfId="31057" xr:uid="{93D361F7-D328-46ED-BFEB-F0A3BF0154D8}"/>
    <cellStyle name="Moneda 14 45 2 7 3" xfId="20136" xr:uid="{A82A28A8-F02D-46F0-A576-293F30B6223D}"/>
    <cellStyle name="Moneda 14 45 2 8" xfId="27418" xr:uid="{2B5F411D-506A-4C55-9818-F892C8E78EB1}"/>
    <cellStyle name="Moneda 14 45 2 9" xfId="16497" xr:uid="{63352F8A-3F4D-451E-97CD-739690067C5C}"/>
    <cellStyle name="Moneda 14 45 3" xfId="5775" xr:uid="{4522CE6C-81A4-46BB-B0CB-6972DF565F1F}"/>
    <cellStyle name="Moneda 14 45 3 2" xfId="6508" xr:uid="{4A973817-E3A2-4FA1-A509-DDB3DCEC3E26}"/>
    <cellStyle name="Moneda 14 45 3 2 2" xfId="13815" xr:uid="{90608267-2806-4A1F-9B60-3D8E286828B6}"/>
    <cellStyle name="Moneda 14 45 3 2 2 2" xfId="35669" xr:uid="{2263DFB5-50F3-4A5B-82C3-66E979FFC44D}"/>
    <cellStyle name="Moneda 14 45 3 2 2 3" xfId="24748" xr:uid="{97DECA04-1915-4E6E-AD14-FAB95EB8D6A8}"/>
    <cellStyle name="Moneda 14 45 3 2 3" xfId="10161" xr:uid="{C2F3317D-7F9C-4B7A-9D3D-114885030945}"/>
    <cellStyle name="Moneda 14 45 3 2 3 2" xfId="32029" xr:uid="{04EF8B53-EB57-4162-A0F4-94ECE7A3C1E1}"/>
    <cellStyle name="Moneda 14 45 3 2 3 3" xfId="21108" xr:uid="{991555AE-7B2A-4AD7-B63C-44062983D3F6}"/>
    <cellStyle name="Moneda 14 45 3 2 4" xfId="28390" xr:uid="{FC3732A0-B437-426B-B0D4-775D34A7B734}"/>
    <cellStyle name="Moneda 14 45 3 2 5" xfId="17469" xr:uid="{C038EC52-5CDD-40B5-915F-E004C3E66283}"/>
    <cellStyle name="Moneda 14 45 3 3" xfId="7238" xr:uid="{4C9363E5-45BB-44E3-AB6E-3BADE6C4C2FD}"/>
    <cellStyle name="Moneda 14 45 3 3 2" xfId="14545" xr:uid="{E6EE6893-0B7F-4F9A-95F4-0F284FF1B005}"/>
    <cellStyle name="Moneda 14 45 3 3 2 2" xfId="36395" xr:uid="{CFFEE763-6208-48F1-9644-61A23A820B3A}"/>
    <cellStyle name="Moneda 14 45 3 3 2 3" xfId="25474" xr:uid="{CD33BD19-250C-4BA5-8F9D-F8536D9968F4}"/>
    <cellStyle name="Moneda 14 45 3 3 3" xfId="10891" xr:uid="{2E60E1B9-A4ED-4FD0-A166-E8E319A0EE61}"/>
    <cellStyle name="Moneda 14 45 3 3 3 2" xfId="32755" xr:uid="{F2759CE8-181E-4EBD-9B44-A356BCD2090C}"/>
    <cellStyle name="Moneda 14 45 3 3 3 3" xfId="21834" xr:uid="{30DEB4C8-1FAE-43DC-8955-E453B386F998}"/>
    <cellStyle name="Moneda 14 45 3 3 4" xfId="29116" xr:uid="{259B9539-3489-44A6-8CBD-CD2A03AF03C6}"/>
    <cellStyle name="Moneda 14 45 3 3 5" xfId="18195" xr:uid="{5CBAE09A-FA0A-4324-A77D-F73AC00DFCAE}"/>
    <cellStyle name="Moneda 14 45 3 4" xfId="7968" xr:uid="{8288B7B1-0D1D-413F-8E40-EBD47CEBDEEE}"/>
    <cellStyle name="Moneda 14 45 3 4 2" xfId="15275" xr:uid="{5748DD64-A7F6-4D4F-A49E-B85AE9AA72E0}"/>
    <cellStyle name="Moneda 14 45 3 4 2 2" xfId="37121" xr:uid="{57BAF63F-230D-43F7-A72E-164967970C35}"/>
    <cellStyle name="Moneda 14 45 3 4 2 3" xfId="26200" xr:uid="{C183F205-F293-4BD8-9B36-C4A4F6118FA3}"/>
    <cellStyle name="Moneda 14 45 3 4 3" xfId="11621" xr:uid="{714DD579-D639-4352-B193-35431ACF8B54}"/>
    <cellStyle name="Moneda 14 45 3 4 3 2" xfId="33481" xr:uid="{C8F7AAB0-EEEC-42D0-93D6-A91C797F9A1F}"/>
    <cellStyle name="Moneda 14 45 3 4 3 3" xfId="22560" xr:uid="{53927256-E0B6-4844-9BE6-66DCE6BE5F99}"/>
    <cellStyle name="Moneda 14 45 3 4 4" xfId="29842" xr:uid="{ABA171DC-855E-43C4-9634-C1F0BA8CFCC7}"/>
    <cellStyle name="Moneda 14 45 3 4 5" xfId="18921" xr:uid="{07C9F8C8-E5F1-464E-9615-EC16EA8AFCBC}"/>
    <cellStyle name="Moneda 14 45 3 5" xfId="8698" xr:uid="{69FA92C3-F019-4AE2-81B4-8838C0B47B30}"/>
    <cellStyle name="Moneda 14 45 3 5 2" xfId="16005" xr:uid="{6A72D376-0FC9-4603-90D5-AE396E8983A2}"/>
    <cellStyle name="Moneda 14 45 3 5 2 2" xfId="37847" xr:uid="{AF3A520B-7A35-4211-9EE6-D8609DF24E94}"/>
    <cellStyle name="Moneda 14 45 3 5 2 3" xfId="26926" xr:uid="{6B02C7FD-34A6-4E35-B999-F9AB86D4C992}"/>
    <cellStyle name="Moneda 14 45 3 5 3" xfId="12347" xr:uid="{CD2ECB7A-7ABA-4D46-852E-A0A155F69C1C}"/>
    <cellStyle name="Moneda 14 45 3 5 3 2" xfId="34207" xr:uid="{3A3C633B-9839-4CD0-B02B-98DFCCC8E6A1}"/>
    <cellStyle name="Moneda 14 45 3 5 3 3" xfId="23286" xr:uid="{1102A597-62BD-4F40-A23D-76BCCA060B2F}"/>
    <cellStyle name="Moneda 14 45 3 5 4" xfId="30568" xr:uid="{DD2B76A5-70FA-4BBF-B21B-70A25D30DD61}"/>
    <cellStyle name="Moneda 14 45 3 5 5" xfId="19647" xr:uid="{81A8A29D-5E87-41DA-9D80-2BE178EADABF}"/>
    <cellStyle name="Moneda 14 45 3 6" xfId="13087" xr:uid="{1CC95CA9-5CE2-4A82-A13A-0E92819A47EC}"/>
    <cellStyle name="Moneda 14 45 3 6 2" xfId="34941" xr:uid="{FDFA47FF-2C7F-4B4F-9A28-6242F5313B74}"/>
    <cellStyle name="Moneda 14 45 3 6 3" xfId="24020" xr:uid="{FF620F1B-6AE9-4829-A8FB-C31116EB618D}"/>
    <cellStyle name="Moneda 14 45 3 7" xfId="9433" xr:uid="{BE279D97-86AB-4942-B6E2-87790670AF79}"/>
    <cellStyle name="Moneda 14 45 3 7 2" xfId="31301" xr:uid="{C63BCC85-CB84-4008-9874-FA7F3B4DBE94}"/>
    <cellStyle name="Moneda 14 45 3 7 3" xfId="20380" xr:uid="{DD353C8C-6118-4CE4-AB66-755F815B259B}"/>
    <cellStyle name="Moneda 14 45 3 8" xfId="27662" xr:uid="{2BB4CC69-F5E0-4252-A08E-282633C6A62F}"/>
    <cellStyle name="Moneda 14 45 3 9" xfId="16741" xr:uid="{746083F5-4FFD-4CF7-BF5F-DF86982F52C6}"/>
    <cellStyle name="Moneda 14 45 4" xfId="6027" xr:uid="{B4A962BF-3C7C-4889-821B-9186DB8CBFF0}"/>
    <cellStyle name="Moneda 14 45 4 2" xfId="13334" xr:uid="{26ED9AFE-6BB4-45FC-A2D2-D829C5C8D709}"/>
    <cellStyle name="Moneda 14 45 4 2 2" xfId="35188" xr:uid="{217C507C-4AB6-4B16-A574-2C3B884CD35A}"/>
    <cellStyle name="Moneda 14 45 4 2 3" xfId="24267" xr:uid="{5F28CF8A-89F2-4FE3-A7EF-951FB4C92CCF}"/>
    <cellStyle name="Moneda 14 45 4 3" xfId="9680" xr:uid="{36FDB1DE-7713-41CB-B357-438B91D59061}"/>
    <cellStyle name="Moneda 14 45 4 3 2" xfId="31548" xr:uid="{FE4AB7ED-1868-4D39-9EC1-47F4AF58A72C}"/>
    <cellStyle name="Moneda 14 45 4 3 3" xfId="20627" xr:uid="{AA7C5814-3B75-4E8B-883F-596AFDF458A9}"/>
    <cellStyle name="Moneda 14 45 4 4" xfId="27909" xr:uid="{B9016F4C-945F-49FE-85B4-8960D63BF28C}"/>
    <cellStyle name="Moneda 14 45 4 5" xfId="16988" xr:uid="{AC021D15-2078-4C87-BFFF-1DD6295C8F81}"/>
    <cellStyle name="Moneda 14 45 5" xfId="6755" xr:uid="{59B2E510-7FC5-4F8A-BB57-F1306F1A1B3D}"/>
    <cellStyle name="Moneda 14 45 5 2" xfId="14062" xr:uid="{45D9998D-0BAC-412C-BABC-EC5D6DB2364D}"/>
    <cellStyle name="Moneda 14 45 5 2 2" xfId="35914" xr:uid="{15227D28-8DA9-44DB-9361-996F0EE7053B}"/>
    <cellStyle name="Moneda 14 45 5 2 3" xfId="24993" xr:uid="{1BDC9886-BEC2-49B3-A94A-84A0F25ADE2B}"/>
    <cellStyle name="Moneda 14 45 5 3" xfId="10408" xr:uid="{316229D1-431D-43A5-98C5-84CDE6433A29}"/>
    <cellStyle name="Moneda 14 45 5 3 2" xfId="32274" xr:uid="{DEDAABFF-C8CB-40B5-810D-85573E7815D7}"/>
    <cellStyle name="Moneda 14 45 5 3 3" xfId="21353" xr:uid="{74CB03C1-7378-4808-9C6B-DF6592A54FCB}"/>
    <cellStyle name="Moneda 14 45 5 4" xfId="28635" xr:uid="{6A3DE1FD-9CCA-43F4-8E01-3E7498810A51}"/>
    <cellStyle name="Moneda 14 45 5 5" xfId="17714" xr:uid="{BD4F9D9A-758C-4B07-BD44-B1419D17F804}"/>
    <cellStyle name="Moneda 14 45 6" xfId="7485" xr:uid="{AFC0291C-43C2-484B-8D91-9472D5A978AD}"/>
    <cellStyle name="Moneda 14 45 6 2" xfId="14792" xr:uid="{241C6967-1CB6-4890-970B-3225793900C6}"/>
    <cellStyle name="Moneda 14 45 6 2 2" xfId="36640" xr:uid="{CB8C5C08-1AEF-424D-A1BA-CF3FDB3D0D18}"/>
    <cellStyle name="Moneda 14 45 6 2 3" xfId="25719" xr:uid="{92CC79D8-A62C-46EF-B2FA-8B4320D07CD4}"/>
    <cellStyle name="Moneda 14 45 6 3" xfId="11138" xr:uid="{CE42B739-74F9-4BC3-AF95-B1CA8F7D7979}"/>
    <cellStyle name="Moneda 14 45 6 3 2" xfId="33000" xr:uid="{78FF04E9-E08F-4CC6-8FA4-D08C0B3D8C4F}"/>
    <cellStyle name="Moneda 14 45 6 3 3" xfId="22079" xr:uid="{81C66485-DD39-49D2-B05E-C0B45E497FD6}"/>
    <cellStyle name="Moneda 14 45 6 4" xfId="29361" xr:uid="{EED1758D-1889-4361-82D1-11EDFB9896B3}"/>
    <cellStyle name="Moneda 14 45 6 5" xfId="18440" xr:uid="{D504C73F-B322-40EE-AE66-C4E19B32F33F}"/>
    <cellStyle name="Moneda 14 45 7" xfId="8215" xr:uid="{C14D3BAE-AFDA-4629-A551-A59E1303352E}"/>
    <cellStyle name="Moneda 14 45 7 2" xfId="15522" xr:uid="{D1613BF1-BC64-4952-8C64-DB988082FD35}"/>
    <cellStyle name="Moneda 14 45 7 2 2" xfId="37366" xr:uid="{D6A24C92-1FA0-4180-9E1D-78E4C23E2B4B}"/>
    <cellStyle name="Moneda 14 45 7 2 3" xfId="26445" xr:uid="{B64129A7-41BA-4A2A-8EFB-0BD685481ACC}"/>
    <cellStyle name="Moneda 14 45 7 3" xfId="11866" xr:uid="{4C40177A-43A1-46FD-AA10-75F50651BFDE}"/>
    <cellStyle name="Moneda 14 45 7 3 2" xfId="33726" xr:uid="{B96325A9-FADA-472B-8552-FC6FE4415A70}"/>
    <cellStyle name="Moneda 14 45 7 3 3" xfId="22805" xr:uid="{469E64EA-ED4E-4869-B196-D852F82E0C8F}"/>
    <cellStyle name="Moneda 14 45 7 4" xfId="30087" xr:uid="{72E0542A-CAAA-47E4-9145-511F612B841A}"/>
    <cellStyle name="Moneda 14 45 7 5" xfId="19166" xr:uid="{7D5A5094-DF58-4E92-94AC-01852898172E}"/>
    <cellStyle name="Moneda 14 45 8" xfId="12604" xr:uid="{7E4D5957-72DD-451D-99B4-EFAA139E1455}"/>
    <cellStyle name="Moneda 14 45 8 2" xfId="34460" xr:uid="{0B52E031-B69C-4129-B0E4-CA5262A7D3F7}"/>
    <cellStyle name="Moneda 14 45 8 3" xfId="23539" xr:uid="{1594777D-94F6-41BB-A104-2B780D8F72F6}"/>
    <cellStyle name="Moneda 14 45 9" xfId="8952" xr:uid="{159D4A66-4CE4-4A82-9795-31077706D6B4}"/>
    <cellStyle name="Moneda 14 45 9 2" xfId="30820" xr:uid="{57106E49-7103-45DA-8E18-47AD0E2D835E}"/>
    <cellStyle name="Moneda 14 45 9 3" xfId="19899" xr:uid="{B6800DEC-963F-4CF4-85BE-DFAFF97A9B63}"/>
    <cellStyle name="Moneda 14 46" xfId="3116" xr:uid="{3E1D5C3D-EDF7-455F-B489-3BE6C7BC8695}"/>
    <cellStyle name="Moneda 14 46 10" xfId="27182" xr:uid="{CC256D03-9E25-4380-B6CB-302C3FF3BDFC}"/>
    <cellStyle name="Moneda 14 46 11" xfId="16261" xr:uid="{5B3FA1DA-D9FD-4032-A2FF-E3F7839E3F3A}"/>
    <cellStyle name="Moneda 14 46 2" xfId="5526" xr:uid="{4484BA35-EEF8-47C0-823A-1C5D6EEC4E44}"/>
    <cellStyle name="Moneda 14 46 2 2" xfId="6265" xr:uid="{278AF053-909E-45D5-9BC1-44D576682E27}"/>
    <cellStyle name="Moneda 14 46 2 2 2" xfId="13572" xr:uid="{51F6E733-74A2-482E-A548-58D86C1C5353}"/>
    <cellStyle name="Moneda 14 46 2 2 2 2" xfId="35426" xr:uid="{6CE0E8E4-FCC1-4728-9843-E01A9FBDD870}"/>
    <cellStyle name="Moneda 14 46 2 2 2 3" xfId="24505" xr:uid="{1C8AECB7-E252-4623-9625-AE121C5B888F}"/>
    <cellStyle name="Moneda 14 46 2 2 3" xfId="9918" xr:uid="{B3C489DF-EDF6-42C7-9BFA-902B2F2DC2F6}"/>
    <cellStyle name="Moneda 14 46 2 2 3 2" xfId="31786" xr:uid="{4F0EC011-D971-49CF-88C4-53E40B0B8A3B}"/>
    <cellStyle name="Moneda 14 46 2 2 3 3" xfId="20865" xr:uid="{3105E73D-F08F-4EC3-869F-F743F8086226}"/>
    <cellStyle name="Moneda 14 46 2 2 4" xfId="28147" xr:uid="{CA56BA5D-95A7-4DC2-BA78-1CE7F3D7E6AD}"/>
    <cellStyle name="Moneda 14 46 2 2 5" xfId="17226" xr:uid="{6955FCA2-2310-4F0A-8D69-0993A659A973}"/>
    <cellStyle name="Moneda 14 46 2 3" xfId="6995" xr:uid="{68A35BAB-F124-41BA-A1CB-21C88AF34818}"/>
    <cellStyle name="Moneda 14 46 2 3 2" xfId="14302" xr:uid="{A80DAD3E-FE18-4F2C-95A2-89F179889E88}"/>
    <cellStyle name="Moneda 14 46 2 3 2 2" xfId="36152" xr:uid="{614034CE-1653-480D-B8F6-065F1CE8EAFD}"/>
    <cellStyle name="Moneda 14 46 2 3 2 3" xfId="25231" xr:uid="{E7CA1C7C-16C3-423F-8233-FE03AD02BECA}"/>
    <cellStyle name="Moneda 14 46 2 3 3" xfId="10648" xr:uid="{48AADB5D-8F5D-4184-AC25-E34318455F20}"/>
    <cellStyle name="Moneda 14 46 2 3 3 2" xfId="32512" xr:uid="{4D52DC8E-82B4-4DA3-9AB3-009824D732B7}"/>
    <cellStyle name="Moneda 14 46 2 3 3 3" xfId="21591" xr:uid="{105F5246-DBD3-4C2F-9578-F7936AD43989}"/>
    <cellStyle name="Moneda 14 46 2 3 4" xfId="28873" xr:uid="{861C0F42-E5F7-41AF-86AD-DE8A3790ABCF}"/>
    <cellStyle name="Moneda 14 46 2 3 5" xfId="17952" xr:uid="{52EC5D9C-3A84-42B0-A95B-DD9182C51C11}"/>
    <cellStyle name="Moneda 14 46 2 4" xfId="7725" xr:uid="{13C7FD29-4BD3-469E-9248-AD3ACFB444B0}"/>
    <cellStyle name="Moneda 14 46 2 4 2" xfId="15032" xr:uid="{9895483D-C028-4E95-9064-DDB0B6E65969}"/>
    <cellStyle name="Moneda 14 46 2 4 2 2" xfId="36878" xr:uid="{8964D057-029F-4355-BCDD-284F91493DA1}"/>
    <cellStyle name="Moneda 14 46 2 4 2 3" xfId="25957" xr:uid="{9F28F000-963A-4C2C-9936-C89F10A3E137}"/>
    <cellStyle name="Moneda 14 46 2 4 3" xfId="11378" xr:uid="{266CA7E3-8628-49AF-BE84-5B521862762E}"/>
    <cellStyle name="Moneda 14 46 2 4 3 2" xfId="33238" xr:uid="{7380F329-7009-4A92-8B46-CBE47D2DDB34}"/>
    <cellStyle name="Moneda 14 46 2 4 3 3" xfId="22317" xr:uid="{16F7EBAB-2C81-424B-8BD0-93DEACA3030A}"/>
    <cellStyle name="Moneda 14 46 2 4 4" xfId="29599" xr:uid="{91D92D5F-CB77-48B2-9533-4B54ADB930B2}"/>
    <cellStyle name="Moneda 14 46 2 4 5" xfId="18678" xr:uid="{F1FF0A00-30D5-4B6E-B780-05562CF599C2}"/>
    <cellStyle name="Moneda 14 46 2 5" xfId="8455" xr:uid="{CCB5505B-65D9-414F-B2E8-E8FE9F5A334F}"/>
    <cellStyle name="Moneda 14 46 2 5 2" xfId="15762" xr:uid="{D335C430-1486-49F2-9038-FF5238B8236B}"/>
    <cellStyle name="Moneda 14 46 2 5 2 2" xfId="37604" xr:uid="{8CDD14F2-C37B-49F3-9778-D369174E046E}"/>
    <cellStyle name="Moneda 14 46 2 5 2 3" xfId="26683" xr:uid="{6AFDCD53-6CE7-4160-B1BA-4ED42B2B8637}"/>
    <cellStyle name="Moneda 14 46 2 5 3" xfId="12104" xr:uid="{235E4355-F805-4991-A230-3EFAFCF84130}"/>
    <cellStyle name="Moneda 14 46 2 5 3 2" xfId="33964" xr:uid="{8237C6D2-837E-4C8F-9F63-36BE21F99EA2}"/>
    <cellStyle name="Moneda 14 46 2 5 3 3" xfId="23043" xr:uid="{9D1EB3E1-FFF4-421F-ADD9-10933EAB76C3}"/>
    <cellStyle name="Moneda 14 46 2 5 4" xfId="30325" xr:uid="{56B2B267-C6EE-4459-893D-15A4BA8C754B}"/>
    <cellStyle name="Moneda 14 46 2 5 5" xfId="19404" xr:uid="{08D2F187-6948-4076-BBF2-865A416AE6CB}"/>
    <cellStyle name="Moneda 14 46 2 6" xfId="12844" xr:uid="{5EC0EE14-184E-4A39-9BA5-A84B25A16E05}"/>
    <cellStyle name="Moneda 14 46 2 6 2" xfId="34698" xr:uid="{8DEC412C-973D-440A-9BF6-3D894CE6ECD0}"/>
    <cellStyle name="Moneda 14 46 2 6 3" xfId="23777" xr:uid="{67A9CE62-7FC1-4E40-8CED-1C4C37A0E000}"/>
    <cellStyle name="Moneda 14 46 2 7" xfId="9190" xr:uid="{B53FDA3D-E5C7-4367-A6FF-A1E7087E046A}"/>
    <cellStyle name="Moneda 14 46 2 7 2" xfId="31058" xr:uid="{17E7D9F1-A809-4745-B0F7-1757DCB0E3DE}"/>
    <cellStyle name="Moneda 14 46 2 7 3" xfId="20137" xr:uid="{1099BFFE-7EFC-488D-9431-39D216D97D9A}"/>
    <cellStyle name="Moneda 14 46 2 8" xfId="27419" xr:uid="{C6DBA478-5DA8-4189-BA1B-DA864E272D8C}"/>
    <cellStyle name="Moneda 14 46 2 9" xfId="16498" xr:uid="{3F050B12-07D2-422D-A5D3-C8CE6DD7911F}"/>
    <cellStyle name="Moneda 14 46 3" xfId="5776" xr:uid="{23C545EA-D9B2-4A04-A8FF-5BD5FC0CEA0F}"/>
    <cellStyle name="Moneda 14 46 3 2" xfId="6509" xr:uid="{25E3BDA9-EAF1-4F3D-9655-58E0B3DC6CB6}"/>
    <cellStyle name="Moneda 14 46 3 2 2" xfId="13816" xr:uid="{65CF7CED-CBC7-4AF2-8C8B-E6959AD0D4AE}"/>
    <cellStyle name="Moneda 14 46 3 2 2 2" xfId="35670" xr:uid="{7810D542-405D-4720-BB68-EB785C612802}"/>
    <cellStyle name="Moneda 14 46 3 2 2 3" xfId="24749" xr:uid="{0FD9B2E6-2216-4CA0-B9AF-225B8BE6D130}"/>
    <cellStyle name="Moneda 14 46 3 2 3" xfId="10162" xr:uid="{8420EBEE-77BC-4D7E-8A8E-A3731B0748C7}"/>
    <cellStyle name="Moneda 14 46 3 2 3 2" xfId="32030" xr:uid="{52B5A1E1-0EC6-4C26-9566-16776ABAAD43}"/>
    <cellStyle name="Moneda 14 46 3 2 3 3" xfId="21109" xr:uid="{4D49975A-0DFE-4139-9023-AEB1C2CE234F}"/>
    <cellStyle name="Moneda 14 46 3 2 4" xfId="28391" xr:uid="{9CBD95AC-31B8-4649-871D-8C2810C2D0DA}"/>
    <cellStyle name="Moneda 14 46 3 2 5" xfId="17470" xr:uid="{9A4DE3CC-6DA3-42C7-A88D-8B1694531173}"/>
    <cellStyle name="Moneda 14 46 3 3" xfId="7239" xr:uid="{F0A41F58-A498-48D4-B7C7-3CB264027CB8}"/>
    <cellStyle name="Moneda 14 46 3 3 2" xfId="14546" xr:uid="{E016E174-15B6-44BD-A6C9-C66BDD7011A2}"/>
    <cellStyle name="Moneda 14 46 3 3 2 2" xfId="36396" xr:uid="{CB7C634A-F9E5-45FE-8525-74B52C9A2484}"/>
    <cellStyle name="Moneda 14 46 3 3 2 3" xfId="25475" xr:uid="{18A933E7-08A0-4C37-AD3D-4BAE7952D042}"/>
    <cellStyle name="Moneda 14 46 3 3 3" xfId="10892" xr:uid="{92BAEB19-9B23-4DE0-AD98-7433615739B8}"/>
    <cellStyle name="Moneda 14 46 3 3 3 2" xfId="32756" xr:uid="{7216E1F2-5C9B-49EB-B120-8220B4013FF3}"/>
    <cellStyle name="Moneda 14 46 3 3 3 3" xfId="21835" xr:uid="{9D2AE036-D94A-4E0C-89AD-3F776876F588}"/>
    <cellStyle name="Moneda 14 46 3 3 4" xfId="29117" xr:uid="{0F58E0B0-80C0-4327-80CE-5EE4E5B642FD}"/>
    <cellStyle name="Moneda 14 46 3 3 5" xfId="18196" xr:uid="{A9D45B6E-2B5D-4DFB-B848-00A5B29A4531}"/>
    <cellStyle name="Moneda 14 46 3 4" xfId="7969" xr:uid="{9F5F8A55-B532-4B2E-99B8-FF01C94A238C}"/>
    <cellStyle name="Moneda 14 46 3 4 2" xfId="15276" xr:uid="{12C6CEC7-94CD-48D7-BF83-5197DE3F317E}"/>
    <cellStyle name="Moneda 14 46 3 4 2 2" xfId="37122" xr:uid="{341C2ED1-0609-4BC7-9AED-86BB21DAECC1}"/>
    <cellStyle name="Moneda 14 46 3 4 2 3" xfId="26201" xr:uid="{7ACB1F2C-CD0F-4A0C-BC08-18B730D7E907}"/>
    <cellStyle name="Moneda 14 46 3 4 3" xfId="11622" xr:uid="{5573BC94-7B44-4A59-8E65-535F70C5FE53}"/>
    <cellStyle name="Moneda 14 46 3 4 3 2" xfId="33482" xr:uid="{8CD51398-8E30-4541-90EE-BF6B89691DB2}"/>
    <cellStyle name="Moneda 14 46 3 4 3 3" xfId="22561" xr:uid="{E04D87C7-BC8A-481E-B688-DB44CF5DC41B}"/>
    <cellStyle name="Moneda 14 46 3 4 4" xfId="29843" xr:uid="{FEFFEB0D-EB8B-4196-884A-BAAAC6680067}"/>
    <cellStyle name="Moneda 14 46 3 4 5" xfId="18922" xr:uid="{E29480DE-5BDA-4B13-AA6C-7AB9FECF1B02}"/>
    <cellStyle name="Moneda 14 46 3 5" xfId="8699" xr:uid="{BEB465BD-5E59-4BBB-9198-9E795A0F3D08}"/>
    <cellStyle name="Moneda 14 46 3 5 2" xfId="16006" xr:uid="{6B5A0EE8-2C58-44BA-9108-485B9DC0DF31}"/>
    <cellStyle name="Moneda 14 46 3 5 2 2" xfId="37848" xr:uid="{68282972-5280-4AF5-9C52-54D42C17DA67}"/>
    <cellStyle name="Moneda 14 46 3 5 2 3" xfId="26927" xr:uid="{EA807BA1-C7A8-44AF-A909-EC815051FBF8}"/>
    <cellStyle name="Moneda 14 46 3 5 3" xfId="12348" xr:uid="{5F37047F-C951-4ADD-86C9-DDEA79211C07}"/>
    <cellStyle name="Moneda 14 46 3 5 3 2" xfId="34208" xr:uid="{73087574-D6E3-4607-A66B-2970CC2F79F9}"/>
    <cellStyle name="Moneda 14 46 3 5 3 3" xfId="23287" xr:uid="{44FB3FC9-4142-4F99-B102-3E3CB67147F0}"/>
    <cellStyle name="Moneda 14 46 3 5 4" xfId="30569" xr:uid="{E42F53A7-BCF5-4034-ACCF-AA5E48660EC2}"/>
    <cellStyle name="Moneda 14 46 3 5 5" xfId="19648" xr:uid="{9A63F314-2D93-4850-9790-157A84EE532E}"/>
    <cellStyle name="Moneda 14 46 3 6" xfId="13088" xr:uid="{C4C09AB9-17B9-4D3C-B4C0-BA633789B330}"/>
    <cellStyle name="Moneda 14 46 3 6 2" xfId="34942" xr:uid="{F77B369B-8CD2-4087-A48B-A6DFB5D43F40}"/>
    <cellStyle name="Moneda 14 46 3 6 3" xfId="24021" xr:uid="{DAEDC669-696F-4A4B-9617-B5833E83FD5E}"/>
    <cellStyle name="Moneda 14 46 3 7" xfId="9434" xr:uid="{AAA6F4FD-C4C5-4035-9FA7-FEBA51B8776A}"/>
    <cellStyle name="Moneda 14 46 3 7 2" xfId="31302" xr:uid="{E00B21B8-83E9-4CE0-9BEF-6361E31ED657}"/>
    <cellStyle name="Moneda 14 46 3 7 3" xfId="20381" xr:uid="{CBBC2D19-D3EF-498E-8B89-E6440523C8E7}"/>
    <cellStyle name="Moneda 14 46 3 8" xfId="27663" xr:uid="{9551C1EC-7E77-45AD-86CA-A5A32708DB2B}"/>
    <cellStyle name="Moneda 14 46 3 9" xfId="16742" xr:uid="{3623369E-7362-4E93-B1C5-EE114FA7595C}"/>
    <cellStyle name="Moneda 14 46 4" xfId="6028" xr:uid="{FA31EA72-280A-4AEE-9295-D2BC9759C553}"/>
    <cellStyle name="Moneda 14 46 4 2" xfId="13335" xr:uid="{D1C272BA-E258-4E89-967F-2188574D37B2}"/>
    <cellStyle name="Moneda 14 46 4 2 2" xfId="35189" xr:uid="{5B89ED9A-433B-4543-AE3A-EC7D67B6AA5B}"/>
    <cellStyle name="Moneda 14 46 4 2 3" xfId="24268" xr:uid="{3F7B1D78-032B-45C3-A11A-3DD21E53426C}"/>
    <cellStyle name="Moneda 14 46 4 3" xfId="9681" xr:uid="{20230DA2-46CD-488B-92A4-53DDDB6FC395}"/>
    <cellStyle name="Moneda 14 46 4 3 2" xfId="31549" xr:uid="{8B9A577F-9D36-43D5-8829-4B7F47CA8DC4}"/>
    <cellStyle name="Moneda 14 46 4 3 3" xfId="20628" xr:uid="{61B2D5D7-2C63-494D-A201-A04AECA40DDB}"/>
    <cellStyle name="Moneda 14 46 4 4" xfId="27910" xr:uid="{245C98E1-83C0-4D2A-9117-E9962573D97A}"/>
    <cellStyle name="Moneda 14 46 4 5" xfId="16989" xr:uid="{7C9C1B80-9F13-4C78-8887-7BC5BDFA082B}"/>
    <cellStyle name="Moneda 14 46 5" xfId="6756" xr:uid="{0CF52EDD-A6E6-41AF-B825-8815958CC6C0}"/>
    <cellStyle name="Moneda 14 46 5 2" xfId="14063" xr:uid="{D1522013-27C5-4193-B2F7-39FB834580FF}"/>
    <cellStyle name="Moneda 14 46 5 2 2" xfId="35915" xr:uid="{227DCEC2-7D66-40F2-BF6D-490FFEB70E72}"/>
    <cellStyle name="Moneda 14 46 5 2 3" xfId="24994" xr:uid="{F4C424B9-BFD8-42D4-BB4A-2E21E595BD1A}"/>
    <cellStyle name="Moneda 14 46 5 3" xfId="10409" xr:uid="{FB9ECA36-836A-44EB-9476-491AB28E39EF}"/>
    <cellStyle name="Moneda 14 46 5 3 2" xfId="32275" xr:uid="{FF2AC885-01A2-49B7-8FDF-4B0F778B3C28}"/>
    <cellStyle name="Moneda 14 46 5 3 3" xfId="21354" xr:uid="{FF92E679-7CBE-4843-854A-F187B2996264}"/>
    <cellStyle name="Moneda 14 46 5 4" xfId="28636" xr:uid="{C4E01ECC-3FD6-443D-B2F2-86D41CB24BCC}"/>
    <cellStyle name="Moneda 14 46 5 5" xfId="17715" xr:uid="{CC702D91-3DE1-4117-A0B6-9DB935C5B3EE}"/>
    <cellStyle name="Moneda 14 46 6" xfId="7486" xr:uid="{57C21B3F-94A0-4150-91B9-33B804D37A21}"/>
    <cellStyle name="Moneda 14 46 6 2" xfId="14793" xr:uid="{D91F943C-35EC-45FF-B530-A2C5CA39F4F8}"/>
    <cellStyle name="Moneda 14 46 6 2 2" xfId="36641" xr:uid="{77F35B6E-F183-4BDA-B980-DC63A310C656}"/>
    <cellStyle name="Moneda 14 46 6 2 3" xfId="25720" xr:uid="{870782D5-574A-4F43-B5AA-9652AF137C78}"/>
    <cellStyle name="Moneda 14 46 6 3" xfId="11139" xr:uid="{895186E7-DAA5-4B1E-A257-5E64911F7C8D}"/>
    <cellStyle name="Moneda 14 46 6 3 2" xfId="33001" xr:uid="{7FABBD23-A478-4F57-9506-7414C44E0090}"/>
    <cellStyle name="Moneda 14 46 6 3 3" xfId="22080" xr:uid="{723623F3-24EF-486F-A173-180C9AF15915}"/>
    <cellStyle name="Moneda 14 46 6 4" xfId="29362" xr:uid="{152C696A-A21F-40DA-98E4-51A614127EBF}"/>
    <cellStyle name="Moneda 14 46 6 5" xfId="18441" xr:uid="{1525F3DE-2EDF-4940-84F7-D07C06DDC667}"/>
    <cellStyle name="Moneda 14 46 7" xfId="8216" xr:uid="{E598B6CA-7FD8-4A97-87DB-AC78EED154B0}"/>
    <cellStyle name="Moneda 14 46 7 2" xfId="15523" xr:uid="{617850C5-7213-42C4-BC77-E55A3C2DE9AA}"/>
    <cellStyle name="Moneda 14 46 7 2 2" xfId="37367" xr:uid="{1BF9F268-6AC8-4599-8262-C948F93CA294}"/>
    <cellStyle name="Moneda 14 46 7 2 3" xfId="26446" xr:uid="{87F20D4C-B868-40F5-B0E5-2BF8847D4180}"/>
    <cellStyle name="Moneda 14 46 7 3" xfId="11867" xr:uid="{6C385462-9B66-4224-8E7C-9F0DE6EA5112}"/>
    <cellStyle name="Moneda 14 46 7 3 2" xfId="33727" xr:uid="{2F285DBC-7934-48FB-84DC-F071752EF87D}"/>
    <cellStyle name="Moneda 14 46 7 3 3" xfId="22806" xr:uid="{49A95359-44D6-4153-AD81-8D49050347FB}"/>
    <cellStyle name="Moneda 14 46 7 4" xfId="30088" xr:uid="{AB14F7D4-40E2-4B0E-A81D-129C022F78ED}"/>
    <cellStyle name="Moneda 14 46 7 5" xfId="19167" xr:uid="{6FB9D412-7DF3-4355-9E61-6D29ADE95657}"/>
    <cellStyle name="Moneda 14 46 8" xfId="12605" xr:uid="{DE221356-9D21-47B2-868C-6808DD6BA2DB}"/>
    <cellStyle name="Moneda 14 46 8 2" xfId="34461" xr:uid="{1049D5CC-CECC-4836-84DF-1491A7777942}"/>
    <cellStyle name="Moneda 14 46 8 3" xfId="23540" xr:uid="{6751D83B-3E47-4796-AF26-2B8476AE9581}"/>
    <cellStyle name="Moneda 14 46 9" xfId="8953" xr:uid="{89523038-7BC4-4A5B-B172-6956362E6888}"/>
    <cellStyle name="Moneda 14 46 9 2" xfId="30821" xr:uid="{48F7CA0E-ABE4-4541-A016-1B9FA8962E72}"/>
    <cellStyle name="Moneda 14 46 9 3" xfId="19900" xr:uid="{303F592D-7585-47F8-BBE7-587928070E84}"/>
    <cellStyle name="Moneda 14 47" xfId="3117" xr:uid="{27EBA7B9-16DD-4CB3-B22B-D896A812B6C4}"/>
    <cellStyle name="Moneda 14 47 10" xfId="27183" xr:uid="{393B7945-4924-4BD4-AC15-49F15CC029CD}"/>
    <cellStyle name="Moneda 14 47 11" xfId="16262" xr:uid="{4CC2829B-15F7-45F4-9621-7DD96B0B52A7}"/>
    <cellStyle name="Moneda 14 47 2" xfId="5527" xr:uid="{B05A547C-36B5-452C-AEBB-6D2D6C20D182}"/>
    <cellStyle name="Moneda 14 47 2 2" xfId="6266" xr:uid="{7170E9F8-6AE9-4E74-AE04-9107E4A8528A}"/>
    <cellStyle name="Moneda 14 47 2 2 2" xfId="13573" xr:uid="{E243A4A9-DC52-4CD9-81DE-186634BBBF97}"/>
    <cellStyle name="Moneda 14 47 2 2 2 2" xfId="35427" xr:uid="{02596E12-D892-4B3D-AE14-977B073D7EC5}"/>
    <cellStyle name="Moneda 14 47 2 2 2 3" xfId="24506" xr:uid="{94294A1D-9673-4B4C-B93B-07D5AD6C2968}"/>
    <cellStyle name="Moneda 14 47 2 2 3" xfId="9919" xr:uid="{AFEE5174-CCBA-4692-949A-82853E7AF8A4}"/>
    <cellStyle name="Moneda 14 47 2 2 3 2" xfId="31787" xr:uid="{E01DBBEC-7571-4ED6-99FF-DA996E1AED2F}"/>
    <cellStyle name="Moneda 14 47 2 2 3 3" xfId="20866" xr:uid="{B40526C4-8D59-459A-880F-3B410269BD73}"/>
    <cellStyle name="Moneda 14 47 2 2 4" xfId="28148" xr:uid="{17DF7792-8C99-4AB2-83DC-27A537EEC477}"/>
    <cellStyle name="Moneda 14 47 2 2 5" xfId="17227" xr:uid="{29AC6665-E6D7-4BA2-AD12-F5BA8E2ACBA9}"/>
    <cellStyle name="Moneda 14 47 2 3" xfId="6996" xr:uid="{08891B58-791C-4F03-80B8-645E8B47299B}"/>
    <cellStyle name="Moneda 14 47 2 3 2" xfId="14303" xr:uid="{C25B7746-AED3-4F62-B3E0-C341BF3B43B6}"/>
    <cellStyle name="Moneda 14 47 2 3 2 2" xfId="36153" xr:uid="{5E79022E-53C8-4AFD-854A-9D335063C37E}"/>
    <cellStyle name="Moneda 14 47 2 3 2 3" xfId="25232" xr:uid="{A7E80EA3-5438-485F-89E1-F29501233C5C}"/>
    <cellStyle name="Moneda 14 47 2 3 3" xfId="10649" xr:uid="{38D7122B-1556-4511-842B-01D1B6535C6A}"/>
    <cellStyle name="Moneda 14 47 2 3 3 2" xfId="32513" xr:uid="{A9D35F97-DA19-42D8-B46D-75EC5A4F5F53}"/>
    <cellStyle name="Moneda 14 47 2 3 3 3" xfId="21592" xr:uid="{99305429-5152-4D60-9341-BFD06E6526B2}"/>
    <cellStyle name="Moneda 14 47 2 3 4" xfId="28874" xr:uid="{C678531D-67FF-4890-848F-46C85A0EA57C}"/>
    <cellStyle name="Moneda 14 47 2 3 5" xfId="17953" xr:uid="{B7627365-B8AB-4A98-8FEC-E76CADACD07C}"/>
    <cellStyle name="Moneda 14 47 2 4" xfId="7726" xr:uid="{D60F3054-0424-45EB-B09C-FF58787F14D3}"/>
    <cellStyle name="Moneda 14 47 2 4 2" xfId="15033" xr:uid="{607EF7D6-4D1E-465B-9A8D-3C33A17A6A71}"/>
    <cellStyle name="Moneda 14 47 2 4 2 2" xfId="36879" xr:uid="{5240D0EC-9990-4283-981E-B63C918A1285}"/>
    <cellStyle name="Moneda 14 47 2 4 2 3" xfId="25958" xr:uid="{2C6402BB-A6AF-4C71-9FE3-15DF78C369F1}"/>
    <cellStyle name="Moneda 14 47 2 4 3" xfId="11379" xr:uid="{8C4ACFFB-C115-4868-B23C-5260154BD4B7}"/>
    <cellStyle name="Moneda 14 47 2 4 3 2" xfId="33239" xr:uid="{45714E94-CDD1-4DB3-BBB2-F21162A76A0F}"/>
    <cellStyle name="Moneda 14 47 2 4 3 3" xfId="22318" xr:uid="{63432089-49E0-418B-B4C0-2F3DF9C4AF0F}"/>
    <cellStyle name="Moneda 14 47 2 4 4" xfId="29600" xr:uid="{9B14C653-1F10-43FA-8D8F-47D6AB4B17CB}"/>
    <cellStyle name="Moneda 14 47 2 4 5" xfId="18679" xr:uid="{0D889FAA-0D21-488E-A4D5-3604B36A5485}"/>
    <cellStyle name="Moneda 14 47 2 5" xfId="8456" xr:uid="{7A523855-9CBA-4D38-A506-ABE5C32FB251}"/>
    <cellStyle name="Moneda 14 47 2 5 2" xfId="15763" xr:uid="{B21249E1-4040-4E56-A8C8-E7E20AFF2428}"/>
    <cellStyle name="Moneda 14 47 2 5 2 2" xfId="37605" xr:uid="{C3747BE0-140F-42CE-9DC3-92F377A44BEF}"/>
    <cellStyle name="Moneda 14 47 2 5 2 3" xfId="26684" xr:uid="{E7BF6982-696C-4DE3-8B7F-5AC8F2F7C425}"/>
    <cellStyle name="Moneda 14 47 2 5 3" xfId="12105" xr:uid="{E0BDF0ED-E259-45C1-B9A9-78628586D3CD}"/>
    <cellStyle name="Moneda 14 47 2 5 3 2" xfId="33965" xr:uid="{4B18FC41-8233-4561-87F3-E7E4874C51F5}"/>
    <cellStyle name="Moneda 14 47 2 5 3 3" xfId="23044" xr:uid="{12186ACA-9A15-48B6-AB71-C8DA7B38E703}"/>
    <cellStyle name="Moneda 14 47 2 5 4" xfId="30326" xr:uid="{00B9AA12-FA90-4AA2-8ED5-BCF92020E6AE}"/>
    <cellStyle name="Moneda 14 47 2 5 5" xfId="19405" xr:uid="{1C7DB2AF-BADE-4D21-B577-5FE536A2D177}"/>
    <cellStyle name="Moneda 14 47 2 6" xfId="12845" xr:uid="{9CE5CF4E-5044-4E9C-A914-9625224DDB61}"/>
    <cellStyle name="Moneda 14 47 2 6 2" xfId="34699" xr:uid="{D8A5AFCB-A174-4DB3-BC65-C5386A3226B3}"/>
    <cellStyle name="Moneda 14 47 2 6 3" xfId="23778" xr:uid="{F91AA650-AAA3-4877-915C-638FB88F949C}"/>
    <cellStyle name="Moneda 14 47 2 7" xfId="9191" xr:uid="{CC2F0232-BA27-4EB6-970E-A0599E422EDE}"/>
    <cellStyle name="Moneda 14 47 2 7 2" xfId="31059" xr:uid="{0EDBA0FE-5770-4784-885F-641949998858}"/>
    <cellStyle name="Moneda 14 47 2 7 3" xfId="20138" xr:uid="{23582E64-3206-448A-9F5F-0E6E94425321}"/>
    <cellStyle name="Moneda 14 47 2 8" xfId="27420" xr:uid="{9C6B2D85-23C1-4C65-A49C-29C4C3024A53}"/>
    <cellStyle name="Moneda 14 47 2 9" xfId="16499" xr:uid="{B71FDD3D-AF49-4922-9614-308B3B35B3FC}"/>
    <cellStyle name="Moneda 14 47 3" xfId="5777" xr:uid="{22B6282C-2E3E-47F2-88B2-1B229E044F12}"/>
    <cellStyle name="Moneda 14 47 3 2" xfId="6510" xr:uid="{13413AAB-2EA2-4DD8-A695-B2D6621237FC}"/>
    <cellStyle name="Moneda 14 47 3 2 2" xfId="13817" xr:uid="{C051E829-DEE4-4FAD-8F23-B16B52D847F2}"/>
    <cellStyle name="Moneda 14 47 3 2 2 2" xfId="35671" xr:uid="{70438C2C-E839-4F4A-9F92-2AE2F34E2D9F}"/>
    <cellStyle name="Moneda 14 47 3 2 2 3" xfId="24750" xr:uid="{A7820844-25E3-4814-9E05-25E65F7DBDD4}"/>
    <cellStyle name="Moneda 14 47 3 2 3" xfId="10163" xr:uid="{D0813F03-572C-4FC4-ABAB-9FE590A2A564}"/>
    <cellStyle name="Moneda 14 47 3 2 3 2" xfId="32031" xr:uid="{C7E63752-4CF6-49D5-AB86-077B8C6CF5DC}"/>
    <cellStyle name="Moneda 14 47 3 2 3 3" xfId="21110" xr:uid="{4C3E53AA-4EBF-4BE0-93E3-B168B44D7D9E}"/>
    <cellStyle name="Moneda 14 47 3 2 4" xfId="28392" xr:uid="{57B7D042-3ADE-45A2-97C9-759AA6DE1880}"/>
    <cellStyle name="Moneda 14 47 3 2 5" xfId="17471" xr:uid="{85C0C105-F247-4F08-BD7E-CED8424AAD13}"/>
    <cellStyle name="Moneda 14 47 3 3" xfId="7240" xr:uid="{A2296DF0-CC51-4A54-B68D-F2B2290B3144}"/>
    <cellStyle name="Moneda 14 47 3 3 2" xfId="14547" xr:uid="{4AA6AD91-59D0-4014-8BD3-917453EA9B62}"/>
    <cellStyle name="Moneda 14 47 3 3 2 2" xfId="36397" xr:uid="{485A45A8-3AA6-4573-85C3-A97420487C96}"/>
    <cellStyle name="Moneda 14 47 3 3 2 3" xfId="25476" xr:uid="{BEAEC667-56F6-4253-AB0D-FD4B874ECB88}"/>
    <cellStyle name="Moneda 14 47 3 3 3" xfId="10893" xr:uid="{8E11EDD5-464C-4AC2-808D-F9A720044755}"/>
    <cellStyle name="Moneda 14 47 3 3 3 2" xfId="32757" xr:uid="{2D1CDBD7-70A8-4450-9394-CCD3B1A25E09}"/>
    <cellStyle name="Moneda 14 47 3 3 3 3" xfId="21836" xr:uid="{4A0D993E-C208-434D-9F4F-8F86E5AF9814}"/>
    <cellStyle name="Moneda 14 47 3 3 4" xfId="29118" xr:uid="{05DA8435-0CE7-4C31-8121-E80A9723B293}"/>
    <cellStyle name="Moneda 14 47 3 3 5" xfId="18197" xr:uid="{D793443B-6FD5-437B-A1FC-16687BC493D3}"/>
    <cellStyle name="Moneda 14 47 3 4" xfId="7970" xr:uid="{7DF05F44-F4E9-44B0-B0C4-40840A2C7E94}"/>
    <cellStyle name="Moneda 14 47 3 4 2" xfId="15277" xr:uid="{5FE1D11E-0075-45BF-A552-640A5961991E}"/>
    <cellStyle name="Moneda 14 47 3 4 2 2" xfId="37123" xr:uid="{92C21AF3-EC94-49E4-AE55-568AF83E7D99}"/>
    <cellStyle name="Moneda 14 47 3 4 2 3" xfId="26202" xr:uid="{E9EBFB50-6A49-46F2-B2D1-2720FCD36024}"/>
    <cellStyle name="Moneda 14 47 3 4 3" xfId="11623" xr:uid="{23E0D2EA-C400-49FD-ABC7-E9899D1F40DA}"/>
    <cellStyle name="Moneda 14 47 3 4 3 2" xfId="33483" xr:uid="{EB341B28-87C6-4C34-8863-49439CB5A718}"/>
    <cellStyle name="Moneda 14 47 3 4 3 3" xfId="22562" xr:uid="{5448ABDD-9563-4E03-B187-073043CEE4F0}"/>
    <cellStyle name="Moneda 14 47 3 4 4" xfId="29844" xr:uid="{F403F427-1C82-463C-8927-11417E3C3F2D}"/>
    <cellStyle name="Moneda 14 47 3 4 5" xfId="18923" xr:uid="{862CB48A-2125-4FDE-8C32-9DD915BD5955}"/>
    <cellStyle name="Moneda 14 47 3 5" xfId="8700" xr:uid="{3F238757-8794-4834-A8C7-20E54DE50551}"/>
    <cellStyle name="Moneda 14 47 3 5 2" xfId="16007" xr:uid="{0B954B4C-0A82-4CD3-A4E6-6B9AC20F8A7C}"/>
    <cellStyle name="Moneda 14 47 3 5 2 2" xfId="37849" xr:uid="{5514C74C-E52B-45D7-A423-2EF924315134}"/>
    <cellStyle name="Moneda 14 47 3 5 2 3" xfId="26928" xr:uid="{6083BF06-D28A-4B5E-9509-2B89F94BC412}"/>
    <cellStyle name="Moneda 14 47 3 5 3" xfId="12349" xr:uid="{48D7C3D2-EE10-4D46-B1B2-3EB03A7E2816}"/>
    <cellStyle name="Moneda 14 47 3 5 3 2" xfId="34209" xr:uid="{3BE5F0BE-EAAE-45B4-9FD0-5DDE3A23A4D9}"/>
    <cellStyle name="Moneda 14 47 3 5 3 3" xfId="23288" xr:uid="{96B00738-3261-4CCF-9670-79E0E24E2237}"/>
    <cellStyle name="Moneda 14 47 3 5 4" xfId="30570" xr:uid="{596FF4D6-3736-42E7-BA93-6D1ACCF2770E}"/>
    <cellStyle name="Moneda 14 47 3 5 5" xfId="19649" xr:uid="{57817D10-B90E-43E9-95BD-BFB5F27771EF}"/>
    <cellStyle name="Moneda 14 47 3 6" xfId="13089" xr:uid="{856CF9E6-DDEC-4923-B39A-10DA21DB68B4}"/>
    <cellStyle name="Moneda 14 47 3 6 2" xfId="34943" xr:uid="{512C04BC-E4DA-49AE-939B-EBFE7D52F66E}"/>
    <cellStyle name="Moneda 14 47 3 6 3" xfId="24022" xr:uid="{F5C8C987-8821-486B-BC6B-99D67AD7B4A1}"/>
    <cellStyle name="Moneda 14 47 3 7" xfId="9435" xr:uid="{C861D627-0803-42D6-AD64-7B8C639C529B}"/>
    <cellStyle name="Moneda 14 47 3 7 2" xfId="31303" xr:uid="{086CAFC0-3326-4212-B298-134528533905}"/>
    <cellStyle name="Moneda 14 47 3 7 3" xfId="20382" xr:uid="{23FECC7D-99A9-4632-A9DD-9D97D94F5EEC}"/>
    <cellStyle name="Moneda 14 47 3 8" xfId="27664" xr:uid="{3D24A0AE-44D1-43E0-AA02-FE9EACE8F3F8}"/>
    <cellStyle name="Moneda 14 47 3 9" xfId="16743" xr:uid="{5F653F25-54D5-4D07-90B7-0D2A1385573B}"/>
    <cellStyle name="Moneda 14 47 4" xfId="6029" xr:uid="{73D081A7-2BA1-442B-AD6D-F7C736F262E4}"/>
    <cellStyle name="Moneda 14 47 4 2" xfId="13336" xr:uid="{5B7845A5-0768-4E3E-86AF-B3062D961571}"/>
    <cellStyle name="Moneda 14 47 4 2 2" xfId="35190" xr:uid="{11C78FD8-23A3-4BC2-835A-54A823BBDA88}"/>
    <cellStyle name="Moneda 14 47 4 2 3" xfId="24269" xr:uid="{0466073B-44D3-4455-9527-8FE0A5533F5B}"/>
    <cellStyle name="Moneda 14 47 4 3" xfId="9682" xr:uid="{BF0AFFC6-788D-4E9F-8EE6-A21D7BD2CDB7}"/>
    <cellStyle name="Moneda 14 47 4 3 2" xfId="31550" xr:uid="{D289645F-72A8-405F-9844-7EB2252A1455}"/>
    <cellStyle name="Moneda 14 47 4 3 3" xfId="20629" xr:uid="{E06DC430-E3D2-4B45-B08A-E6131FB6B326}"/>
    <cellStyle name="Moneda 14 47 4 4" xfId="27911" xr:uid="{73FFF954-9CEB-4D70-AFC1-447FBA7B3483}"/>
    <cellStyle name="Moneda 14 47 4 5" xfId="16990" xr:uid="{84693F92-7AD6-4427-8D61-8D8AB318BD62}"/>
    <cellStyle name="Moneda 14 47 5" xfId="6757" xr:uid="{EE77583E-5FB7-4384-96DF-DD9D4AB0B29A}"/>
    <cellStyle name="Moneda 14 47 5 2" xfId="14064" xr:uid="{DB7E9161-4F94-4BF8-9E7E-042AF77063C8}"/>
    <cellStyle name="Moneda 14 47 5 2 2" xfId="35916" xr:uid="{EC01FFFD-8B0F-468B-9F7F-5899B0478346}"/>
    <cellStyle name="Moneda 14 47 5 2 3" xfId="24995" xr:uid="{E573E22D-F639-4691-8731-CC1A69637774}"/>
    <cellStyle name="Moneda 14 47 5 3" xfId="10410" xr:uid="{A3AA5300-3CBB-4B94-A6D7-24E19803DF63}"/>
    <cellStyle name="Moneda 14 47 5 3 2" xfId="32276" xr:uid="{68EBB826-74EF-456B-84C3-BD1C00F16DA2}"/>
    <cellStyle name="Moneda 14 47 5 3 3" xfId="21355" xr:uid="{BD157826-1B98-402B-86F2-032378426CD8}"/>
    <cellStyle name="Moneda 14 47 5 4" xfId="28637" xr:uid="{9E040FD9-B6FF-4045-98CD-BB483E90FB63}"/>
    <cellStyle name="Moneda 14 47 5 5" xfId="17716" xr:uid="{D102B917-E5FF-4D6A-BF86-D02E0BE4BBAA}"/>
    <cellStyle name="Moneda 14 47 6" xfId="7487" xr:uid="{97E04F1E-7EA0-44F2-9D1F-81D58ABA309E}"/>
    <cellStyle name="Moneda 14 47 6 2" xfId="14794" xr:uid="{230F5C3F-6FC3-4AA9-A3B2-BCAFBDD1F7AD}"/>
    <cellStyle name="Moneda 14 47 6 2 2" xfId="36642" xr:uid="{CA115822-F15D-4BE4-9DF2-D3D6F81D12FB}"/>
    <cellStyle name="Moneda 14 47 6 2 3" xfId="25721" xr:uid="{0072EDDB-CE6B-48C6-889E-02600B3A3129}"/>
    <cellStyle name="Moneda 14 47 6 3" xfId="11140" xr:uid="{119868F0-239B-47DB-BA9D-134428045A8F}"/>
    <cellStyle name="Moneda 14 47 6 3 2" xfId="33002" xr:uid="{D3052ECE-B9B5-40D7-9CAE-FE397CA53FAB}"/>
    <cellStyle name="Moneda 14 47 6 3 3" xfId="22081" xr:uid="{F904B206-FCF5-4A6F-A335-73B447D2ADE5}"/>
    <cellStyle name="Moneda 14 47 6 4" xfId="29363" xr:uid="{F0095503-135C-4C1C-BD56-558993D52F6E}"/>
    <cellStyle name="Moneda 14 47 6 5" xfId="18442" xr:uid="{188DA8DD-F11B-4097-ABBC-DEA98D6C72CC}"/>
    <cellStyle name="Moneda 14 47 7" xfId="8217" xr:uid="{B03BD7E3-FD69-491D-B7EB-94CA2BE4657C}"/>
    <cellStyle name="Moneda 14 47 7 2" xfId="15524" xr:uid="{DB9659DA-89D3-41F8-98F6-FFA4F7F5368E}"/>
    <cellStyle name="Moneda 14 47 7 2 2" xfId="37368" xr:uid="{DFEB5F0F-27C5-4545-BFD2-96A617A0982D}"/>
    <cellStyle name="Moneda 14 47 7 2 3" xfId="26447" xr:uid="{B122CBD3-19FB-4CFC-8C27-05DE443F7E36}"/>
    <cellStyle name="Moneda 14 47 7 3" xfId="11868" xr:uid="{294749BA-0CDB-4EF1-8972-42C50EE14D72}"/>
    <cellStyle name="Moneda 14 47 7 3 2" xfId="33728" xr:uid="{F3923233-1EC1-451E-A9CE-782E90CEFD17}"/>
    <cellStyle name="Moneda 14 47 7 3 3" xfId="22807" xr:uid="{6D256D31-CE21-4DE0-B1B1-1AF2ACC5E16C}"/>
    <cellStyle name="Moneda 14 47 7 4" xfId="30089" xr:uid="{075732C3-81B9-47E8-A366-CC1B469AD73C}"/>
    <cellStyle name="Moneda 14 47 7 5" xfId="19168" xr:uid="{0FFFE466-30DF-46F7-9B83-FB994EAA328A}"/>
    <cellStyle name="Moneda 14 47 8" xfId="12606" xr:uid="{AB281BEE-1F0B-4B22-96D7-3C7048DE3B27}"/>
    <cellStyle name="Moneda 14 47 8 2" xfId="34462" xr:uid="{731CF8E5-2312-4208-BA29-552E06972BC7}"/>
    <cellStyle name="Moneda 14 47 8 3" xfId="23541" xr:uid="{2B05BF78-77B7-49D5-8264-7C14FD63E806}"/>
    <cellStyle name="Moneda 14 47 9" xfId="8954" xr:uid="{41F6305C-F2EC-4070-AAC5-09080D800BB0}"/>
    <cellStyle name="Moneda 14 47 9 2" xfId="30822" xr:uid="{1C396FB2-E32A-40A7-A217-BB4C256D38CA}"/>
    <cellStyle name="Moneda 14 47 9 3" xfId="19901" xr:uid="{95BB27B4-0761-4C3A-A636-978F8BAAE452}"/>
    <cellStyle name="Moneda 14 48" xfId="3118" xr:uid="{731E7D3F-E779-4000-94D2-A3D6AF8E0BFC}"/>
    <cellStyle name="Moneda 14 48 10" xfId="27184" xr:uid="{DA90D27F-4A37-4DD1-A8B6-8A1A12601602}"/>
    <cellStyle name="Moneda 14 48 11" xfId="16263" xr:uid="{9762A23B-2228-4260-BC50-2193569644B4}"/>
    <cellStyle name="Moneda 14 48 2" xfId="5528" xr:uid="{F70310A0-5FE5-43DA-B270-378C33572DC4}"/>
    <cellStyle name="Moneda 14 48 2 2" xfId="6267" xr:uid="{6F066691-A70B-4196-8B97-1AA55C17DB49}"/>
    <cellStyle name="Moneda 14 48 2 2 2" xfId="13574" xr:uid="{84A0F5B7-85FE-47BF-A01C-FAAE47D312D1}"/>
    <cellStyle name="Moneda 14 48 2 2 2 2" xfId="35428" xr:uid="{8F3590EE-D2D2-49F2-A8F6-51B120891252}"/>
    <cellStyle name="Moneda 14 48 2 2 2 3" xfId="24507" xr:uid="{3793E213-89FD-434F-8932-5303F73FAA51}"/>
    <cellStyle name="Moneda 14 48 2 2 3" xfId="9920" xr:uid="{5E27B8F2-0DBA-4CB5-BEC6-1BB7D110B294}"/>
    <cellStyle name="Moneda 14 48 2 2 3 2" xfId="31788" xr:uid="{54709238-077D-4D72-B93F-7590E5C0F7AD}"/>
    <cellStyle name="Moneda 14 48 2 2 3 3" xfId="20867" xr:uid="{40F1E12C-EAC5-40B8-8641-500A511801C3}"/>
    <cellStyle name="Moneda 14 48 2 2 4" xfId="28149" xr:uid="{EBEB777C-355C-43D3-9CE0-A66A7F68F31C}"/>
    <cellStyle name="Moneda 14 48 2 2 5" xfId="17228" xr:uid="{B244F798-8368-41A3-AB01-CDB1D6850225}"/>
    <cellStyle name="Moneda 14 48 2 3" xfId="6997" xr:uid="{9D8B0070-1A62-47BF-9071-0D8B514DCBDC}"/>
    <cellStyle name="Moneda 14 48 2 3 2" xfId="14304" xr:uid="{CB29E83F-5406-41AF-9943-17B74B3DE6A6}"/>
    <cellStyle name="Moneda 14 48 2 3 2 2" xfId="36154" xr:uid="{C36E8B1D-B3F4-44D0-A499-4EB11C185FEE}"/>
    <cellStyle name="Moneda 14 48 2 3 2 3" xfId="25233" xr:uid="{7F12EA60-88FB-458A-A15D-9F726BC742D9}"/>
    <cellStyle name="Moneda 14 48 2 3 3" xfId="10650" xr:uid="{984370E4-4F40-48F5-901E-4570C38055F2}"/>
    <cellStyle name="Moneda 14 48 2 3 3 2" xfId="32514" xr:uid="{0B27FD29-A645-4423-9ACD-FEBC7BC6683B}"/>
    <cellStyle name="Moneda 14 48 2 3 3 3" xfId="21593" xr:uid="{90EF05F1-4A57-47FD-9B7A-7EAD1B86C225}"/>
    <cellStyle name="Moneda 14 48 2 3 4" xfId="28875" xr:uid="{3AD9F4ED-BE2E-4827-96C5-F048C06D954C}"/>
    <cellStyle name="Moneda 14 48 2 3 5" xfId="17954" xr:uid="{E2CCF150-4FFA-4CA8-8CA9-5CC24997135F}"/>
    <cellStyle name="Moneda 14 48 2 4" xfId="7727" xr:uid="{E0DD8020-227B-47A9-8AC7-108C62697C6E}"/>
    <cellStyle name="Moneda 14 48 2 4 2" xfId="15034" xr:uid="{D8BF31EF-613D-4943-927C-9E4C59075400}"/>
    <cellStyle name="Moneda 14 48 2 4 2 2" xfId="36880" xr:uid="{5A4A8422-F8AD-4E59-915D-74E5DD9628F2}"/>
    <cellStyle name="Moneda 14 48 2 4 2 3" xfId="25959" xr:uid="{F366FAE7-308A-41DB-A85E-9B3215A30457}"/>
    <cellStyle name="Moneda 14 48 2 4 3" xfId="11380" xr:uid="{1298AB19-9329-4EF3-B583-8D871D1AA71B}"/>
    <cellStyle name="Moneda 14 48 2 4 3 2" xfId="33240" xr:uid="{A0336FE6-8D10-4480-BEBE-287A24697EBA}"/>
    <cellStyle name="Moneda 14 48 2 4 3 3" xfId="22319" xr:uid="{E95514A8-525B-4979-BF70-8D432BECBE55}"/>
    <cellStyle name="Moneda 14 48 2 4 4" xfId="29601" xr:uid="{5C035BD8-0570-40DE-AD12-40BC23487A8A}"/>
    <cellStyle name="Moneda 14 48 2 4 5" xfId="18680" xr:uid="{86E08532-0F30-4C77-934A-3832AFDD89AB}"/>
    <cellStyle name="Moneda 14 48 2 5" xfId="8457" xr:uid="{1EBDC94D-FBD5-4148-A4AD-4CB43729F658}"/>
    <cellStyle name="Moneda 14 48 2 5 2" xfId="15764" xr:uid="{27C5409C-319B-4563-9111-44C2B21A6753}"/>
    <cellStyle name="Moneda 14 48 2 5 2 2" xfId="37606" xr:uid="{8697E74B-9891-44C5-9514-0318817EDFEF}"/>
    <cellStyle name="Moneda 14 48 2 5 2 3" xfId="26685" xr:uid="{D67E73DE-3339-4936-9BCF-961BB2011DB6}"/>
    <cellStyle name="Moneda 14 48 2 5 3" xfId="12106" xr:uid="{29588B08-93AE-450F-8D24-9603BEF07399}"/>
    <cellStyle name="Moneda 14 48 2 5 3 2" xfId="33966" xr:uid="{C379152E-EA5D-4B95-8E18-678F068971D8}"/>
    <cellStyle name="Moneda 14 48 2 5 3 3" xfId="23045" xr:uid="{89A9FB11-F3AA-4055-A666-6134E4116A5A}"/>
    <cellStyle name="Moneda 14 48 2 5 4" xfId="30327" xr:uid="{A6688AFD-CDFC-42B5-A3E2-B731786D0414}"/>
    <cellStyle name="Moneda 14 48 2 5 5" xfId="19406" xr:uid="{BFB44A34-A34C-49AF-A8F1-494DB3A1F4E9}"/>
    <cellStyle name="Moneda 14 48 2 6" xfId="12846" xr:uid="{05132320-103A-4413-8F47-F49EFC9E3A53}"/>
    <cellStyle name="Moneda 14 48 2 6 2" xfId="34700" xr:uid="{4523772E-E111-4D80-A0ED-88E870E8D1B3}"/>
    <cellStyle name="Moneda 14 48 2 6 3" xfId="23779" xr:uid="{D7919DB9-A566-4678-9F8E-29F506B06422}"/>
    <cellStyle name="Moneda 14 48 2 7" xfId="9192" xr:uid="{233EE8E9-ED11-4DA8-AB87-154EA1C421EA}"/>
    <cellStyle name="Moneda 14 48 2 7 2" xfId="31060" xr:uid="{37955B20-EEF3-4E07-8AC5-3CDC0C69C267}"/>
    <cellStyle name="Moneda 14 48 2 7 3" xfId="20139" xr:uid="{EAD1E1D4-27A0-42D8-A243-EF38311EB46B}"/>
    <cellStyle name="Moneda 14 48 2 8" xfId="27421" xr:uid="{D735C98F-1EE4-4A66-B980-2BD5738DDF3E}"/>
    <cellStyle name="Moneda 14 48 2 9" xfId="16500" xr:uid="{0F4E40BB-426A-4A5E-9814-443F561766DE}"/>
    <cellStyle name="Moneda 14 48 3" xfId="5778" xr:uid="{816F2CF0-73EA-4A23-AE8A-09CE28685B86}"/>
    <cellStyle name="Moneda 14 48 3 2" xfId="6511" xr:uid="{20179E32-62AF-48EC-A264-7FB1874AFBF4}"/>
    <cellStyle name="Moneda 14 48 3 2 2" xfId="13818" xr:uid="{CBC72038-28B3-4C7D-94AA-EC174973BAC6}"/>
    <cellStyle name="Moneda 14 48 3 2 2 2" xfId="35672" xr:uid="{983BE635-15FC-4AD4-BF18-25B2A2F30A7A}"/>
    <cellStyle name="Moneda 14 48 3 2 2 3" xfId="24751" xr:uid="{652B6982-8DF8-46BE-8FAE-59C04B36724A}"/>
    <cellStyle name="Moneda 14 48 3 2 3" xfId="10164" xr:uid="{DFC2D14D-2AF4-4769-99D1-F30EA66C8BAF}"/>
    <cellStyle name="Moneda 14 48 3 2 3 2" xfId="32032" xr:uid="{2C3DC11F-C927-4F7F-93D1-D37A7C569F84}"/>
    <cellStyle name="Moneda 14 48 3 2 3 3" xfId="21111" xr:uid="{12D4B031-94F1-4F62-ACAB-2BFC5BDA3B67}"/>
    <cellStyle name="Moneda 14 48 3 2 4" xfId="28393" xr:uid="{54CB103E-0019-4E80-9631-7D2C782F27AD}"/>
    <cellStyle name="Moneda 14 48 3 2 5" xfId="17472" xr:uid="{2ED5D486-AA3F-4610-ABEB-27B55CD0FC3F}"/>
    <cellStyle name="Moneda 14 48 3 3" xfId="7241" xr:uid="{C7229B0B-84C2-4319-B104-3D9CDFD48687}"/>
    <cellStyle name="Moneda 14 48 3 3 2" xfId="14548" xr:uid="{250BCF4B-B41C-4D24-B80E-F9A42AB1DD88}"/>
    <cellStyle name="Moneda 14 48 3 3 2 2" xfId="36398" xr:uid="{F7D1DCA4-2569-4EF8-855A-7E58F595AC80}"/>
    <cellStyle name="Moneda 14 48 3 3 2 3" xfId="25477" xr:uid="{A094D88A-2F62-434D-8E5E-9B82F9436BC7}"/>
    <cellStyle name="Moneda 14 48 3 3 3" xfId="10894" xr:uid="{8F71A4BF-7835-47B6-BA72-F23CBF04A34C}"/>
    <cellStyle name="Moneda 14 48 3 3 3 2" xfId="32758" xr:uid="{120C61A9-775A-4E0D-BEA8-302B73782AE9}"/>
    <cellStyle name="Moneda 14 48 3 3 3 3" xfId="21837" xr:uid="{E5ED13E4-4871-4D05-B749-B04BC3A0E6BA}"/>
    <cellStyle name="Moneda 14 48 3 3 4" xfId="29119" xr:uid="{50486C48-653B-4B3B-BBB1-01D8A300691D}"/>
    <cellStyle name="Moneda 14 48 3 3 5" xfId="18198" xr:uid="{54435BA2-AD05-4CBC-85B7-6442060560A9}"/>
    <cellStyle name="Moneda 14 48 3 4" xfId="7971" xr:uid="{D6D37F07-4E7A-44DF-BD09-47F6FEDFD338}"/>
    <cellStyle name="Moneda 14 48 3 4 2" xfId="15278" xr:uid="{9FA2CF12-7430-4A09-90DC-680B67D42FE4}"/>
    <cellStyle name="Moneda 14 48 3 4 2 2" xfId="37124" xr:uid="{325F7FB7-B1AD-4B31-B6A8-3435BA898799}"/>
    <cellStyle name="Moneda 14 48 3 4 2 3" xfId="26203" xr:uid="{7A048CE2-A481-490A-96F6-ECF489647807}"/>
    <cellStyle name="Moneda 14 48 3 4 3" xfId="11624" xr:uid="{46420FCD-0358-49F8-B0AC-7C4434AA045A}"/>
    <cellStyle name="Moneda 14 48 3 4 3 2" xfId="33484" xr:uid="{26C6949F-3189-470C-B7A9-A776A83E6A5F}"/>
    <cellStyle name="Moneda 14 48 3 4 3 3" xfId="22563" xr:uid="{FCDA00F2-1590-4F57-8603-B62C9ECF432A}"/>
    <cellStyle name="Moneda 14 48 3 4 4" xfId="29845" xr:uid="{85AE8481-7D9E-4290-918E-7D9C0C8DF0E1}"/>
    <cellStyle name="Moneda 14 48 3 4 5" xfId="18924" xr:uid="{71AAEC49-5800-489B-B22D-3C76942D0DC0}"/>
    <cellStyle name="Moneda 14 48 3 5" xfId="8701" xr:uid="{D25DF13E-2647-49E1-B787-1A6C6CAE1F08}"/>
    <cellStyle name="Moneda 14 48 3 5 2" xfId="16008" xr:uid="{99BC4626-1D71-4A4B-BF11-8E67D1A0D750}"/>
    <cellStyle name="Moneda 14 48 3 5 2 2" xfId="37850" xr:uid="{951991DA-83EA-4B2D-9DC1-2C4C102A0C0D}"/>
    <cellStyle name="Moneda 14 48 3 5 2 3" xfId="26929" xr:uid="{323F15F5-E3DC-4E8B-B5FD-C40E3DC5F4D2}"/>
    <cellStyle name="Moneda 14 48 3 5 3" xfId="12350" xr:uid="{C3F89161-C3C3-4616-92CB-0EC6DB58C726}"/>
    <cellStyle name="Moneda 14 48 3 5 3 2" xfId="34210" xr:uid="{BC8C4AC3-F45D-4FD5-9BDB-473E407865ED}"/>
    <cellStyle name="Moneda 14 48 3 5 3 3" xfId="23289" xr:uid="{F88BDB63-B492-4AFC-AE7E-91891345EFE1}"/>
    <cellStyle name="Moneda 14 48 3 5 4" xfId="30571" xr:uid="{F1817F81-3608-4F5D-BAB4-7E0ECB4B349E}"/>
    <cellStyle name="Moneda 14 48 3 5 5" xfId="19650" xr:uid="{6FFAAD93-915D-4F36-B092-BB20FD934CAD}"/>
    <cellStyle name="Moneda 14 48 3 6" xfId="13090" xr:uid="{392C776B-F31F-4EAF-B867-5FE955161D38}"/>
    <cellStyle name="Moneda 14 48 3 6 2" xfId="34944" xr:uid="{86266F77-280B-4886-95FF-AB9580F9E61B}"/>
    <cellStyle name="Moneda 14 48 3 6 3" xfId="24023" xr:uid="{3AF09DAC-6A76-4FF7-BA7D-F4156CC65DE0}"/>
    <cellStyle name="Moneda 14 48 3 7" xfId="9436" xr:uid="{99BD60D3-EF71-4DD1-B8ED-AB4CC00045A9}"/>
    <cellStyle name="Moneda 14 48 3 7 2" xfId="31304" xr:uid="{08AADD62-73CB-41BF-9B95-1F72DE283F24}"/>
    <cellStyle name="Moneda 14 48 3 7 3" xfId="20383" xr:uid="{5987020D-F25D-4A09-94A9-916863700651}"/>
    <cellStyle name="Moneda 14 48 3 8" xfId="27665" xr:uid="{E201B3CE-BA2B-4EBC-BA49-3FEDB69E1ADF}"/>
    <cellStyle name="Moneda 14 48 3 9" xfId="16744" xr:uid="{34A9EEAC-558C-450D-B9BD-9DFFF25C52F0}"/>
    <cellStyle name="Moneda 14 48 4" xfId="6030" xr:uid="{E27455B4-66A8-4B80-898E-B4AC96DDDBD2}"/>
    <cellStyle name="Moneda 14 48 4 2" xfId="13337" xr:uid="{33233544-70EB-4041-81D1-FCE0A7B89AB8}"/>
    <cellStyle name="Moneda 14 48 4 2 2" xfId="35191" xr:uid="{33327DFB-9DEF-4ED4-A999-EE9BABABFF77}"/>
    <cellStyle name="Moneda 14 48 4 2 3" xfId="24270" xr:uid="{7558F3C9-3FE8-49E6-9C07-32A0940410C7}"/>
    <cellStyle name="Moneda 14 48 4 3" xfId="9683" xr:uid="{D87600DA-B598-4064-A737-8598B0E9B775}"/>
    <cellStyle name="Moneda 14 48 4 3 2" xfId="31551" xr:uid="{9915FEBF-39AE-4159-A112-7279056BAF53}"/>
    <cellStyle name="Moneda 14 48 4 3 3" xfId="20630" xr:uid="{F7E2A32C-35A3-4F38-B356-4E44D4803E2E}"/>
    <cellStyle name="Moneda 14 48 4 4" xfId="27912" xr:uid="{86E508E7-57B8-4E39-A46F-F27698028F36}"/>
    <cellStyle name="Moneda 14 48 4 5" xfId="16991" xr:uid="{8390D405-A4F2-4DA3-A5A8-074925F564E5}"/>
    <cellStyle name="Moneda 14 48 5" xfId="6758" xr:uid="{75AE2FF8-CCE8-4DED-9423-28AB6F939E26}"/>
    <cellStyle name="Moneda 14 48 5 2" xfId="14065" xr:uid="{16B203B9-B11A-44D9-9601-DC004EC624D9}"/>
    <cellStyle name="Moneda 14 48 5 2 2" xfId="35917" xr:uid="{6B48223D-E69F-483E-BCF1-619A9F31AECE}"/>
    <cellStyle name="Moneda 14 48 5 2 3" xfId="24996" xr:uid="{E5EA7CB4-9866-4506-8E72-20AC6668F836}"/>
    <cellStyle name="Moneda 14 48 5 3" xfId="10411" xr:uid="{D509BF15-343F-4880-868A-234E0A79DD61}"/>
    <cellStyle name="Moneda 14 48 5 3 2" xfId="32277" xr:uid="{46069ECA-36F9-49CD-929F-A133B9E8C741}"/>
    <cellStyle name="Moneda 14 48 5 3 3" xfId="21356" xr:uid="{0D5897CC-AD3D-44F5-B082-B5DB57A39CD3}"/>
    <cellStyle name="Moneda 14 48 5 4" xfId="28638" xr:uid="{1C2F90F4-326C-41FF-A0A9-90E7B92E9A20}"/>
    <cellStyle name="Moneda 14 48 5 5" xfId="17717" xr:uid="{B3F37B28-5EE5-457B-A486-D4D1836F2625}"/>
    <cellStyle name="Moneda 14 48 6" xfId="7488" xr:uid="{866A4990-6381-4E10-AB82-7A94F9C424CE}"/>
    <cellStyle name="Moneda 14 48 6 2" xfId="14795" xr:uid="{36D429B8-7548-473E-9B1C-38ABB9672225}"/>
    <cellStyle name="Moneda 14 48 6 2 2" xfId="36643" xr:uid="{28A6DDF2-EA30-4A5A-B850-F76D457D8601}"/>
    <cellStyle name="Moneda 14 48 6 2 3" xfId="25722" xr:uid="{6D546646-76D7-4745-ACD8-84C14EEA1565}"/>
    <cellStyle name="Moneda 14 48 6 3" xfId="11141" xr:uid="{3ACFA200-E5F2-4373-A34D-53752410AA85}"/>
    <cellStyle name="Moneda 14 48 6 3 2" xfId="33003" xr:uid="{48F03775-211B-49F2-BAEB-DB63698408FC}"/>
    <cellStyle name="Moneda 14 48 6 3 3" xfId="22082" xr:uid="{290B3A8D-292D-4FF8-B915-0B73887C3448}"/>
    <cellStyle name="Moneda 14 48 6 4" xfId="29364" xr:uid="{CFFD8E12-4C89-4DCC-9D14-3770B40E292C}"/>
    <cellStyle name="Moneda 14 48 6 5" xfId="18443" xr:uid="{A5EE79A4-E850-4B33-9C99-D4F3D128D2BF}"/>
    <cellStyle name="Moneda 14 48 7" xfId="8218" xr:uid="{AE6C17C0-B4D0-4634-ADEB-FE627B7E9BF2}"/>
    <cellStyle name="Moneda 14 48 7 2" xfId="15525" xr:uid="{9B475B73-7802-4912-AA91-E3EAC27D839F}"/>
    <cellStyle name="Moneda 14 48 7 2 2" xfId="37369" xr:uid="{2405688C-434B-4044-A74A-E86E5BFFC4EB}"/>
    <cellStyle name="Moneda 14 48 7 2 3" xfId="26448" xr:uid="{475B61A7-0A7C-43C3-A9C8-AF0EA7344E13}"/>
    <cellStyle name="Moneda 14 48 7 3" xfId="11869" xr:uid="{6FD6C6D7-8952-4254-90FD-BD8BDD65C05E}"/>
    <cellStyle name="Moneda 14 48 7 3 2" xfId="33729" xr:uid="{DF30AAF4-13B7-483D-82F4-D17CBC4A6932}"/>
    <cellStyle name="Moneda 14 48 7 3 3" xfId="22808" xr:uid="{0190EFF6-3A0D-4727-8BBB-AB23EC0505DD}"/>
    <cellStyle name="Moneda 14 48 7 4" xfId="30090" xr:uid="{8BDAE1A9-5F15-4D61-9247-FEF1F360DB43}"/>
    <cellStyle name="Moneda 14 48 7 5" xfId="19169" xr:uid="{67DC82B4-F132-4192-AB44-78CCE664801B}"/>
    <cellStyle name="Moneda 14 48 8" xfId="12607" xr:uid="{0959933C-0CA9-4DF8-8F41-CEBFBB296A29}"/>
    <cellStyle name="Moneda 14 48 8 2" xfId="34463" xr:uid="{E8CD7DA8-5625-4536-908E-F6FE76183117}"/>
    <cellStyle name="Moneda 14 48 8 3" xfId="23542" xr:uid="{9CBE9C39-181E-4AE2-AF6D-8DD3BC09B44C}"/>
    <cellStyle name="Moneda 14 48 9" xfId="8955" xr:uid="{5F4FF1D2-094E-4173-805B-132A4DFA3861}"/>
    <cellStyle name="Moneda 14 48 9 2" xfId="30823" xr:uid="{D6716754-AEFE-46D8-A315-21FEE184F188}"/>
    <cellStyle name="Moneda 14 48 9 3" xfId="19902" xr:uid="{74E66744-D227-4181-8251-7CA3833F650B}"/>
    <cellStyle name="Moneda 14 49" xfId="3119" xr:uid="{CE273786-63D7-4F88-B25C-68A9A5639699}"/>
    <cellStyle name="Moneda 14 49 10" xfId="27185" xr:uid="{66D97F09-0116-49E8-AC79-B02210725137}"/>
    <cellStyle name="Moneda 14 49 11" xfId="16264" xr:uid="{6193E380-4885-4815-A042-2AA7FD638740}"/>
    <cellStyle name="Moneda 14 49 2" xfId="5529" xr:uid="{1229020D-E895-47FD-86C2-68E483F41DA7}"/>
    <cellStyle name="Moneda 14 49 2 2" xfId="6268" xr:uid="{26047B46-D01E-4621-8504-3B75AECAE514}"/>
    <cellStyle name="Moneda 14 49 2 2 2" xfId="13575" xr:uid="{D1827F7B-5C95-4D7E-8A3A-DA8C876D3228}"/>
    <cellStyle name="Moneda 14 49 2 2 2 2" xfId="35429" xr:uid="{852A4457-5173-4FD8-BD36-7BAF12E549C9}"/>
    <cellStyle name="Moneda 14 49 2 2 2 3" xfId="24508" xr:uid="{DB1E5B48-911C-4EC4-A3F2-358059A59C89}"/>
    <cellStyle name="Moneda 14 49 2 2 3" xfId="9921" xr:uid="{4BC3F089-8BDB-4392-BA01-F66C65952C8F}"/>
    <cellStyle name="Moneda 14 49 2 2 3 2" xfId="31789" xr:uid="{4091E0BF-3B61-48FE-8836-D644816E4D78}"/>
    <cellStyle name="Moneda 14 49 2 2 3 3" xfId="20868" xr:uid="{F8BF265A-7FF5-4F06-99EC-64F3A7B03E73}"/>
    <cellStyle name="Moneda 14 49 2 2 4" xfId="28150" xr:uid="{F8D5E53A-48C4-4935-8F6F-44016F0B91C4}"/>
    <cellStyle name="Moneda 14 49 2 2 5" xfId="17229" xr:uid="{ED282BAF-580F-47BD-99F6-DE9A7F54741A}"/>
    <cellStyle name="Moneda 14 49 2 3" xfId="6998" xr:uid="{5F996F9B-0650-47F3-A57B-4608450F7087}"/>
    <cellStyle name="Moneda 14 49 2 3 2" xfId="14305" xr:uid="{3B68FEAB-8356-47DC-BC2B-F51CA7997408}"/>
    <cellStyle name="Moneda 14 49 2 3 2 2" xfId="36155" xr:uid="{6DCEAD5C-8E1C-4F3E-B4DB-61C15BA3BD48}"/>
    <cellStyle name="Moneda 14 49 2 3 2 3" xfId="25234" xr:uid="{5E8D2172-4115-42D6-A7F8-49FE8EC5EFFE}"/>
    <cellStyle name="Moneda 14 49 2 3 3" xfId="10651" xr:uid="{01DAB25B-9F82-4818-8717-503DDF445F7F}"/>
    <cellStyle name="Moneda 14 49 2 3 3 2" xfId="32515" xr:uid="{8CB55A48-C52B-412F-BFB2-A2884B11F318}"/>
    <cellStyle name="Moneda 14 49 2 3 3 3" xfId="21594" xr:uid="{66FDC58E-C981-4CCE-A80E-B9B623E76821}"/>
    <cellStyle name="Moneda 14 49 2 3 4" xfId="28876" xr:uid="{21FFBF2D-1884-45C0-A70E-B5A873FC2F0C}"/>
    <cellStyle name="Moneda 14 49 2 3 5" xfId="17955" xr:uid="{3F91ED5C-14C9-41E1-AB31-1AD23D0B19D3}"/>
    <cellStyle name="Moneda 14 49 2 4" xfId="7728" xr:uid="{01950D1D-4C31-4FF7-B6E7-2C3CA16FDD97}"/>
    <cellStyle name="Moneda 14 49 2 4 2" xfId="15035" xr:uid="{BCF9D147-227F-4EEA-ADB6-FE33BFD82F6B}"/>
    <cellStyle name="Moneda 14 49 2 4 2 2" xfId="36881" xr:uid="{34E0651C-358D-4303-91F6-F6BAADAEA7FA}"/>
    <cellStyle name="Moneda 14 49 2 4 2 3" xfId="25960" xr:uid="{FE3DAFDA-77A6-4D45-AAA5-5575917A7BD8}"/>
    <cellStyle name="Moneda 14 49 2 4 3" xfId="11381" xr:uid="{56B8E7BD-9FC0-4E4B-9D30-DB9FCAA27C00}"/>
    <cellStyle name="Moneda 14 49 2 4 3 2" xfId="33241" xr:uid="{EA79416D-EA5E-4E6D-BFD9-BC0CF13D3781}"/>
    <cellStyle name="Moneda 14 49 2 4 3 3" xfId="22320" xr:uid="{FB998A93-AACB-43D7-A487-8ADF6D78889C}"/>
    <cellStyle name="Moneda 14 49 2 4 4" xfId="29602" xr:uid="{794D282B-BD9D-4770-9352-01C1290EEAB0}"/>
    <cellStyle name="Moneda 14 49 2 4 5" xfId="18681" xr:uid="{AB6E60AD-54B9-4694-B1E6-D707728186B0}"/>
    <cellStyle name="Moneda 14 49 2 5" xfId="8458" xr:uid="{BB5FD41E-7A99-4EBF-8D0E-FC365A9AF41E}"/>
    <cellStyle name="Moneda 14 49 2 5 2" xfId="15765" xr:uid="{F20C3EEC-55EB-44A6-ACD0-B81959D09104}"/>
    <cellStyle name="Moneda 14 49 2 5 2 2" xfId="37607" xr:uid="{93D52F5C-1EC1-43FC-882D-F7043B6F1DA0}"/>
    <cellStyle name="Moneda 14 49 2 5 2 3" xfId="26686" xr:uid="{A27C9B51-2044-4DAC-A756-18E9B38A39F2}"/>
    <cellStyle name="Moneda 14 49 2 5 3" xfId="12107" xr:uid="{DAC4A73E-C482-4703-993D-F863CBD85A22}"/>
    <cellStyle name="Moneda 14 49 2 5 3 2" xfId="33967" xr:uid="{7526C608-A286-4735-A7D7-D6F39857BEE9}"/>
    <cellStyle name="Moneda 14 49 2 5 3 3" xfId="23046" xr:uid="{7C76A963-1A9F-4761-A608-F111F769395E}"/>
    <cellStyle name="Moneda 14 49 2 5 4" xfId="30328" xr:uid="{37C5BCAA-E63F-48B8-9988-A27410792AA6}"/>
    <cellStyle name="Moneda 14 49 2 5 5" xfId="19407" xr:uid="{F0DE2009-6ECD-4A64-AFF5-322C2104AAF6}"/>
    <cellStyle name="Moneda 14 49 2 6" xfId="12847" xr:uid="{D539F6D9-C48D-4499-84AB-B29B6A70C34C}"/>
    <cellStyle name="Moneda 14 49 2 6 2" xfId="34701" xr:uid="{F79C8A5F-8968-4B8B-A89E-3930DE6F4C12}"/>
    <cellStyle name="Moneda 14 49 2 6 3" xfId="23780" xr:uid="{85212D94-AE5A-48F9-962A-9888DE075A5C}"/>
    <cellStyle name="Moneda 14 49 2 7" xfId="9193" xr:uid="{C0E74AC7-44BF-4E20-986E-748C78489541}"/>
    <cellStyle name="Moneda 14 49 2 7 2" xfId="31061" xr:uid="{89CC57A7-24FE-415B-BC15-997689479DAC}"/>
    <cellStyle name="Moneda 14 49 2 7 3" xfId="20140" xr:uid="{ED0318F5-78B9-41D7-BE10-852A30242605}"/>
    <cellStyle name="Moneda 14 49 2 8" xfId="27422" xr:uid="{40DF38A0-FFB8-478D-A118-25D085D5A8BD}"/>
    <cellStyle name="Moneda 14 49 2 9" xfId="16501" xr:uid="{8E30D4B3-21F6-4E8C-8AF9-136EC653E56A}"/>
    <cellStyle name="Moneda 14 49 3" xfId="5779" xr:uid="{3C79C6D2-E5D1-4E93-8E76-F6AD75010B7A}"/>
    <cellStyle name="Moneda 14 49 3 2" xfId="6512" xr:uid="{177CEDAB-B14A-4884-B1D5-E44AC0AB64FE}"/>
    <cellStyle name="Moneda 14 49 3 2 2" xfId="13819" xr:uid="{70CFA4C4-4DA3-421E-BAB9-01205FC32CFE}"/>
    <cellStyle name="Moneda 14 49 3 2 2 2" xfId="35673" xr:uid="{0A3CEA14-A3CD-4488-8AEB-F7620BCEF576}"/>
    <cellStyle name="Moneda 14 49 3 2 2 3" xfId="24752" xr:uid="{6884BAF5-605B-49E4-BBF3-1A2840C24485}"/>
    <cellStyle name="Moneda 14 49 3 2 3" xfId="10165" xr:uid="{19EE5A76-34F6-40C9-8E34-0CD38DEB434E}"/>
    <cellStyle name="Moneda 14 49 3 2 3 2" xfId="32033" xr:uid="{923F132A-987E-46A5-8FE0-2FAA4A2176AA}"/>
    <cellStyle name="Moneda 14 49 3 2 3 3" xfId="21112" xr:uid="{8B0CD51B-AB3E-4250-8F13-180264011702}"/>
    <cellStyle name="Moneda 14 49 3 2 4" xfId="28394" xr:uid="{08F6C31D-4768-486E-AE2C-103396F67125}"/>
    <cellStyle name="Moneda 14 49 3 2 5" xfId="17473" xr:uid="{7E8B8748-E9BE-40A7-891A-7BB47E3446DC}"/>
    <cellStyle name="Moneda 14 49 3 3" xfId="7242" xr:uid="{2DDF22F0-822A-42D8-84C9-E3D5CB038271}"/>
    <cellStyle name="Moneda 14 49 3 3 2" xfId="14549" xr:uid="{D7CF6CFD-0E5A-4181-8261-F922AF094F4F}"/>
    <cellStyle name="Moneda 14 49 3 3 2 2" xfId="36399" xr:uid="{173BF5FF-2630-4058-9732-916571402E79}"/>
    <cellStyle name="Moneda 14 49 3 3 2 3" xfId="25478" xr:uid="{4F12A4A0-C39B-4A3E-9239-85960581ED80}"/>
    <cellStyle name="Moneda 14 49 3 3 3" xfId="10895" xr:uid="{A07901A4-C773-47EB-8C0B-40CAD98842E0}"/>
    <cellStyle name="Moneda 14 49 3 3 3 2" xfId="32759" xr:uid="{20550C89-ACB7-4CA5-8AE7-BAB650CA751B}"/>
    <cellStyle name="Moneda 14 49 3 3 3 3" xfId="21838" xr:uid="{35364135-19EF-426C-8D6A-DC0052CAA52E}"/>
    <cellStyle name="Moneda 14 49 3 3 4" xfId="29120" xr:uid="{8C6874D9-BA32-4ED9-92E8-A012067AF934}"/>
    <cellStyle name="Moneda 14 49 3 3 5" xfId="18199" xr:uid="{118BC4AD-6B17-4B5C-B323-995FDB266F67}"/>
    <cellStyle name="Moneda 14 49 3 4" xfId="7972" xr:uid="{AE7B401D-E50B-43D3-9457-A4629A48B9CA}"/>
    <cellStyle name="Moneda 14 49 3 4 2" xfId="15279" xr:uid="{2D49FD27-8E8C-480D-8461-F940A3A8AC90}"/>
    <cellStyle name="Moneda 14 49 3 4 2 2" xfId="37125" xr:uid="{A4245813-13ED-4A1B-A3E7-82E940B13A8A}"/>
    <cellStyle name="Moneda 14 49 3 4 2 3" xfId="26204" xr:uid="{5F0917D1-D444-4176-84C5-242677B204CE}"/>
    <cellStyle name="Moneda 14 49 3 4 3" xfId="11625" xr:uid="{E35B4A7F-F562-49D8-B2D2-E452CB56937F}"/>
    <cellStyle name="Moneda 14 49 3 4 3 2" xfId="33485" xr:uid="{233347B8-A529-4028-874E-6ABD15BAA3B3}"/>
    <cellStyle name="Moneda 14 49 3 4 3 3" xfId="22564" xr:uid="{C5B7970C-B043-41E2-8D53-F7DA78AFFD35}"/>
    <cellStyle name="Moneda 14 49 3 4 4" xfId="29846" xr:uid="{D37FA1A8-8043-4A51-A378-7F84236EB66C}"/>
    <cellStyle name="Moneda 14 49 3 4 5" xfId="18925" xr:uid="{C1CF2362-32A5-4097-831C-CF7973709228}"/>
    <cellStyle name="Moneda 14 49 3 5" xfId="8702" xr:uid="{FF959CDB-C6C5-48C9-8F27-D6ECA37A2990}"/>
    <cellStyle name="Moneda 14 49 3 5 2" xfId="16009" xr:uid="{CB9DFF73-6433-4A16-A12E-5E8270F649FD}"/>
    <cellStyle name="Moneda 14 49 3 5 2 2" xfId="37851" xr:uid="{939D0B86-B527-4610-AC48-73064D664C48}"/>
    <cellStyle name="Moneda 14 49 3 5 2 3" xfId="26930" xr:uid="{02222150-67AE-448F-942F-5177D064232C}"/>
    <cellStyle name="Moneda 14 49 3 5 3" xfId="12351" xr:uid="{29C31B8D-31D1-490A-8E5F-DC78E22582D8}"/>
    <cellStyle name="Moneda 14 49 3 5 3 2" xfId="34211" xr:uid="{BBA1458E-8F2A-4297-97CC-8209F1A2D6CE}"/>
    <cellStyle name="Moneda 14 49 3 5 3 3" xfId="23290" xr:uid="{F7AFF65C-64A0-401D-A168-792D6D975E48}"/>
    <cellStyle name="Moneda 14 49 3 5 4" xfId="30572" xr:uid="{5E861009-8C69-48A9-8998-9E04D0005601}"/>
    <cellStyle name="Moneda 14 49 3 5 5" xfId="19651" xr:uid="{30BD4FAF-E1CE-4084-9205-C51A7CE5EA37}"/>
    <cellStyle name="Moneda 14 49 3 6" xfId="13091" xr:uid="{B3B7DE2E-53D9-42E8-8EF5-3EE3D1EED303}"/>
    <cellStyle name="Moneda 14 49 3 6 2" xfId="34945" xr:uid="{E849EC51-CD5B-4AD0-A697-B0E74B6CD4C8}"/>
    <cellStyle name="Moneda 14 49 3 6 3" xfId="24024" xr:uid="{DA12AD7C-E319-4650-9026-81C5F9528E25}"/>
    <cellStyle name="Moneda 14 49 3 7" xfId="9437" xr:uid="{7DBFEE0B-ABDE-4D97-9ED2-BA1CA705999F}"/>
    <cellStyle name="Moneda 14 49 3 7 2" xfId="31305" xr:uid="{CB961635-D9A4-4FAA-9102-ACF40C657C2D}"/>
    <cellStyle name="Moneda 14 49 3 7 3" xfId="20384" xr:uid="{DE0F99E6-B7A8-4A25-AA9C-671EEA22065E}"/>
    <cellStyle name="Moneda 14 49 3 8" xfId="27666" xr:uid="{77407AAE-D72D-418A-98EE-A01E26B9C31A}"/>
    <cellStyle name="Moneda 14 49 3 9" xfId="16745" xr:uid="{81352AE9-F0A0-4308-8B58-FCAC61F4AEC3}"/>
    <cellStyle name="Moneda 14 49 4" xfId="6031" xr:uid="{3CF1E9E3-CF14-46DC-AEFF-4448BD809424}"/>
    <cellStyle name="Moneda 14 49 4 2" xfId="13338" xr:uid="{3258D48E-C9CB-4FA2-8843-0CA43BF72D99}"/>
    <cellStyle name="Moneda 14 49 4 2 2" xfId="35192" xr:uid="{ADD43626-3CED-4366-AC27-A56B489F5DF5}"/>
    <cellStyle name="Moneda 14 49 4 2 3" xfId="24271" xr:uid="{B6610DC6-9CB6-44D3-8664-A0D1F15C4633}"/>
    <cellStyle name="Moneda 14 49 4 3" xfId="9684" xr:uid="{056DE2C3-D8C1-4F42-B64E-230FC6C97530}"/>
    <cellStyle name="Moneda 14 49 4 3 2" xfId="31552" xr:uid="{7FD5AF41-7CDA-425C-80F6-0058BED68006}"/>
    <cellStyle name="Moneda 14 49 4 3 3" xfId="20631" xr:uid="{3ED9CE99-6461-4BF3-81A5-242604BCB3FC}"/>
    <cellStyle name="Moneda 14 49 4 4" xfId="27913" xr:uid="{AD0194FD-9326-4645-AF0D-6151C9926E28}"/>
    <cellStyle name="Moneda 14 49 4 5" xfId="16992" xr:uid="{C1541BC8-5407-48D5-8BD1-1C79EB88EB47}"/>
    <cellStyle name="Moneda 14 49 5" xfId="6759" xr:uid="{354C66E4-D4CC-4915-972D-0238CA027153}"/>
    <cellStyle name="Moneda 14 49 5 2" xfId="14066" xr:uid="{EB9FE5AF-DCD3-460A-BB93-35ED78DB6995}"/>
    <cellStyle name="Moneda 14 49 5 2 2" xfId="35918" xr:uid="{286E5E5D-9AA6-4FCD-895F-F8504F03B665}"/>
    <cellStyle name="Moneda 14 49 5 2 3" xfId="24997" xr:uid="{92B70FB3-FFA0-4ABB-831E-38CF50B0D13A}"/>
    <cellStyle name="Moneda 14 49 5 3" xfId="10412" xr:uid="{DBAE30B0-C2CA-47B0-8738-13AF3C5145C6}"/>
    <cellStyle name="Moneda 14 49 5 3 2" xfId="32278" xr:uid="{545A335E-B8F8-4FC8-99A4-31C06EA47530}"/>
    <cellStyle name="Moneda 14 49 5 3 3" xfId="21357" xr:uid="{7B7183C3-ED75-487A-8D8B-F2AD72926034}"/>
    <cellStyle name="Moneda 14 49 5 4" xfId="28639" xr:uid="{182240BA-5A4D-40DD-A38B-38076B126C38}"/>
    <cellStyle name="Moneda 14 49 5 5" xfId="17718" xr:uid="{76082EF3-64B1-4AD0-B420-3C0A98F3B8EB}"/>
    <cellStyle name="Moneda 14 49 6" xfId="7489" xr:uid="{4D9C1717-32FF-4E23-A0D3-25D581FF1F36}"/>
    <cellStyle name="Moneda 14 49 6 2" xfId="14796" xr:uid="{1E33F126-CD20-418E-BE2F-28BAC5F8623D}"/>
    <cellStyle name="Moneda 14 49 6 2 2" xfId="36644" xr:uid="{714B1DC0-826F-421D-AB8E-F4517D3BAAC0}"/>
    <cellStyle name="Moneda 14 49 6 2 3" xfId="25723" xr:uid="{8CA6488A-2925-45DB-BCD4-E054BC806FCE}"/>
    <cellStyle name="Moneda 14 49 6 3" xfId="11142" xr:uid="{860A6970-F4AE-40A9-BBA9-2379C5AAB5EE}"/>
    <cellStyle name="Moneda 14 49 6 3 2" xfId="33004" xr:uid="{AEF15857-C1F4-4FD9-B784-0E5BAA8A2BA3}"/>
    <cellStyle name="Moneda 14 49 6 3 3" xfId="22083" xr:uid="{D981938C-71C1-46DD-B62D-9C9B751D8D64}"/>
    <cellStyle name="Moneda 14 49 6 4" xfId="29365" xr:uid="{CC2AEFDB-BFAA-438A-B5FC-015D309C413C}"/>
    <cellStyle name="Moneda 14 49 6 5" xfId="18444" xr:uid="{8CBD3A8B-F2EC-4DBA-BA96-A9E323A5476A}"/>
    <cellStyle name="Moneda 14 49 7" xfId="8219" xr:uid="{A0FD9EBC-FDBC-4CBC-9889-EEC485BC74D2}"/>
    <cellStyle name="Moneda 14 49 7 2" xfId="15526" xr:uid="{CC970F1D-12D9-475A-BF60-644A0B09E7E8}"/>
    <cellStyle name="Moneda 14 49 7 2 2" xfId="37370" xr:uid="{54F76846-05D7-41C1-B119-F83EA90CA18B}"/>
    <cellStyle name="Moneda 14 49 7 2 3" xfId="26449" xr:uid="{9508962C-B3C6-44F8-8CC8-BE399389634E}"/>
    <cellStyle name="Moneda 14 49 7 3" xfId="11870" xr:uid="{E9928A52-C9B6-4B74-98A0-8037F8D86D1F}"/>
    <cellStyle name="Moneda 14 49 7 3 2" xfId="33730" xr:uid="{2DE75045-AF50-49BF-A7A9-6ABED5773510}"/>
    <cellStyle name="Moneda 14 49 7 3 3" xfId="22809" xr:uid="{F4D670FE-F675-4141-8A1C-AEB9B59F0D31}"/>
    <cellStyle name="Moneda 14 49 7 4" xfId="30091" xr:uid="{3D17C0FF-BC07-4D76-9179-112F498E18A4}"/>
    <cellStyle name="Moneda 14 49 7 5" xfId="19170" xr:uid="{4512D5D3-0FD6-4589-920B-867A38938720}"/>
    <cellStyle name="Moneda 14 49 8" xfId="12608" xr:uid="{98B9F7E8-C564-4E95-BB28-3429F8C5168D}"/>
    <cellStyle name="Moneda 14 49 8 2" xfId="34464" xr:uid="{1604A94D-A6F3-4DB3-82C0-1CCCC288A557}"/>
    <cellStyle name="Moneda 14 49 8 3" xfId="23543" xr:uid="{B040B88B-EB08-4BD9-8CDE-88A5DC50C613}"/>
    <cellStyle name="Moneda 14 49 9" xfId="8956" xr:uid="{A647F7C2-636A-4D4B-BB17-C1800287F536}"/>
    <cellStyle name="Moneda 14 49 9 2" xfId="30824" xr:uid="{04C0D6B2-1F19-4305-A0C0-1AE1B45DE8D3}"/>
    <cellStyle name="Moneda 14 49 9 3" xfId="19903" xr:uid="{65EF62E5-74F5-4E9F-874B-DC9E899801FC}"/>
    <cellStyle name="Moneda 14 5" xfId="3120" xr:uid="{801E5CD1-3917-4254-B67D-3850F0EF77C7}"/>
    <cellStyle name="Moneda 14 5 10" xfId="27186" xr:uid="{FA10BC22-B5B7-469D-8126-DB32AA49FD2A}"/>
    <cellStyle name="Moneda 14 5 11" xfId="16265" xr:uid="{BE022AB6-7E82-41EB-858F-2C88B4B0FB97}"/>
    <cellStyle name="Moneda 14 5 2" xfId="5530" xr:uid="{9E6F6D50-A534-48C5-995B-AFC4C4E32841}"/>
    <cellStyle name="Moneda 14 5 2 2" xfId="6269" xr:uid="{3ACFE66E-6C92-405D-8017-C65C17DC0963}"/>
    <cellStyle name="Moneda 14 5 2 2 2" xfId="13576" xr:uid="{AE9609F1-C769-4619-97EE-31863BA1BA43}"/>
    <cellStyle name="Moneda 14 5 2 2 2 2" xfId="35430" xr:uid="{7B50CAC3-21DD-45A3-9D2D-EF18DA6C6B86}"/>
    <cellStyle name="Moneda 14 5 2 2 2 3" xfId="24509" xr:uid="{A5F5CE95-9AEC-4CA0-B994-6C6BA5DFA8A4}"/>
    <cellStyle name="Moneda 14 5 2 2 3" xfId="9922" xr:uid="{73D98D3E-4E7E-4B79-AC7D-3A6F77A6909E}"/>
    <cellStyle name="Moneda 14 5 2 2 3 2" xfId="31790" xr:uid="{0223600F-5972-4129-B0A5-C0B2BC52506A}"/>
    <cellStyle name="Moneda 14 5 2 2 3 3" xfId="20869" xr:uid="{260AD7D0-54D5-4AFB-B42A-0159E0E5B194}"/>
    <cellStyle name="Moneda 14 5 2 2 4" xfId="28151" xr:uid="{8AD3E66E-8908-493D-ADF0-83E3A365CA41}"/>
    <cellStyle name="Moneda 14 5 2 2 5" xfId="17230" xr:uid="{85702C96-FAD7-41EE-9B97-E65FE0B2C336}"/>
    <cellStyle name="Moneda 14 5 2 3" xfId="6999" xr:uid="{9A2F9EF0-E9DF-4677-A020-040E3D7F22F2}"/>
    <cellStyle name="Moneda 14 5 2 3 2" xfId="14306" xr:uid="{9E3586B0-8702-4734-8F5F-CC94AA80BF7E}"/>
    <cellStyle name="Moneda 14 5 2 3 2 2" xfId="36156" xr:uid="{0E2D8236-F184-4AF7-9A09-3839B9633034}"/>
    <cellStyle name="Moneda 14 5 2 3 2 3" xfId="25235" xr:uid="{830123B8-F318-4CDB-91ED-2F2749046D1E}"/>
    <cellStyle name="Moneda 14 5 2 3 3" xfId="10652" xr:uid="{F3D27B21-D54C-4637-81E4-2DB09DAC6988}"/>
    <cellStyle name="Moneda 14 5 2 3 3 2" xfId="32516" xr:uid="{5D9FA5CB-B63A-49DF-89C0-5C2328FD7813}"/>
    <cellStyle name="Moneda 14 5 2 3 3 3" xfId="21595" xr:uid="{35499FC7-8061-45A2-BCEC-B7AA2B37E98F}"/>
    <cellStyle name="Moneda 14 5 2 3 4" xfId="28877" xr:uid="{ECF22E21-5659-4053-AB89-3A02AAE54C26}"/>
    <cellStyle name="Moneda 14 5 2 3 5" xfId="17956" xr:uid="{5FBF4807-8075-4FDD-9423-6E1BE5F32FAB}"/>
    <cellStyle name="Moneda 14 5 2 4" xfId="7729" xr:uid="{5D15EE56-D8B7-481F-AFEF-21ECB886ABBA}"/>
    <cellStyle name="Moneda 14 5 2 4 2" xfId="15036" xr:uid="{84D09671-46FD-4B75-82C2-3E9F46FEBD6D}"/>
    <cellStyle name="Moneda 14 5 2 4 2 2" xfId="36882" xr:uid="{D71F8BB0-FD43-4DC7-AD4B-A544F560E18E}"/>
    <cellStyle name="Moneda 14 5 2 4 2 3" xfId="25961" xr:uid="{63A5C7CE-8C70-4F8F-81E6-951EA0D26EEF}"/>
    <cellStyle name="Moneda 14 5 2 4 3" xfId="11382" xr:uid="{4DE64DF3-A2ED-4152-81D0-27068A16F3E8}"/>
    <cellStyle name="Moneda 14 5 2 4 3 2" xfId="33242" xr:uid="{A81C69D6-273F-415E-9110-C2FFC4FB5401}"/>
    <cellStyle name="Moneda 14 5 2 4 3 3" xfId="22321" xr:uid="{2E1D8797-756A-44A1-8F15-F1295CF8AF10}"/>
    <cellStyle name="Moneda 14 5 2 4 4" xfId="29603" xr:uid="{E5ADBA8D-9C70-4529-A718-F5FB8DD689A4}"/>
    <cellStyle name="Moneda 14 5 2 4 5" xfId="18682" xr:uid="{C40622CD-8EF7-4244-98CD-70A058E31BCC}"/>
    <cellStyle name="Moneda 14 5 2 5" xfId="8459" xr:uid="{2F579E85-0354-47B6-A91C-17694DAAE476}"/>
    <cellStyle name="Moneda 14 5 2 5 2" xfId="15766" xr:uid="{E7B25F12-18D6-4B5E-A46F-E62A1EA2F8F0}"/>
    <cellStyle name="Moneda 14 5 2 5 2 2" xfId="37608" xr:uid="{5AD3B268-CC5C-4671-AD65-1FB4BCA8D1C7}"/>
    <cellStyle name="Moneda 14 5 2 5 2 3" xfId="26687" xr:uid="{3359B2F7-F094-4D6A-A03B-4BD7D7AD6EB4}"/>
    <cellStyle name="Moneda 14 5 2 5 3" xfId="12108" xr:uid="{09DDD052-5EA7-4FD7-A2FF-D808D23C16EB}"/>
    <cellStyle name="Moneda 14 5 2 5 3 2" xfId="33968" xr:uid="{C7635E38-D636-441E-9283-83324BE85F96}"/>
    <cellStyle name="Moneda 14 5 2 5 3 3" xfId="23047" xr:uid="{5A719098-E4B7-4410-A633-060EEDCBED9E}"/>
    <cellStyle name="Moneda 14 5 2 5 4" xfId="30329" xr:uid="{3263E1F2-50DE-4745-89DF-1EB746849888}"/>
    <cellStyle name="Moneda 14 5 2 5 5" xfId="19408" xr:uid="{0B349FD4-F35D-4BBC-954F-C8338CEE37F9}"/>
    <cellStyle name="Moneda 14 5 2 6" xfId="12848" xr:uid="{F2134F51-CD8A-497C-AEFF-D5980E7910C3}"/>
    <cellStyle name="Moneda 14 5 2 6 2" xfId="34702" xr:uid="{4A13A69B-D142-4126-AAD8-FE276704FBC5}"/>
    <cellStyle name="Moneda 14 5 2 6 3" xfId="23781" xr:uid="{6F24C477-67E5-490B-9402-85228919CF8B}"/>
    <cellStyle name="Moneda 14 5 2 7" xfId="9194" xr:uid="{3180873E-9277-4602-94C5-EF70140ABC0F}"/>
    <cellStyle name="Moneda 14 5 2 7 2" xfId="31062" xr:uid="{2A057EB9-86E7-4FCF-8A2F-C5DA54D26BCC}"/>
    <cellStyle name="Moneda 14 5 2 7 3" xfId="20141" xr:uid="{A0067C10-63D0-4ECB-A068-896ED4D6E611}"/>
    <cellStyle name="Moneda 14 5 2 8" xfId="27423" xr:uid="{6EA5B1B5-087E-4054-BA53-42A078268518}"/>
    <cellStyle name="Moneda 14 5 2 9" xfId="16502" xr:uid="{F38AB221-A5A9-4519-8A38-2A3531D3E9C1}"/>
    <cellStyle name="Moneda 14 5 3" xfId="5780" xr:uid="{4653A54E-854F-41C3-A747-E9C4CCBEACA9}"/>
    <cellStyle name="Moneda 14 5 3 2" xfId="6513" xr:uid="{E17EACD0-CCBE-431A-9BAB-AF0222B2E341}"/>
    <cellStyle name="Moneda 14 5 3 2 2" xfId="13820" xr:uid="{02294DCC-8640-4056-B10D-E03E7233BD1C}"/>
    <cellStyle name="Moneda 14 5 3 2 2 2" xfId="35674" xr:uid="{9114BBFD-D3B8-4D46-9188-8ABC5F9F04F4}"/>
    <cellStyle name="Moneda 14 5 3 2 2 3" xfId="24753" xr:uid="{96B43C68-2BEC-4B43-814A-46B1D2D6540F}"/>
    <cellStyle name="Moneda 14 5 3 2 3" xfId="10166" xr:uid="{84B05AAC-CEB1-4F3F-A724-65858C8E4357}"/>
    <cellStyle name="Moneda 14 5 3 2 3 2" xfId="32034" xr:uid="{0E6EC3C6-53F4-4833-878E-BCB8D484E163}"/>
    <cellStyle name="Moneda 14 5 3 2 3 3" xfId="21113" xr:uid="{124AE13D-3F01-480D-8949-9501A666031C}"/>
    <cellStyle name="Moneda 14 5 3 2 4" xfId="28395" xr:uid="{B1AC8CEB-E4C9-4FC3-8707-B8FC061B5741}"/>
    <cellStyle name="Moneda 14 5 3 2 5" xfId="17474" xr:uid="{95314D6F-F4C3-428F-97A4-90F32CBD300B}"/>
    <cellStyle name="Moneda 14 5 3 3" xfId="7243" xr:uid="{4050BED3-4A38-4885-89F5-B91A05979CFA}"/>
    <cellStyle name="Moneda 14 5 3 3 2" xfId="14550" xr:uid="{C5E1D898-77D0-43A3-830D-996CE177D90A}"/>
    <cellStyle name="Moneda 14 5 3 3 2 2" xfId="36400" xr:uid="{797A98B1-630B-449C-90D9-D037F7C154ED}"/>
    <cellStyle name="Moneda 14 5 3 3 2 3" xfId="25479" xr:uid="{F157BAD1-2B5F-42F7-879B-4DDF02133388}"/>
    <cellStyle name="Moneda 14 5 3 3 3" xfId="10896" xr:uid="{E2F20129-4139-453E-BF53-CC30488BF97B}"/>
    <cellStyle name="Moneda 14 5 3 3 3 2" xfId="32760" xr:uid="{F13CA359-2243-4307-ABA2-C148BC5CC768}"/>
    <cellStyle name="Moneda 14 5 3 3 3 3" xfId="21839" xr:uid="{83B4F26E-0093-43CB-A0F7-BE5B140208C3}"/>
    <cellStyle name="Moneda 14 5 3 3 4" xfId="29121" xr:uid="{7AAFDC20-C3C4-4759-A009-F589E97A8D8E}"/>
    <cellStyle name="Moneda 14 5 3 3 5" xfId="18200" xr:uid="{87E90D82-5438-4B76-A84F-F3D4CF675993}"/>
    <cellStyle name="Moneda 14 5 3 4" xfId="7973" xr:uid="{04C34E74-75C8-428A-9464-842B1295F2D0}"/>
    <cellStyle name="Moneda 14 5 3 4 2" xfId="15280" xr:uid="{98604873-9E85-4638-8904-0C0BC6DBA06A}"/>
    <cellStyle name="Moneda 14 5 3 4 2 2" xfId="37126" xr:uid="{C9C60AC8-F106-49ED-AE66-B68D6963C02E}"/>
    <cellStyle name="Moneda 14 5 3 4 2 3" xfId="26205" xr:uid="{7594D7B8-8E2A-4BB7-AE23-D0D6C15B9D44}"/>
    <cellStyle name="Moneda 14 5 3 4 3" xfId="11626" xr:uid="{ED214BBD-2691-4F88-AB96-AC1C9B9BE31C}"/>
    <cellStyle name="Moneda 14 5 3 4 3 2" xfId="33486" xr:uid="{04A83C65-5653-46E8-991F-F38899C758C5}"/>
    <cellStyle name="Moneda 14 5 3 4 3 3" xfId="22565" xr:uid="{6D1BEEBB-B787-49FE-BDB0-D23D88F93D80}"/>
    <cellStyle name="Moneda 14 5 3 4 4" xfId="29847" xr:uid="{3D816EE3-ED86-43A5-B6BB-0879288EAFC0}"/>
    <cellStyle name="Moneda 14 5 3 4 5" xfId="18926" xr:uid="{8B36038D-236F-4BC2-8F4D-8FE7902E1EE6}"/>
    <cellStyle name="Moneda 14 5 3 5" xfId="8703" xr:uid="{C54A65AB-E04C-4193-9E1A-ED2BFD362CDD}"/>
    <cellStyle name="Moneda 14 5 3 5 2" xfId="16010" xr:uid="{6F6A6CB3-FEDD-4776-8979-7C80DF18DFCC}"/>
    <cellStyle name="Moneda 14 5 3 5 2 2" xfId="37852" xr:uid="{5916A891-3C7E-4AE3-93E9-ACA0CC0E6330}"/>
    <cellStyle name="Moneda 14 5 3 5 2 3" xfId="26931" xr:uid="{4ED4067E-52EB-4EC4-BE40-4345917131DF}"/>
    <cellStyle name="Moneda 14 5 3 5 3" xfId="12352" xr:uid="{6AAF6A14-84CF-453F-9382-C83ED22C95D9}"/>
    <cellStyle name="Moneda 14 5 3 5 3 2" xfId="34212" xr:uid="{4B396554-B859-4ABA-8D1E-C1E76E3E3096}"/>
    <cellStyle name="Moneda 14 5 3 5 3 3" xfId="23291" xr:uid="{B8EB455B-058C-4FB0-9A74-3888FB7243D9}"/>
    <cellStyle name="Moneda 14 5 3 5 4" xfId="30573" xr:uid="{79AEAE3A-33F6-4E15-B3DD-EB1ABF768EC2}"/>
    <cellStyle name="Moneda 14 5 3 5 5" xfId="19652" xr:uid="{57805B0E-A742-4574-B566-40C5C0CBE1F3}"/>
    <cellStyle name="Moneda 14 5 3 6" xfId="13092" xr:uid="{B34CA8CB-6719-4897-BEC7-BE5B19058059}"/>
    <cellStyle name="Moneda 14 5 3 6 2" xfId="34946" xr:uid="{248142DA-B801-4A71-97EF-EDD616ED40C3}"/>
    <cellStyle name="Moneda 14 5 3 6 3" xfId="24025" xr:uid="{278EC008-260C-47CB-9F4B-7009ECC5E45B}"/>
    <cellStyle name="Moneda 14 5 3 7" xfId="9438" xr:uid="{FC629F08-9983-4DCF-BC09-8AE3CB8A9640}"/>
    <cellStyle name="Moneda 14 5 3 7 2" xfId="31306" xr:uid="{663E6907-8372-4FBE-8E52-C9F2D62A718D}"/>
    <cellStyle name="Moneda 14 5 3 7 3" xfId="20385" xr:uid="{EE8EE4D8-66AF-41F6-B47A-8A63446F2609}"/>
    <cellStyle name="Moneda 14 5 3 8" xfId="27667" xr:uid="{0A96F98A-DD37-4E90-9384-09DDE4531B2B}"/>
    <cellStyle name="Moneda 14 5 3 9" xfId="16746" xr:uid="{9F8434C7-6937-4CA9-91F7-DF901AE7CEB3}"/>
    <cellStyle name="Moneda 14 5 4" xfId="6032" xr:uid="{D43D720A-1788-40B5-81C4-9F4F2B99E227}"/>
    <cellStyle name="Moneda 14 5 4 2" xfId="13339" xr:uid="{DE0728F2-26A0-4283-BB5F-3157AF0FFDBA}"/>
    <cellStyle name="Moneda 14 5 4 2 2" xfId="35193" xr:uid="{CDA18A93-A563-4C2A-9483-06BA15EEF6F7}"/>
    <cellStyle name="Moneda 14 5 4 2 3" xfId="24272" xr:uid="{6DDCF14E-D6DE-4924-A9B5-82C9C8C49EC9}"/>
    <cellStyle name="Moneda 14 5 4 3" xfId="9685" xr:uid="{FBBCCEF7-64BA-475F-90BF-2FB24D06DBCA}"/>
    <cellStyle name="Moneda 14 5 4 3 2" xfId="31553" xr:uid="{5D949519-1E96-4822-A684-7B7CF0C6D9C3}"/>
    <cellStyle name="Moneda 14 5 4 3 3" xfId="20632" xr:uid="{B995B453-79D2-4063-8DE0-8321ED12C92D}"/>
    <cellStyle name="Moneda 14 5 4 4" xfId="27914" xr:uid="{D211EC56-576D-497F-94A1-91CE707E05A5}"/>
    <cellStyle name="Moneda 14 5 4 5" xfId="16993" xr:uid="{212A24A7-8040-4B56-8006-95CFF3C1C603}"/>
    <cellStyle name="Moneda 14 5 5" xfId="6760" xr:uid="{CBE411E2-B1DD-4313-8708-5301DA0EDDFC}"/>
    <cellStyle name="Moneda 14 5 5 2" xfId="14067" xr:uid="{DA18ED12-77A2-41D4-AB31-6A83C2CC3E7C}"/>
    <cellStyle name="Moneda 14 5 5 2 2" xfId="35919" xr:uid="{40C5E5D9-CDB4-44CD-AF06-A6638489A06B}"/>
    <cellStyle name="Moneda 14 5 5 2 3" xfId="24998" xr:uid="{857E267E-47D6-482E-8A13-DB308FC81404}"/>
    <cellStyle name="Moneda 14 5 5 3" xfId="10413" xr:uid="{2D993F8A-89BC-4C98-BE72-2391FBC39DA3}"/>
    <cellStyle name="Moneda 14 5 5 3 2" xfId="32279" xr:uid="{9FE0DAD4-989F-4E81-9AC2-175840837D6B}"/>
    <cellStyle name="Moneda 14 5 5 3 3" xfId="21358" xr:uid="{86840644-B7ED-4D01-AF6C-E9BBFFB642D3}"/>
    <cellStyle name="Moneda 14 5 5 4" xfId="28640" xr:uid="{DC09786D-428C-44B8-8814-7A4BBDE2C382}"/>
    <cellStyle name="Moneda 14 5 5 5" xfId="17719" xr:uid="{63CC4B95-0DBE-4A1E-A1D4-2341DF957CD8}"/>
    <cellStyle name="Moneda 14 5 6" xfId="7490" xr:uid="{78F62F45-A2CA-4033-B009-EE5590038164}"/>
    <cellStyle name="Moneda 14 5 6 2" xfId="14797" xr:uid="{34CEDC7E-E1CC-4793-9D40-BE1309DF651D}"/>
    <cellStyle name="Moneda 14 5 6 2 2" xfId="36645" xr:uid="{93DD7694-8CF9-47A9-A4EE-07569F39B88F}"/>
    <cellStyle name="Moneda 14 5 6 2 3" xfId="25724" xr:uid="{E172273B-099C-4CE7-A6E6-5E58BB046FC0}"/>
    <cellStyle name="Moneda 14 5 6 3" xfId="11143" xr:uid="{69D06AAE-E80A-4CCA-AE09-1F6704E61BAE}"/>
    <cellStyle name="Moneda 14 5 6 3 2" xfId="33005" xr:uid="{F006E693-07FD-4871-A6B4-6E17C0E50CB3}"/>
    <cellStyle name="Moneda 14 5 6 3 3" xfId="22084" xr:uid="{84897A08-03CF-43D0-A4DE-4C116B8ADDE4}"/>
    <cellStyle name="Moneda 14 5 6 4" xfId="29366" xr:uid="{C32E7C23-3F50-4532-8490-32EC8A6C3010}"/>
    <cellStyle name="Moneda 14 5 6 5" xfId="18445" xr:uid="{E0D6F325-6116-4FAC-93BF-5C7AAE155D90}"/>
    <cellStyle name="Moneda 14 5 7" xfId="8220" xr:uid="{6DC774BF-1AE8-4190-A86C-88BC25EA7AFA}"/>
    <cellStyle name="Moneda 14 5 7 2" xfId="15527" xr:uid="{9A0C837A-EA5B-490C-955B-A3F23B832BA2}"/>
    <cellStyle name="Moneda 14 5 7 2 2" xfId="37371" xr:uid="{DD37F9FC-8C46-46C7-9889-E5616DD133A0}"/>
    <cellStyle name="Moneda 14 5 7 2 3" xfId="26450" xr:uid="{F4A02A17-F09F-4211-B459-4402DF57F2F8}"/>
    <cellStyle name="Moneda 14 5 7 3" xfId="11871" xr:uid="{1C2F0344-88EA-4AC7-A8F5-C58273104741}"/>
    <cellStyle name="Moneda 14 5 7 3 2" xfId="33731" xr:uid="{E604CA47-00AF-4123-857D-534825A77AAC}"/>
    <cellStyle name="Moneda 14 5 7 3 3" xfId="22810" xr:uid="{DF263938-CB98-4D0D-9A04-DA2551A5065A}"/>
    <cellStyle name="Moneda 14 5 7 4" xfId="30092" xr:uid="{74BB3B01-556A-457A-9C78-A9F54359FA55}"/>
    <cellStyle name="Moneda 14 5 7 5" xfId="19171" xr:uid="{77775757-FBB0-4229-85E4-FC2B66D86DB3}"/>
    <cellStyle name="Moneda 14 5 8" xfId="12609" xr:uid="{BC03BAAD-69B2-4C11-889B-90EDE7AD0E8C}"/>
    <cellStyle name="Moneda 14 5 8 2" xfId="34465" xr:uid="{C0219491-87E8-4BCD-AB73-13ADE8BDEE7D}"/>
    <cellStyle name="Moneda 14 5 8 3" xfId="23544" xr:uid="{3C437B6B-31A3-4761-B83A-2861832F1DD9}"/>
    <cellStyle name="Moneda 14 5 9" xfId="8957" xr:uid="{D5C5E594-E6F6-4A94-B531-E5F75E847A2C}"/>
    <cellStyle name="Moneda 14 5 9 2" xfId="30825" xr:uid="{F8CBFB5A-5792-4F43-A53D-26AC1877EA5F}"/>
    <cellStyle name="Moneda 14 5 9 3" xfId="19904" xr:uid="{E5DBC571-8851-4C00-9909-3C9DEA45A413}"/>
    <cellStyle name="Moneda 14 50" xfId="3121" xr:uid="{94ABAB84-11A6-4E2D-8D15-A089121CACED}"/>
    <cellStyle name="Moneda 14 50 10" xfId="27187" xr:uid="{697516D9-F363-46A5-9189-4CC0CA90E402}"/>
    <cellStyle name="Moneda 14 50 11" xfId="16266" xr:uid="{A4177633-C4A5-4B94-81F6-084D60016F74}"/>
    <cellStyle name="Moneda 14 50 2" xfId="5531" xr:uid="{A9243106-D3CB-403D-B59A-8732F383B377}"/>
    <cellStyle name="Moneda 14 50 2 2" xfId="6270" xr:uid="{4A26A6D7-F97F-43BB-B497-7398B9B2C450}"/>
    <cellStyle name="Moneda 14 50 2 2 2" xfId="13577" xr:uid="{7A7DAE1B-4C96-4554-9866-5B0FF6890BAE}"/>
    <cellStyle name="Moneda 14 50 2 2 2 2" xfId="35431" xr:uid="{22471C88-631E-43E1-92C9-72AA9A8C1E2D}"/>
    <cellStyle name="Moneda 14 50 2 2 2 3" xfId="24510" xr:uid="{1DF9C8FB-1D0E-4AF3-8242-A23A4CCD0592}"/>
    <cellStyle name="Moneda 14 50 2 2 3" xfId="9923" xr:uid="{318AF5A9-B983-438F-BE05-543D5A7769A8}"/>
    <cellStyle name="Moneda 14 50 2 2 3 2" xfId="31791" xr:uid="{72691EA1-72E0-4CA3-BD76-D58E1C46A552}"/>
    <cellStyle name="Moneda 14 50 2 2 3 3" xfId="20870" xr:uid="{6345844D-8AB4-4C8B-A3C7-194CA753CB01}"/>
    <cellStyle name="Moneda 14 50 2 2 4" xfId="28152" xr:uid="{512F4FAA-CC9A-4A04-AFFB-20DC9C3EB0BC}"/>
    <cellStyle name="Moneda 14 50 2 2 5" xfId="17231" xr:uid="{E26ED557-2A77-4D9D-8B90-2E350D6CEA96}"/>
    <cellStyle name="Moneda 14 50 2 3" xfId="7000" xr:uid="{D42566F1-33FF-4931-A53E-AFC1E733983A}"/>
    <cellStyle name="Moneda 14 50 2 3 2" xfId="14307" xr:uid="{86C9AAE5-2C01-483A-86E9-A2C9C6CB5544}"/>
    <cellStyle name="Moneda 14 50 2 3 2 2" xfId="36157" xr:uid="{A4C4A02B-A6F1-4C55-81BA-68E7CF89A916}"/>
    <cellStyle name="Moneda 14 50 2 3 2 3" xfId="25236" xr:uid="{06369B26-30AE-4297-B36B-AEE70BCBDC2C}"/>
    <cellStyle name="Moneda 14 50 2 3 3" xfId="10653" xr:uid="{126F2B81-ECC6-4D99-8467-9AEFCA32552A}"/>
    <cellStyle name="Moneda 14 50 2 3 3 2" xfId="32517" xr:uid="{6C1068D9-29DE-490A-A39F-E06403E796CC}"/>
    <cellStyle name="Moneda 14 50 2 3 3 3" xfId="21596" xr:uid="{3525B48A-C395-48BD-877C-D62B547B13F7}"/>
    <cellStyle name="Moneda 14 50 2 3 4" xfId="28878" xr:uid="{A7779B86-DF7F-4F47-AB1C-30B57B10BFC8}"/>
    <cellStyle name="Moneda 14 50 2 3 5" xfId="17957" xr:uid="{6A087054-6997-4085-A56D-65EDBA024B87}"/>
    <cellStyle name="Moneda 14 50 2 4" xfId="7730" xr:uid="{F03E5E88-FC8E-41F0-942D-1769D196C0DE}"/>
    <cellStyle name="Moneda 14 50 2 4 2" xfId="15037" xr:uid="{00216DC1-195D-4780-97E3-4C22E88DCB9D}"/>
    <cellStyle name="Moneda 14 50 2 4 2 2" xfId="36883" xr:uid="{8C8EA76F-9000-47BF-91C5-DE32497655A7}"/>
    <cellStyle name="Moneda 14 50 2 4 2 3" xfId="25962" xr:uid="{D11514AC-1FC6-4FD3-98F5-607A2F30DF21}"/>
    <cellStyle name="Moneda 14 50 2 4 3" xfId="11383" xr:uid="{44BD80E2-8A01-491A-BC44-7F59BE9F452C}"/>
    <cellStyle name="Moneda 14 50 2 4 3 2" xfId="33243" xr:uid="{14768698-0BC7-44A2-A113-89C279184F61}"/>
    <cellStyle name="Moneda 14 50 2 4 3 3" xfId="22322" xr:uid="{82364347-16ED-41D5-8FC5-A994134F3C4A}"/>
    <cellStyle name="Moneda 14 50 2 4 4" xfId="29604" xr:uid="{457D6FEB-97F0-4716-AA57-7D4B9DBA88A7}"/>
    <cellStyle name="Moneda 14 50 2 4 5" xfId="18683" xr:uid="{BC3F96F6-3A3D-4814-BBD2-0048892D0DCD}"/>
    <cellStyle name="Moneda 14 50 2 5" xfId="8460" xr:uid="{07841C5B-1121-4970-A1E8-3E4252B5660A}"/>
    <cellStyle name="Moneda 14 50 2 5 2" xfId="15767" xr:uid="{C60B41DD-A2D6-4530-B999-33409F310975}"/>
    <cellStyle name="Moneda 14 50 2 5 2 2" xfId="37609" xr:uid="{E9A9CF53-3AEC-4244-B73A-72345FF5A27A}"/>
    <cellStyle name="Moneda 14 50 2 5 2 3" xfId="26688" xr:uid="{A0CAD898-44C2-4ABC-9A23-363470728552}"/>
    <cellStyle name="Moneda 14 50 2 5 3" xfId="12109" xr:uid="{8D1E6D24-18CC-487D-8685-AE98A933F4EB}"/>
    <cellStyle name="Moneda 14 50 2 5 3 2" xfId="33969" xr:uid="{720737F1-8B98-4DB5-BBEC-7AB6F58E397C}"/>
    <cellStyle name="Moneda 14 50 2 5 3 3" xfId="23048" xr:uid="{D84F9ABE-679C-4418-B8F5-479C091163F8}"/>
    <cellStyle name="Moneda 14 50 2 5 4" xfId="30330" xr:uid="{8BE41FD7-3A93-4D18-AC07-AFCBDADC6C04}"/>
    <cellStyle name="Moneda 14 50 2 5 5" xfId="19409" xr:uid="{6518716D-4BEA-495E-A96B-4DED12DD50E2}"/>
    <cellStyle name="Moneda 14 50 2 6" xfId="12849" xr:uid="{FCEFA519-FAF2-4798-B156-D33282CC8BEA}"/>
    <cellStyle name="Moneda 14 50 2 6 2" xfId="34703" xr:uid="{DCBCE48A-B0C7-4445-A258-1E1D74D5E95C}"/>
    <cellStyle name="Moneda 14 50 2 6 3" xfId="23782" xr:uid="{35C380B7-072E-4032-9EA2-4BFC39B23BB3}"/>
    <cellStyle name="Moneda 14 50 2 7" xfId="9195" xr:uid="{A88532CA-F0D7-4D8C-931B-63212F296A4A}"/>
    <cellStyle name="Moneda 14 50 2 7 2" xfId="31063" xr:uid="{6031DC48-9DA7-4137-AE3C-8F6CFF55AC58}"/>
    <cellStyle name="Moneda 14 50 2 7 3" xfId="20142" xr:uid="{F82B1F8D-0147-4C42-81CE-517B8C4F9590}"/>
    <cellStyle name="Moneda 14 50 2 8" xfId="27424" xr:uid="{DB66781A-06FF-410E-97A6-AB3FF2CAEBDB}"/>
    <cellStyle name="Moneda 14 50 2 9" xfId="16503" xr:uid="{A1A841DE-DE74-40EB-825C-0426A312D97B}"/>
    <cellStyle name="Moneda 14 50 3" xfId="5781" xr:uid="{2322D6A3-3046-4F80-A340-44CB8612DB71}"/>
    <cellStyle name="Moneda 14 50 3 2" xfId="6514" xr:uid="{F418B06F-CEAC-4C41-B954-7BDED44080D1}"/>
    <cellStyle name="Moneda 14 50 3 2 2" xfId="13821" xr:uid="{F5C015D9-7D21-4C55-977D-5E0037E06FE7}"/>
    <cellStyle name="Moneda 14 50 3 2 2 2" xfId="35675" xr:uid="{FA670BAF-B02C-4D64-BF9F-E069255C466E}"/>
    <cellStyle name="Moneda 14 50 3 2 2 3" xfId="24754" xr:uid="{924B1671-F131-4654-A6A4-F240F494E3CB}"/>
    <cellStyle name="Moneda 14 50 3 2 3" xfId="10167" xr:uid="{8C2214CE-C3CC-4CEC-88CE-5F16857AEC64}"/>
    <cellStyle name="Moneda 14 50 3 2 3 2" xfId="32035" xr:uid="{F44EBF70-5335-47A5-80BC-8F08D083E62C}"/>
    <cellStyle name="Moneda 14 50 3 2 3 3" xfId="21114" xr:uid="{A0B8289A-A2D3-4C76-B524-7567AC22BAEB}"/>
    <cellStyle name="Moneda 14 50 3 2 4" xfId="28396" xr:uid="{6B7E2691-5436-4C81-A08D-468DF38AC82E}"/>
    <cellStyle name="Moneda 14 50 3 2 5" xfId="17475" xr:uid="{552DE0D9-485E-4903-A5A0-49400E4835A5}"/>
    <cellStyle name="Moneda 14 50 3 3" xfId="7244" xr:uid="{25BB86D9-5E51-4CC3-837F-BEAE5A4A2A1E}"/>
    <cellStyle name="Moneda 14 50 3 3 2" xfId="14551" xr:uid="{77984861-805F-41E7-BA93-B872A5C87CAF}"/>
    <cellStyle name="Moneda 14 50 3 3 2 2" xfId="36401" xr:uid="{C14975FE-8E72-4C06-8750-8415C91E5C1C}"/>
    <cellStyle name="Moneda 14 50 3 3 2 3" xfId="25480" xr:uid="{59646060-2416-4391-9A73-3B021E3F0CEF}"/>
    <cellStyle name="Moneda 14 50 3 3 3" xfId="10897" xr:uid="{DC8ED67B-85CA-408C-BB63-1011142862FE}"/>
    <cellStyle name="Moneda 14 50 3 3 3 2" xfId="32761" xr:uid="{91D96E24-9722-49D4-9025-7AB5483D5C2F}"/>
    <cellStyle name="Moneda 14 50 3 3 3 3" xfId="21840" xr:uid="{92F6B8BC-6E16-430D-B9F4-B69F0B26977F}"/>
    <cellStyle name="Moneda 14 50 3 3 4" xfId="29122" xr:uid="{1FB1C3E9-944D-4748-9FAA-8B9C5C1ED75D}"/>
    <cellStyle name="Moneda 14 50 3 3 5" xfId="18201" xr:uid="{0B6878F9-6230-428F-8042-5AB6EEFD2A66}"/>
    <cellStyle name="Moneda 14 50 3 4" xfId="7974" xr:uid="{6DED6EDC-DE51-494E-8157-35E05F04D6CA}"/>
    <cellStyle name="Moneda 14 50 3 4 2" xfId="15281" xr:uid="{7A9C0045-B3A8-404C-A215-B267D9E380B6}"/>
    <cellStyle name="Moneda 14 50 3 4 2 2" xfId="37127" xr:uid="{2C143F67-EA22-4D0A-9B51-B07D7926F88E}"/>
    <cellStyle name="Moneda 14 50 3 4 2 3" xfId="26206" xr:uid="{AD662F11-5E9F-485F-9390-E2EACA836C4F}"/>
    <cellStyle name="Moneda 14 50 3 4 3" xfId="11627" xr:uid="{BB82AFEC-5268-4932-BD43-60B71665FF82}"/>
    <cellStyle name="Moneda 14 50 3 4 3 2" xfId="33487" xr:uid="{EFFECDCA-F05B-469E-AAFC-D969AF74D271}"/>
    <cellStyle name="Moneda 14 50 3 4 3 3" xfId="22566" xr:uid="{4F5C2460-B31A-4EB7-8256-2C18DECA202F}"/>
    <cellStyle name="Moneda 14 50 3 4 4" xfId="29848" xr:uid="{219152A5-328E-4BCB-AE5A-EB6289A643E0}"/>
    <cellStyle name="Moneda 14 50 3 4 5" xfId="18927" xr:uid="{67482171-1DC3-4418-B081-880DC9985EDD}"/>
    <cellStyle name="Moneda 14 50 3 5" xfId="8704" xr:uid="{7ACA8B10-FA7C-4CF3-A4AB-CABBD18D65DF}"/>
    <cellStyle name="Moneda 14 50 3 5 2" xfId="16011" xr:uid="{3D857DB9-5BB6-42C3-B9C3-419452E54E62}"/>
    <cellStyle name="Moneda 14 50 3 5 2 2" xfId="37853" xr:uid="{693D6A4C-16A6-41FF-A45D-64C227D78A86}"/>
    <cellStyle name="Moneda 14 50 3 5 2 3" xfId="26932" xr:uid="{64B3FC75-8314-4849-97B0-5F4539959777}"/>
    <cellStyle name="Moneda 14 50 3 5 3" xfId="12353" xr:uid="{3BC56220-98CA-4B68-AE76-85564038FFBD}"/>
    <cellStyle name="Moneda 14 50 3 5 3 2" xfId="34213" xr:uid="{A8281753-0E15-4C13-A1BD-B4FBD86C96EF}"/>
    <cellStyle name="Moneda 14 50 3 5 3 3" xfId="23292" xr:uid="{A0F5D308-B3CF-414D-88CB-E9A39A858FD4}"/>
    <cellStyle name="Moneda 14 50 3 5 4" xfId="30574" xr:uid="{B43B4838-D124-4B5E-AB37-80B8C9AF5219}"/>
    <cellStyle name="Moneda 14 50 3 5 5" xfId="19653" xr:uid="{028C8033-7F8E-42E7-8FFD-B81EF1E11ACB}"/>
    <cellStyle name="Moneda 14 50 3 6" xfId="13093" xr:uid="{DA6D071D-165C-4581-B5CB-1EB449CA0088}"/>
    <cellStyle name="Moneda 14 50 3 6 2" xfId="34947" xr:uid="{FCF2CD1B-D417-4898-AFD2-3BFCA9929DEE}"/>
    <cellStyle name="Moneda 14 50 3 6 3" xfId="24026" xr:uid="{5F344683-57F9-4A55-BC6E-E42B6859A5F6}"/>
    <cellStyle name="Moneda 14 50 3 7" xfId="9439" xr:uid="{A267805F-BE37-4127-A626-12360414EADB}"/>
    <cellStyle name="Moneda 14 50 3 7 2" xfId="31307" xr:uid="{E2284AEF-7636-4691-BDCF-7B988722BB2D}"/>
    <cellStyle name="Moneda 14 50 3 7 3" xfId="20386" xr:uid="{B27D969A-2DBF-4271-ADF6-54B4A20FA100}"/>
    <cellStyle name="Moneda 14 50 3 8" xfId="27668" xr:uid="{EC43EBC2-D630-48A7-9DEC-952BD0367EAA}"/>
    <cellStyle name="Moneda 14 50 3 9" xfId="16747" xr:uid="{000A75EE-870C-4E35-952F-6A4A8BA3BC34}"/>
    <cellStyle name="Moneda 14 50 4" xfId="6033" xr:uid="{92ED8E0F-CBC4-4F3A-92F0-048F05918492}"/>
    <cellStyle name="Moneda 14 50 4 2" xfId="13340" xr:uid="{D476DDB6-6D41-4ED5-BDE8-BDE619F2CAF2}"/>
    <cellStyle name="Moneda 14 50 4 2 2" xfId="35194" xr:uid="{B9661013-CEE3-4DC7-8BF1-D255D634F47B}"/>
    <cellStyle name="Moneda 14 50 4 2 3" xfId="24273" xr:uid="{0008B069-82F7-4E8B-AD53-0BAA6C1ACD14}"/>
    <cellStyle name="Moneda 14 50 4 3" xfId="9686" xr:uid="{326EE96F-4EB5-46BA-A254-AE4A062CC915}"/>
    <cellStyle name="Moneda 14 50 4 3 2" xfId="31554" xr:uid="{59653E6C-6C39-42A1-9577-4BA685787B07}"/>
    <cellStyle name="Moneda 14 50 4 3 3" xfId="20633" xr:uid="{BFE02377-5558-4D74-BA34-E070EDF53826}"/>
    <cellStyle name="Moneda 14 50 4 4" xfId="27915" xr:uid="{B4B03923-9692-4751-8652-4FB5D1D8223E}"/>
    <cellStyle name="Moneda 14 50 4 5" xfId="16994" xr:uid="{9798964A-2163-4953-8B55-5DBA9119A770}"/>
    <cellStyle name="Moneda 14 50 5" xfId="6761" xr:uid="{8D96E948-52C5-41FF-91AF-AFEFD1FE7D9C}"/>
    <cellStyle name="Moneda 14 50 5 2" xfId="14068" xr:uid="{BC62384C-8A2F-4160-B60D-5C8F5C625867}"/>
    <cellStyle name="Moneda 14 50 5 2 2" xfId="35920" xr:uid="{84A0D111-3B06-45D6-8115-29D5DE01C3A7}"/>
    <cellStyle name="Moneda 14 50 5 2 3" xfId="24999" xr:uid="{F2E82437-F1E1-4984-BB73-EA6534134075}"/>
    <cellStyle name="Moneda 14 50 5 3" xfId="10414" xr:uid="{CF652A70-C9B4-4D79-9A38-79E9D2AE842E}"/>
    <cellStyle name="Moneda 14 50 5 3 2" xfId="32280" xr:uid="{86E2173D-1152-494E-A080-4420E08DF33A}"/>
    <cellStyle name="Moneda 14 50 5 3 3" xfId="21359" xr:uid="{46A193BD-8C6F-47C7-9C20-C6E02CE1DD9F}"/>
    <cellStyle name="Moneda 14 50 5 4" xfId="28641" xr:uid="{009B7E47-7A74-4077-97F2-87FAD23B0FAC}"/>
    <cellStyle name="Moneda 14 50 5 5" xfId="17720" xr:uid="{8898CD7E-AB4B-4772-87A4-26E5B9A890BE}"/>
    <cellStyle name="Moneda 14 50 6" xfId="7491" xr:uid="{A662B75D-A8F9-4520-AAF8-A12135D209A3}"/>
    <cellStyle name="Moneda 14 50 6 2" xfId="14798" xr:uid="{6E67C405-8DF5-4DA3-A8DB-1C718B1008AF}"/>
    <cellStyle name="Moneda 14 50 6 2 2" xfId="36646" xr:uid="{37ED3BF2-2871-4F96-99BF-D1A9E5D0E42D}"/>
    <cellStyle name="Moneda 14 50 6 2 3" xfId="25725" xr:uid="{71F00407-9E4E-4048-8E3C-71374836393B}"/>
    <cellStyle name="Moneda 14 50 6 3" xfId="11144" xr:uid="{86E3708A-1FF7-4E8C-A028-1CC85E1B3360}"/>
    <cellStyle name="Moneda 14 50 6 3 2" xfId="33006" xr:uid="{086C8A6E-73A8-4EAD-ADCC-0B798973E780}"/>
    <cellStyle name="Moneda 14 50 6 3 3" xfId="22085" xr:uid="{2B3A57D5-C0E8-477A-BC67-8009F58EADCB}"/>
    <cellStyle name="Moneda 14 50 6 4" xfId="29367" xr:uid="{304628B3-D6D6-4F4A-A950-02CD1293010A}"/>
    <cellStyle name="Moneda 14 50 6 5" xfId="18446" xr:uid="{3E7D30A0-4C30-4AA3-90EA-FF195199B857}"/>
    <cellStyle name="Moneda 14 50 7" xfId="8221" xr:uid="{B3608636-D7DC-475D-B008-BA098E2AE9CB}"/>
    <cellStyle name="Moneda 14 50 7 2" xfId="15528" xr:uid="{353DE264-2D0E-46D2-AF54-F5E13B40FC78}"/>
    <cellStyle name="Moneda 14 50 7 2 2" xfId="37372" xr:uid="{1F5AB14E-1339-4A69-8431-BF564141B4EB}"/>
    <cellStyle name="Moneda 14 50 7 2 3" xfId="26451" xr:uid="{349840DF-1AAD-4A27-B342-AFFFAF61C190}"/>
    <cellStyle name="Moneda 14 50 7 3" xfId="11872" xr:uid="{E72BF43F-D5D7-464D-A1D2-73E4DE0C77EA}"/>
    <cellStyle name="Moneda 14 50 7 3 2" xfId="33732" xr:uid="{3E6C57BE-9775-4FD9-BC38-219DAC4A4607}"/>
    <cellStyle name="Moneda 14 50 7 3 3" xfId="22811" xr:uid="{A140F6F1-6951-4FAD-9B27-D6A315E74B51}"/>
    <cellStyle name="Moneda 14 50 7 4" xfId="30093" xr:uid="{D532975F-1B23-4C72-927C-3C693281068D}"/>
    <cellStyle name="Moneda 14 50 7 5" xfId="19172" xr:uid="{57B79C02-04A4-4B97-9226-65A733A9371E}"/>
    <cellStyle name="Moneda 14 50 8" xfId="12610" xr:uid="{BEA4F256-54BA-4558-9264-2D69760983C4}"/>
    <cellStyle name="Moneda 14 50 8 2" xfId="34466" xr:uid="{E48A3F63-33E7-403B-9350-C427F1B09B3B}"/>
    <cellStyle name="Moneda 14 50 8 3" xfId="23545" xr:uid="{704109DB-264F-4B08-A1AC-8D277CA11C6E}"/>
    <cellStyle name="Moneda 14 50 9" xfId="8958" xr:uid="{11F702E6-D711-4509-86CD-D155D07BD1C9}"/>
    <cellStyle name="Moneda 14 50 9 2" xfId="30826" xr:uid="{02DED516-9A2D-4B3C-B770-A9FF97BFF024}"/>
    <cellStyle name="Moneda 14 50 9 3" xfId="19905" xr:uid="{F7D58947-60E1-4FD9-90BA-519F7E6034D7}"/>
    <cellStyle name="Moneda 14 51" xfId="3122" xr:uid="{C862B373-10F1-4E19-989D-983E65C87168}"/>
    <cellStyle name="Moneda 14 51 10" xfId="27188" xr:uid="{8F04E716-24B8-4291-BF96-6D9CF196491E}"/>
    <cellStyle name="Moneda 14 51 11" xfId="16267" xr:uid="{B4267359-5F37-4DA9-9A3B-B629B22C5AF1}"/>
    <cellStyle name="Moneda 14 51 2" xfId="5532" xr:uid="{ABBC725A-4AB5-404F-A2FF-2DD9E3099FA4}"/>
    <cellStyle name="Moneda 14 51 2 2" xfId="6271" xr:uid="{AF987EE3-1202-442B-877E-345AE1CDC1AF}"/>
    <cellStyle name="Moneda 14 51 2 2 2" xfId="13578" xr:uid="{3B809306-EC78-4C9E-B57B-B66C5ACF8327}"/>
    <cellStyle name="Moneda 14 51 2 2 2 2" xfId="35432" xr:uid="{9629FFA5-C9C9-40B2-81A2-36F5FC8414EC}"/>
    <cellStyle name="Moneda 14 51 2 2 2 3" xfId="24511" xr:uid="{48A9FB9A-88C7-437A-9E4B-AD0E8077F95F}"/>
    <cellStyle name="Moneda 14 51 2 2 3" xfId="9924" xr:uid="{FDDE8E54-DB50-407B-B839-25BEF9C15C63}"/>
    <cellStyle name="Moneda 14 51 2 2 3 2" xfId="31792" xr:uid="{B53602A0-3937-43A1-A1DB-8F37ADEC60D2}"/>
    <cellStyle name="Moneda 14 51 2 2 3 3" xfId="20871" xr:uid="{723150FF-9F5A-4A71-8397-AF95591E56B0}"/>
    <cellStyle name="Moneda 14 51 2 2 4" xfId="28153" xr:uid="{8259E6AD-EB7D-4328-A8B6-414C7649239A}"/>
    <cellStyle name="Moneda 14 51 2 2 5" xfId="17232" xr:uid="{648843BC-47D2-4C49-B837-68A9F463B23D}"/>
    <cellStyle name="Moneda 14 51 2 3" xfId="7001" xr:uid="{FCD3DBD1-BCDE-40E0-A58C-DE1C323B87FD}"/>
    <cellStyle name="Moneda 14 51 2 3 2" xfId="14308" xr:uid="{E914E1DE-BB03-4AF7-80DC-8B3E88A235F7}"/>
    <cellStyle name="Moneda 14 51 2 3 2 2" xfId="36158" xr:uid="{C387F55C-2430-45C7-B0EB-7D9C8372C7C0}"/>
    <cellStyle name="Moneda 14 51 2 3 2 3" xfId="25237" xr:uid="{399B62B2-050C-4C12-8ED0-4679ACF5C423}"/>
    <cellStyle name="Moneda 14 51 2 3 3" xfId="10654" xr:uid="{DDE893B4-93CF-4B90-87F3-7B71B89C9FFC}"/>
    <cellStyle name="Moneda 14 51 2 3 3 2" xfId="32518" xr:uid="{B737A42F-8A4D-4E30-BDDB-26CB26541D19}"/>
    <cellStyle name="Moneda 14 51 2 3 3 3" xfId="21597" xr:uid="{40E2C879-1F49-4B00-B69C-EAD14AFEC469}"/>
    <cellStyle name="Moneda 14 51 2 3 4" xfId="28879" xr:uid="{EB16B52C-DE69-4903-8006-B4C120499772}"/>
    <cellStyle name="Moneda 14 51 2 3 5" xfId="17958" xr:uid="{2F43DC52-3C7E-41EA-B5A5-A60D46F60ADF}"/>
    <cellStyle name="Moneda 14 51 2 4" xfId="7731" xr:uid="{A84DEF66-7F6B-4478-BDFC-4463BF6439E2}"/>
    <cellStyle name="Moneda 14 51 2 4 2" xfId="15038" xr:uid="{6D7F0BEC-7549-4A5D-95D3-E447FAEEABA7}"/>
    <cellStyle name="Moneda 14 51 2 4 2 2" xfId="36884" xr:uid="{9F0495CA-0E07-4085-83E6-0B3B6C95A016}"/>
    <cellStyle name="Moneda 14 51 2 4 2 3" xfId="25963" xr:uid="{A1353E3E-E430-4882-A35C-2CAA822F4243}"/>
    <cellStyle name="Moneda 14 51 2 4 3" xfId="11384" xr:uid="{F3DEE609-F13C-45D4-ACF1-70BCF8358461}"/>
    <cellStyle name="Moneda 14 51 2 4 3 2" xfId="33244" xr:uid="{2A007C57-518F-442D-89C7-B3420970C616}"/>
    <cellStyle name="Moneda 14 51 2 4 3 3" xfId="22323" xr:uid="{57A83D91-18C6-45FE-AEFD-E456E5722A1A}"/>
    <cellStyle name="Moneda 14 51 2 4 4" xfId="29605" xr:uid="{1889DA98-3AAC-4273-BB0C-955790C89F7B}"/>
    <cellStyle name="Moneda 14 51 2 4 5" xfId="18684" xr:uid="{40C460C2-176E-4D67-A55C-E2FAE3A0BCDC}"/>
    <cellStyle name="Moneda 14 51 2 5" xfId="8461" xr:uid="{A5C2D8D2-5176-40BC-AD06-70BEB3DF7240}"/>
    <cellStyle name="Moneda 14 51 2 5 2" xfId="15768" xr:uid="{ECC8E15D-DFEE-4CBE-AC0B-636C257AFAA0}"/>
    <cellStyle name="Moneda 14 51 2 5 2 2" xfId="37610" xr:uid="{382E8023-3CFE-4E64-8A61-66A9DED84870}"/>
    <cellStyle name="Moneda 14 51 2 5 2 3" xfId="26689" xr:uid="{8D6A246F-9B8F-4C09-B337-F6CB0C0F2639}"/>
    <cellStyle name="Moneda 14 51 2 5 3" xfId="12110" xr:uid="{068ACF4C-63AA-45DB-8C5A-713E1E52C6CB}"/>
    <cellStyle name="Moneda 14 51 2 5 3 2" xfId="33970" xr:uid="{61B12703-0D0E-491D-BA7D-68BD6D9A14D8}"/>
    <cellStyle name="Moneda 14 51 2 5 3 3" xfId="23049" xr:uid="{671372CA-38C9-4D4B-A738-130ACB4E5D87}"/>
    <cellStyle name="Moneda 14 51 2 5 4" xfId="30331" xr:uid="{73C6B2F1-8405-467D-A05F-389A4A86E116}"/>
    <cellStyle name="Moneda 14 51 2 5 5" xfId="19410" xr:uid="{FAD5D41D-0487-4AE0-957C-BD51B7719971}"/>
    <cellStyle name="Moneda 14 51 2 6" xfId="12850" xr:uid="{AE4F3B19-63AC-43BF-A503-269671C081D7}"/>
    <cellStyle name="Moneda 14 51 2 6 2" xfId="34704" xr:uid="{851B661C-7616-4722-9A45-359F99169B57}"/>
    <cellStyle name="Moneda 14 51 2 6 3" xfId="23783" xr:uid="{ABB68ADB-CD0A-49F0-B0EA-290E0AC98CD8}"/>
    <cellStyle name="Moneda 14 51 2 7" xfId="9196" xr:uid="{02F219F7-660F-492E-8CC4-3D354D475ADE}"/>
    <cellStyle name="Moneda 14 51 2 7 2" xfId="31064" xr:uid="{7A6EB0BF-5338-4538-9EDD-8C94D0C0E9D4}"/>
    <cellStyle name="Moneda 14 51 2 7 3" xfId="20143" xr:uid="{1C2203DD-45A5-4D09-A59B-0588ADE2CB10}"/>
    <cellStyle name="Moneda 14 51 2 8" xfId="27425" xr:uid="{DAF78174-F078-4FB6-A825-A92AE599F695}"/>
    <cellStyle name="Moneda 14 51 2 9" xfId="16504" xr:uid="{F2F38E8C-5D76-4055-9869-060984970577}"/>
    <cellStyle name="Moneda 14 51 3" xfId="5782" xr:uid="{C1BC03F0-8E17-4E36-AFB3-F82D947B4066}"/>
    <cellStyle name="Moneda 14 51 3 2" xfId="6515" xr:uid="{2698202C-21E3-481A-BC68-FD2F903435E6}"/>
    <cellStyle name="Moneda 14 51 3 2 2" xfId="13822" xr:uid="{266A95D3-F75C-448F-9310-8A4E52ED88BD}"/>
    <cellStyle name="Moneda 14 51 3 2 2 2" xfId="35676" xr:uid="{B4767E75-C533-4383-A5DB-3FDE7EBB7D20}"/>
    <cellStyle name="Moneda 14 51 3 2 2 3" xfId="24755" xr:uid="{94AA4F92-6568-4353-8FCC-E88D466CC409}"/>
    <cellStyle name="Moneda 14 51 3 2 3" xfId="10168" xr:uid="{D13B60C3-DDB1-4A3D-A6A3-C51362493227}"/>
    <cellStyle name="Moneda 14 51 3 2 3 2" xfId="32036" xr:uid="{92352D78-7939-47FA-AA92-1BECB675A809}"/>
    <cellStyle name="Moneda 14 51 3 2 3 3" xfId="21115" xr:uid="{98F6EE33-BD84-4643-8571-303CFED801B6}"/>
    <cellStyle name="Moneda 14 51 3 2 4" xfId="28397" xr:uid="{409001D9-C1B2-47D6-8653-8234DE660686}"/>
    <cellStyle name="Moneda 14 51 3 2 5" xfId="17476" xr:uid="{539FB58E-059A-4762-8F1B-58DF022FE15D}"/>
    <cellStyle name="Moneda 14 51 3 3" xfId="7245" xr:uid="{290F622C-C3A1-4A96-BE35-0AD480240AC7}"/>
    <cellStyle name="Moneda 14 51 3 3 2" xfId="14552" xr:uid="{98AE2BB7-3AB9-4A09-A876-584BD75FAD5B}"/>
    <cellStyle name="Moneda 14 51 3 3 2 2" xfId="36402" xr:uid="{4543AFBB-5052-46F2-95B9-BB7122487870}"/>
    <cellStyle name="Moneda 14 51 3 3 2 3" xfId="25481" xr:uid="{B28BAEC6-2F26-450D-8EDC-8152C79D86E1}"/>
    <cellStyle name="Moneda 14 51 3 3 3" xfId="10898" xr:uid="{43365A57-7522-4A66-845C-4F78035B807B}"/>
    <cellStyle name="Moneda 14 51 3 3 3 2" xfId="32762" xr:uid="{37439392-5C3C-4F87-AA10-EA1BE5795423}"/>
    <cellStyle name="Moneda 14 51 3 3 3 3" xfId="21841" xr:uid="{01C950A4-A855-42FF-8B66-63744821F0AC}"/>
    <cellStyle name="Moneda 14 51 3 3 4" xfId="29123" xr:uid="{EE601A2A-30F4-474E-A309-43873BE1F7BE}"/>
    <cellStyle name="Moneda 14 51 3 3 5" xfId="18202" xr:uid="{EF08D2A2-38BF-4CAF-9159-382A675191E0}"/>
    <cellStyle name="Moneda 14 51 3 4" xfId="7975" xr:uid="{2CA79700-5232-4F07-83B2-EF352090CCE2}"/>
    <cellStyle name="Moneda 14 51 3 4 2" xfId="15282" xr:uid="{874DBE60-066B-4238-8A29-1371BB904988}"/>
    <cellStyle name="Moneda 14 51 3 4 2 2" xfId="37128" xr:uid="{79B6F52D-E776-48B0-AB22-CCEAD1611D24}"/>
    <cellStyle name="Moneda 14 51 3 4 2 3" xfId="26207" xr:uid="{E49D3054-CD4C-42DA-838A-4B88FB762CD6}"/>
    <cellStyle name="Moneda 14 51 3 4 3" xfId="11628" xr:uid="{420A5A75-DFB2-4EC8-8DA6-1341D36B6738}"/>
    <cellStyle name="Moneda 14 51 3 4 3 2" xfId="33488" xr:uid="{16810872-C799-4B76-A66F-657956BD44E6}"/>
    <cellStyle name="Moneda 14 51 3 4 3 3" xfId="22567" xr:uid="{4885964E-5DB8-484C-ADCA-5C013816A4C1}"/>
    <cellStyle name="Moneda 14 51 3 4 4" xfId="29849" xr:uid="{71A414ED-521B-4A97-A76C-4FF73352C558}"/>
    <cellStyle name="Moneda 14 51 3 4 5" xfId="18928" xr:uid="{A216B983-A63B-4A37-9A9E-DF40118DFEC0}"/>
    <cellStyle name="Moneda 14 51 3 5" xfId="8705" xr:uid="{921EEC00-A244-4822-853F-D0F4BD6879A4}"/>
    <cellStyle name="Moneda 14 51 3 5 2" xfId="16012" xr:uid="{C37E252D-151C-4C67-A5C3-58CAA6346A1B}"/>
    <cellStyle name="Moneda 14 51 3 5 2 2" xfId="37854" xr:uid="{A8FA9C2E-CA4D-4308-8BC1-2D979B68978A}"/>
    <cellStyle name="Moneda 14 51 3 5 2 3" xfId="26933" xr:uid="{C0F342CD-6B80-4102-B669-84822C40AFB2}"/>
    <cellStyle name="Moneda 14 51 3 5 3" xfId="12354" xr:uid="{9C43B05F-5C5A-4D64-B161-513EB5A52D4B}"/>
    <cellStyle name="Moneda 14 51 3 5 3 2" xfId="34214" xr:uid="{507A3B8C-461C-443D-BD4B-46012CC4AF4C}"/>
    <cellStyle name="Moneda 14 51 3 5 3 3" xfId="23293" xr:uid="{EC99969B-C8C4-48F3-8883-66EB214B59CA}"/>
    <cellStyle name="Moneda 14 51 3 5 4" xfId="30575" xr:uid="{8B2E33B5-5B7E-4934-939B-C29FDB3E596C}"/>
    <cellStyle name="Moneda 14 51 3 5 5" xfId="19654" xr:uid="{6375B960-D634-473E-B780-ADE6FD540331}"/>
    <cellStyle name="Moneda 14 51 3 6" xfId="13094" xr:uid="{E07A8342-A23D-457D-B54C-F3F17BADC83C}"/>
    <cellStyle name="Moneda 14 51 3 6 2" xfId="34948" xr:uid="{122019C7-4ECE-4A2D-A893-7AC33EC61AFA}"/>
    <cellStyle name="Moneda 14 51 3 6 3" xfId="24027" xr:uid="{CFA67E88-DE6C-4918-BCC4-842F7855A670}"/>
    <cellStyle name="Moneda 14 51 3 7" xfId="9440" xr:uid="{A980FADA-C1CD-4EE4-B7C9-A2BA88E054EA}"/>
    <cellStyle name="Moneda 14 51 3 7 2" xfId="31308" xr:uid="{55C0ED9E-4652-48C2-83C9-262CA67B34C6}"/>
    <cellStyle name="Moneda 14 51 3 7 3" xfId="20387" xr:uid="{966CC626-9C5F-4CE7-886B-625E9C6486BE}"/>
    <cellStyle name="Moneda 14 51 3 8" xfId="27669" xr:uid="{5D7BADEE-ADBF-441A-BE7C-A5FFC0C06F30}"/>
    <cellStyle name="Moneda 14 51 3 9" xfId="16748" xr:uid="{1B80120F-14BA-4848-9723-09DB53D90637}"/>
    <cellStyle name="Moneda 14 51 4" xfId="6034" xr:uid="{13DD84E6-A669-4BEB-BACE-F8691BCD9D00}"/>
    <cellStyle name="Moneda 14 51 4 2" xfId="13341" xr:uid="{8D47355F-9660-4EF6-AB8A-D1F5BDF6F0C3}"/>
    <cellStyle name="Moneda 14 51 4 2 2" xfId="35195" xr:uid="{8E17307B-D8E0-47D3-8C0A-2840E490BCFB}"/>
    <cellStyle name="Moneda 14 51 4 2 3" xfId="24274" xr:uid="{53F8A454-FEBB-4745-B353-2BFA2E9E8755}"/>
    <cellStyle name="Moneda 14 51 4 3" xfId="9687" xr:uid="{B9831647-E7C8-4C8C-8BDD-0017167A4388}"/>
    <cellStyle name="Moneda 14 51 4 3 2" xfId="31555" xr:uid="{E5E344EF-08D6-4924-A63D-2464A4F7F07D}"/>
    <cellStyle name="Moneda 14 51 4 3 3" xfId="20634" xr:uid="{3EF6FD4A-A3A5-4EDF-BE41-AE35A0674B5F}"/>
    <cellStyle name="Moneda 14 51 4 4" xfId="27916" xr:uid="{DA865489-8848-4023-897B-0A85F701056A}"/>
    <cellStyle name="Moneda 14 51 4 5" xfId="16995" xr:uid="{801BEE32-3218-4208-A7B9-1018FEFD0F90}"/>
    <cellStyle name="Moneda 14 51 5" xfId="6762" xr:uid="{A701C909-2CAF-40E5-A7D9-A2557925DEC2}"/>
    <cellStyle name="Moneda 14 51 5 2" xfId="14069" xr:uid="{9E16A2E6-5E64-469A-83A3-C551192E3488}"/>
    <cellStyle name="Moneda 14 51 5 2 2" xfId="35921" xr:uid="{956BD2DA-2480-47F8-8F1F-ED3590F09E2A}"/>
    <cellStyle name="Moneda 14 51 5 2 3" xfId="25000" xr:uid="{BD41774D-946E-4ECC-BD82-A5774B8FE59E}"/>
    <cellStyle name="Moneda 14 51 5 3" xfId="10415" xr:uid="{3DEC96E1-20C5-4ADC-BD9E-7F6A446A7E1C}"/>
    <cellStyle name="Moneda 14 51 5 3 2" xfId="32281" xr:uid="{AA9EF0A3-0C5E-43D7-823C-CA8A95314A91}"/>
    <cellStyle name="Moneda 14 51 5 3 3" xfId="21360" xr:uid="{979F1E38-D019-469E-8F79-B1EF6F966839}"/>
    <cellStyle name="Moneda 14 51 5 4" xfId="28642" xr:uid="{E3840AA6-42DF-4D71-AF63-8E44E2D90064}"/>
    <cellStyle name="Moneda 14 51 5 5" xfId="17721" xr:uid="{97B5C98D-463D-41AD-96F4-5958788B31C9}"/>
    <cellStyle name="Moneda 14 51 6" xfId="7492" xr:uid="{19DB965D-9AE2-4D46-A1A9-97C1CEF03DE7}"/>
    <cellStyle name="Moneda 14 51 6 2" xfId="14799" xr:uid="{CAD4F66A-B29A-47DA-B827-CC3436490BD0}"/>
    <cellStyle name="Moneda 14 51 6 2 2" xfId="36647" xr:uid="{F8A8603E-4119-4894-81FD-30FE521944AE}"/>
    <cellStyle name="Moneda 14 51 6 2 3" xfId="25726" xr:uid="{C2140C18-A94E-4738-A891-3B2154BE9A07}"/>
    <cellStyle name="Moneda 14 51 6 3" xfId="11145" xr:uid="{DF466E53-C952-4A84-96EE-D271736E8BCA}"/>
    <cellStyle name="Moneda 14 51 6 3 2" xfId="33007" xr:uid="{103747EB-770E-4A89-9374-8C7AAE978F60}"/>
    <cellStyle name="Moneda 14 51 6 3 3" xfId="22086" xr:uid="{5ACBBF3B-4C99-4F3C-A492-9B73DBFA7468}"/>
    <cellStyle name="Moneda 14 51 6 4" xfId="29368" xr:uid="{A4C53121-FCDC-4426-81C9-0AC49DF3906D}"/>
    <cellStyle name="Moneda 14 51 6 5" xfId="18447" xr:uid="{50A37BED-01EA-4A21-86EF-F5A9C849EFD2}"/>
    <cellStyle name="Moneda 14 51 7" xfId="8222" xr:uid="{CE2A32D0-7066-4160-9472-2FFEED371F5C}"/>
    <cellStyle name="Moneda 14 51 7 2" xfId="15529" xr:uid="{AC572D8E-16C9-43F0-B12D-7E07874B4332}"/>
    <cellStyle name="Moneda 14 51 7 2 2" xfId="37373" xr:uid="{45D45359-FCCF-4ED4-B514-C3D2499EBD75}"/>
    <cellStyle name="Moneda 14 51 7 2 3" xfId="26452" xr:uid="{B9456A66-A1CD-4E2B-B6BD-97EE87F6C4E0}"/>
    <cellStyle name="Moneda 14 51 7 3" xfId="11873" xr:uid="{76AA9D54-7FF2-4C90-88DD-A3BBA00F0670}"/>
    <cellStyle name="Moneda 14 51 7 3 2" xfId="33733" xr:uid="{B8AF3B65-086A-4781-8830-5F7C1A4A1BCA}"/>
    <cellStyle name="Moneda 14 51 7 3 3" xfId="22812" xr:uid="{580D2515-F271-4F91-B8CC-C52CBF5AE627}"/>
    <cellStyle name="Moneda 14 51 7 4" xfId="30094" xr:uid="{4547D049-61E0-4B02-BD75-68822A012F8B}"/>
    <cellStyle name="Moneda 14 51 7 5" xfId="19173" xr:uid="{BA8E2033-8911-4233-B509-F395DC046109}"/>
    <cellStyle name="Moneda 14 51 8" xfId="12611" xr:uid="{643F2986-4CEC-4FD6-B3FD-EBAC6623720B}"/>
    <cellStyle name="Moneda 14 51 8 2" xfId="34467" xr:uid="{40DEC763-3CC4-44A2-8886-2ED554F6E2E4}"/>
    <cellStyle name="Moneda 14 51 8 3" xfId="23546" xr:uid="{683A9F46-BCAD-40F4-BA01-0FEDC0CD49C1}"/>
    <cellStyle name="Moneda 14 51 9" xfId="8959" xr:uid="{51E873DE-7633-483A-B92C-487CF2AF5718}"/>
    <cellStyle name="Moneda 14 51 9 2" xfId="30827" xr:uid="{32F2C643-476C-41BD-BE7D-5F1EB138BD51}"/>
    <cellStyle name="Moneda 14 51 9 3" xfId="19906" xr:uid="{4074A151-72E6-4BE3-8070-40F0DB14F6D1}"/>
    <cellStyle name="Moneda 14 52" xfId="3123" xr:uid="{A018BEBF-3C8F-498D-9CEC-1AA165D4B63B}"/>
    <cellStyle name="Moneda 14 52 10" xfId="27189" xr:uid="{9A2A5E63-DE17-4EF7-A40E-F4488C764D2C}"/>
    <cellStyle name="Moneda 14 52 11" xfId="16268" xr:uid="{B4793FC5-8559-4BC8-A621-034DAD02AA79}"/>
    <cellStyle name="Moneda 14 52 2" xfId="5533" xr:uid="{7FCF3E62-81F0-4993-9B8E-AF2D43DB5E5F}"/>
    <cellStyle name="Moneda 14 52 2 2" xfId="6272" xr:uid="{4CD1CE8F-8C3F-4070-81B8-2B58606DFC72}"/>
    <cellStyle name="Moneda 14 52 2 2 2" xfId="13579" xr:uid="{8BD05AFD-2099-4360-901C-10B96464CBB4}"/>
    <cellStyle name="Moneda 14 52 2 2 2 2" xfId="35433" xr:uid="{48505161-2340-4384-8752-31CC34A9E770}"/>
    <cellStyle name="Moneda 14 52 2 2 2 3" xfId="24512" xr:uid="{3D536F39-EB86-44AE-BC00-6EA5A1284C19}"/>
    <cellStyle name="Moneda 14 52 2 2 3" xfId="9925" xr:uid="{F39DAC2A-8654-4B88-A4CF-A3048581B63B}"/>
    <cellStyle name="Moneda 14 52 2 2 3 2" xfId="31793" xr:uid="{2039A793-F20B-461C-BC68-59D333F777F7}"/>
    <cellStyle name="Moneda 14 52 2 2 3 3" xfId="20872" xr:uid="{0E07C1AC-55C0-4A8A-9CAB-977BEF8158D6}"/>
    <cellStyle name="Moneda 14 52 2 2 4" xfId="28154" xr:uid="{95FA1E5C-0A02-44DD-80E0-868B7725F460}"/>
    <cellStyle name="Moneda 14 52 2 2 5" xfId="17233" xr:uid="{59EFFB26-1BE4-45D5-8A7E-7073EDB03B5B}"/>
    <cellStyle name="Moneda 14 52 2 3" xfId="7002" xr:uid="{E1BC90E4-ED2F-40BD-9D07-9447EC02CFC1}"/>
    <cellStyle name="Moneda 14 52 2 3 2" xfId="14309" xr:uid="{929A8F73-9D76-482C-91CE-D0954F17C384}"/>
    <cellStyle name="Moneda 14 52 2 3 2 2" xfId="36159" xr:uid="{6FF9BFC0-4401-42DA-A01E-D7E0AB22541C}"/>
    <cellStyle name="Moneda 14 52 2 3 2 3" xfId="25238" xr:uid="{EADE8B91-104E-41E7-8DEB-92B092085C1A}"/>
    <cellStyle name="Moneda 14 52 2 3 3" xfId="10655" xr:uid="{488FEFF5-E331-4263-886B-45F5F72564E3}"/>
    <cellStyle name="Moneda 14 52 2 3 3 2" xfId="32519" xr:uid="{397282D0-DBB1-4C13-9CE6-DE77562F3868}"/>
    <cellStyle name="Moneda 14 52 2 3 3 3" xfId="21598" xr:uid="{E02367A8-0197-4F4A-8DC0-DE0B4F1E8CBC}"/>
    <cellStyle name="Moneda 14 52 2 3 4" xfId="28880" xr:uid="{B84BB3D1-C6B7-4680-A2D6-D02DA4867514}"/>
    <cellStyle name="Moneda 14 52 2 3 5" xfId="17959" xr:uid="{5EE387D0-358D-4D5B-BE41-FB9607767F4B}"/>
    <cellStyle name="Moneda 14 52 2 4" xfId="7732" xr:uid="{210C5388-4B26-4213-AEED-C375199F497B}"/>
    <cellStyle name="Moneda 14 52 2 4 2" xfId="15039" xr:uid="{D5E38220-B23E-4017-B890-FE1643563D96}"/>
    <cellStyle name="Moneda 14 52 2 4 2 2" xfId="36885" xr:uid="{1EE1344C-583C-4CD8-9BFC-04581B2DD37A}"/>
    <cellStyle name="Moneda 14 52 2 4 2 3" xfId="25964" xr:uid="{E876ADF8-8C66-4A8D-833A-0F368CB4F549}"/>
    <cellStyle name="Moneda 14 52 2 4 3" xfId="11385" xr:uid="{00FF93E6-1778-4BD7-845F-77C0FD426DFF}"/>
    <cellStyle name="Moneda 14 52 2 4 3 2" xfId="33245" xr:uid="{69E5221D-D385-4121-A821-BEE32AFD5FCE}"/>
    <cellStyle name="Moneda 14 52 2 4 3 3" xfId="22324" xr:uid="{B19A129F-9C0C-4186-AE37-F204D68AC0A4}"/>
    <cellStyle name="Moneda 14 52 2 4 4" xfId="29606" xr:uid="{58F80B33-B4DE-4E3C-8805-37433DFF3150}"/>
    <cellStyle name="Moneda 14 52 2 4 5" xfId="18685" xr:uid="{D3AC9066-B178-40AD-A086-D15F011D460E}"/>
    <cellStyle name="Moneda 14 52 2 5" xfId="8462" xr:uid="{DE91E834-4CEA-40FC-BB01-4AEFFBCEFEA5}"/>
    <cellStyle name="Moneda 14 52 2 5 2" xfId="15769" xr:uid="{4A244BC8-CEDD-4916-932C-5B5E2E40F700}"/>
    <cellStyle name="Moneda 14 52 2 5 2 2" xfId="37611" xr:uid="{3C61F519-BCA4-4423-B992-4738A8BF86D7}"/>
    <cellStyle name="Moneda 14 52 2 5 2 3" xfId="26690" xr:uid="{86F38469-9E10-4B2E-94E3-12EECB1117E1}"/>
    <cellStyle name="Moneda 14 52 2 5 3" xfId="12111" xr:uid="{02AC5306-A2ED-4EE0-B562-0AEF9155FDB3}"/>
    <cellStyle name="Moneda 14 52 2 5 3 2" xfId="33971" xr:uid="{42EF34FD-C71E-4C62-9984-8BF164B8FE04}"/>
    <cellStyle name="Moneda 14 52 2 5 3 3" xfId="23050" xr:uid="{45261ED2-0FFD-4DB3-8F97-0E9D9DB61EED}"/>
    <cellStyle name="Moneda 14 52 2 5 4" xfId="30332" xr:uid="{4DF86B97-9958-4E99-B35F-D2AAEEFC633A}"/>
    <cellStyle name="Moneda 14 52 2 5 5" xfId="19411" xr:uid="{BBEEAA85-8360-404D-993B-469946D3E9E7}"/>
    <cellStyle name="Moneda 14 52 2 6" xfId="12851" xr:uid="{C0424D8B-085D-414E-A87F-8E5412960C80}"/>
    <cellStyle name="Moneda 14 52 2 6 2" xfId="34705" xr:uid="{EA7A493F-FF7E-442D-96F2-94A15AA372A7}"/>
    <cellStyle name="Moneda 14 52 2 6 3" xfId="23784" xr:uid="{C8CE93AC-34E1-4AC1-B4CB-1D046D104051}"/>
    <cellStyle name="Moneda 14 52 2 7" xfId="9197" xr:uid="{1A29A71E-F480-492D-A71B-CE4CC5DF5810}"/>
    <cellStyle name="Moneda 14 52 2 7 2" xfId="31065" xr:uid="{BD3B7C3F-BE0A-4FB5-A77C-8F85B411EAF0}"/>
    <cellStyle name="Moneda 14 52 2 7 3" xfId="20144" xr:uid="{E2E695E5-2391-40C8-9F60-0823E3BBDCA8}"/>
    <cellStyle name="Moneda 14 52 2 8" xfId="27426" xr:uid="{3A2DE3BB-FCD0-45FD-BD7A-F70D56445D50}"/>
    <cellStyle name="Moneda 14 52 2 9" xfId="16505" xr:uid="{035514C0-A4A8-4024-AB78-A02979EF6DEC}"/>
    <cellStyle name="Moneda 14 52 3" xfId="5783" xr:uid="{3611B41D-A0E8-4509-B410-8BAB2369C949}"/>
    <cellStyle name="Moneda 14 52 3 2" xfId="6516" xr:uid="{7DCFDEB5-BA25-4124-BFFE-2C561217CCD3}"/>
    <cellStyle name="Moneda 14 52 3 2 2" xfId="13823" xr:uid="{B6A897C9-7AFD-43C9-A2B2-22C47A33A321}"/>
    <cellStyle name="Moneda 14 52 3 2 2 2" xfId="35677" xr:uid="{C44B3E34-3338-4DCA-8044-D10C26EF9638}"/>
    <cellStyle name="Moneda 14 52 3 2 2 3" xfId="24756" xr:uid="{ACDDB741-490F-4ED2-BF6A-8292917EFC64}"/>
    <cellStyle name="Moneda 14 52 3 2 3" xfId="10169" xr:uid="{19F4154E-B722-4C1F-BB6A-BC684345E897}"/>
    <cellStyle name="Moneda 14 52 3 2 3 2" xfId="32037" xr:uid="{F612ECF2-5CB2-4226-A7DC-F811F0AF53B6}"/>
    <cellStyle name="Moneda 14 52 3 2 3 3" xfId="21116" xr:uid="{94DDE606-B1AF-4830-8E7D-3EC80D6D6410}"/>
    <cellStyle name="Moneda 14 52 3 2 4" xfId="28398" xr:uid="{07AD0ECC-5BFB-48F2-8DC2-E39B95A63A2A}"/>
    <cellStyle name="Moneda 14 52 3 2 5" xfId="17477" xr:uid="{B032FA30-8EE8-478D-B1A9-562191789F56}"/>
    <cellStyle name="Moneda 14 52 3 3" xfId="7246" xr:uid="{E7076B43-C8D0-4AE1-8B8F-05ABD502431B}"/>
    <cellStyle name="Moneda 14 52 3 3 2" xfId="14553" xr:uid="{AA5465B3-149F-4775-B004-744E41B1520A}"/>
    <cellStyle name="Moneda 14 52 3 3 2 2" xfId="36403" xr:uid="{40260676-EDBB-44A4-8AC8-8C776AEA9F3E}"/>
    <cellStyle name="Moneda 14 52 3 3 2 3" xfId="25482" xr:uid="{B4713BBB-D7AF-40AB-82D8-4C810A87D8F1}"/>
    <cellStyle name="Moneda 14 52 3 3 3" xfId="10899" xr:uid="{AA00EBB7-0F1A-4772-BB78-F9A992B20C00}"/>
    <cellStyle name="Moneda 14 52 3 3 3 2" xfId="32763" xr:uid="{FB534086-FDE7-4C2A-BBFF-8C0D0FB01D76}"/>
    <cellStyle name="Moneda 14 52 3 3 3 3" xfId="21842" xr:uid="{F161A58A-3074-4360-804A-F8355A96F5DD}"/>
    <cellStyle name="Moneda 14 52 3 3 4" xfId="29124" xr:uid="{90E6F4BB-94A5-4029-9092-62DC8BA921FD}"/>
    <cellStyle name="Moneda 14 52 3 3 5" xfId="18203" xr:uid="{EF8CACF6-CFE8-442A-A332-3AE841FFF236}"/>
    <cellStyle name="Moneda 14 52 3 4" xfId="7976" xr:uid="{AD9F0CB3-1C6B-4218-929F-09F449DD26DE}"/>
    <cellStyle name="Moneda 14 52 3 4 2" xfId="15283" xr:uid="{B67BAD34-B820-4030-A809-946189320F48}"/>
    <cellStyle name="Moneda 14 52 3 4 2 2" xfId="37129" xr:uid="{7E09A504-1783-4524-AD0D-4ACB8E627F0F}"/>
    <cellStyle name="Moneda 14 52 3 4 2 3" xfId="26208" xr:uid="{EBDFE574-3E64-4FEC-B5FE-7EECEE442642}"/>
    <cellStyle name="Moneda 14 52 3 4 3" xfId="11629" xr:uid="{FC85F57B-78D2-4877-BD37-D3070A326A17}"/>
    <cellStyle name="Moneda 14 52 3 4 3 2" xfId="33489" xr:uid="{FDDD0A84-B7A4-41B6-B162-EBAEAB0C212C}"/>
    <cellStyle name="Moneda 14 52 3 4 3 3" xfId="22568" xr:uid="{DC3E5F1D-03B7-4BAB-95C9-17B47EB28F46}"/>
    <cellStyle name="Moneda 14 52 3 4 4" xfId="29850" xr:uid="{B6586CD1-E92B-4D2C-9295-468DF1349B6B}"/>
    <cellStyle name="Moneda 14 52 3 4 5" xfId="18929" xr:uid="{56E6813F-FFAD-4DC3-A64A-F0E2AAE09606}"/>
    <cellStyle name="Moneda 14 52 3 5" xfId="8706" xr:uid="{4597A296-A24F-4CDA-91D8-B52E3E162C0B}"/>
    <cellStyle name="Moneda 14 52 3 5 2" xfId="16013" xr:uid="{D453EFFA-51D5-4889-98F0-71D9A60C6C36}"/>
    <cellStyle name="Moneda 14 52 3 5 2 2" xfId="37855" xr:uid="{6DADB71B-F8E4-4386-902E-3B187C054620}"/>
    <cellStyle name="Moneda 14 52 3 5 2 3" xfId="26934" xr:uid="{C8927402-431C-47B4-BB98-E56ACC4D46A4}"/>
    <cellStyle name="Moneda 14 52 3 5 3" xfId="12355" xr:uid="{B5503D27-5A18-4266-AB32-54307D24758E}"/>
    <cellStyle name="Moneda 14 52 3 5 3 2" xfId="34215" xr:uid="{BB944FFF-ABF0-4DCE-A6C2-7CC4C307BC1C}"/>
    <cellStyle name="Moneda 14 52 3 5 3 3" xfId="23294" xr:uid="{D0D39A76-23CF-4001-93F8-22215C923B38}"/>
    <cellStyle name="Moneda 14 52 3 5 4" xfId="30576" xr:uid="{317338DB-1BE7-49B3-BCE4-EBFFAF8F389A}"/>
    <cellStyle name="Moneda 14 52 3 5 5" xfId="19655" xr:uid="{8943C48A-F37C-4C9C-A6F9-1BD6AA7AA4BD}"/>
    <cellStyle name="Moneda 14 52 3 6" xfId="13095" xr:uid="{2C24B82A-08F9-4678-A73D-F82C4753CE2C}"/>
    <cellStyle name="Moneda 14 52 3 6 2" xfId="34949" xr:uid="{26736D59-4D67-4C3D-BD1C-8A1D7AA14236}"/>
    <cellStyle name="Moneda 14 52 3 6 3" xfId="24028" xr:uid="{C79D6883-1568-46BC-AF95-2C7DB565511C}"/>
    <cellStyle name="Moneda 14 52 3 7" xfId="9441" xr:uid="{DE1318A0-381D-4898-B87C-897FD531D033}"/>
    <cellStyle name="Moneda 14 52 3 7 2" xfId="31309" xr:uid="{F2982A41-96C6-463D-B385-C88B913E1B27}"/>
    <cellStyle name="Moneda 14 52 3 7 3" xfId="20388" xr:uid="{0D31D6A5-BC60-412D-BE53-38134444530B}"/>
    <cellStyle name="Moneda 14 52 3 8" xfId="27670" xr:uid="{4FFF34D9-7208-4009-9C54-EE570715F89A}"/>
    <cellStyle name="Moneda 14 52 3 9" xfId="16749" xr:uid="{CD4CC3FB-5C4D-4CA3-A132-3F803C0BAFA4}"/>
    <cellStyle name="Moneda 14 52 4" xfId="6035" xr:uid="{AEFAA9A8-00DB-4CEF-9ECE-088DB24FC36B}"/>
    <cellStyle name="Moneda 14 52 4 2" xfId="13342" xr:uid="{27552199-AE84-4CD1-AA4C-26AE8854AC6F}"/>
    <cellStyle name="Moneda 14 52 4 2 2" xfId="35196" xr:uid="{D7303FAE-CF23-401E-9F71-8D6CB0AD994B}"/>
    <cellStyle name="Moneda 14 52 4 2 3" xfId="24275" xr:uid="{DE99504C-2325-4244-9737-9B6466AD3D06}"/>
    <cellStyle name="Moneda 14 52 4 3" xfId="9688" xr:uid="{951CD398-540F-45FE-8C0F-9A6A923A28EC}"/>
    <cellStyle name="Moneda 14 52 4 3 2" xfId="31556" xr:uid="{3317B1A7-CED6-4DEC-A644-EA6F9C230049}"/>
    <cellStyle name="Moneda 14 52 4 3 3" xfId="20635" xr:uid="{0AB2E3A1-0BF5-4A0C-A5CD-2B67CC24D02D}"/>
    <cellStyle name="Moneda 14 52 4 4" xfId="27917" xr:uid="{04B668AD-C214-44ED-8E1A-8BD792C5E8CB}"/>
    <cellStyle name="Moneda 14 52 4 5" xfId="16996" xr:uid="{82B15210-7A07-48E6-A6A4-9BB75CBD6076}"/>
    <cellStyle name="Moneda 14 52 5" xfId="6763" xr:uid="{20E41CD5-5BAE-4E8C-A3BD-827EF8F45F68}"/>
    <cellStyle name="Moneda 14 52 5 2" xfId="14070" xr:uid="{735F95C7-82F5-40D5-8461-F9B7F4983E84}"/>
    <cellStyle name="Moneda 14 52 5 2 2" xfId="35922" xr:uid="{07364E87-8FA0-426D-AFE4-510CD6C8FDD7}"/>
    <cellStyle name="Moneda 14 52 5 2 3" xfId="25001" xr:uid="{D556095F-C1D1-4ECE-AC74-83EAA9F22260}"/>
    <cellStyle name="Moneda 14 52 5 3" xfId="10416" xr:uid="{DF7FCF99-9201-47D8-A228-637B21809412}"/>
    <cellStyle name="Moneda 14 52 5 3 2" xfId="32282" xr:uid="{7502E4B1-5005-479E-8774-04869C1F1E22}"/>
    <cellStyle name="Moneda 14 52 5 3 3" xfId="21361" xr:uid="{1A5DE710-81C5-4143-9AB0-2CAC2F25FA43}"/>
    <cellStyle name="Moneda 14 52 5 4" xfId="28643" xr:uid="{3716AB2C-2CA9-4F54-912B-D54E69780217}"/>
    <cellStyle name="Moneda 14 52 5 5" xfId="17722" xr:uid="{B1DE0D80-89AE-4D55-8DC5-C449B6EE4443}"/>
    <cellStyle name="Moneda 14 52 6" xfId="7493" xr:uid="{E8D11F69-FB45-4E76-9444-7D140917C705}"/>
    <cellStyle name="Moneda 14 52 6 2" xfId="14800" xr:uid="{B9CAB6E1-5A94-406D-B684-82D3896FE4DD}"/>
    <cellStyle name="Moneda 14 52 6 2 2" xfId="36648" xr:uid="{5464C990-5E8B-4FF3-8781-79614EAA5840}"/>
    <cellStyle name="Moneda 14 52 6 2 3" xfId="25727" xr:uid="{321831E1-8A78-4BBD-B9A4-BD79438FCF47}"/>
    <cellStyle name="Moneda 14 52 6 3" xfId="11146" xr:uid="{97209511-2237-4225-874C-AE3C197904D6}"/>
    <cellStyle name="Moneda 14 52 6 3 2" xfId="33008" xr:uid="{6AF02E94-6CD1-42CF-B878-94A99632CF64}"/>
    <cellStyle name="Moneda 14 52 6 3 3" xfId="22087" xr:uid="{7C201EC3-A5DA-4D7D-96CF-B3F95784CBA0}"/>
    <cellStyle name="Moneda 14 52 6 4" xfId="29369" xr:uid="{64AA1FA3-83D3-49EB-A39F-54DBAE7A8D35}"/>
    <cellStyle name="Moneda 14 52 6 5" xfId="18448" xr:uid="{4F18161B-A1A9-4C36-8AEA-7EA9B7588DF2}"/>
    <cellStyle name="Moneda 14 52 7" xfId="8223" xr:uid="{A961342B-AD48-447D-8A64-536A5F965A04}"/>
    <cellStyle name="Moneda 14 52 7 2" xfId="15530" xr:uid="{4CB28319-D547-436A-9E76-2C2097EE262D}"/>
    <cellStyle name="Moneda 14 52 7 2 2" xfId="37374" xr:uid="{2A9B1B5B-F479-4833-A73F-DEF303A4D160}"/>
    <cellStyle name="Moneda 14 52 7 2 3" xfId="26453" xr:uid="{86E1A0D4-23AD-4443-A28A-E4EC91B4BB14}"/>
    <cellStyle name="Moneda 14 52 7 3" xfId="11874" xr:uid="{B47A55DB-281D-4244-8FFE-9CD2980BF1ED}"/>
    <cellStyle name="Moneda 14 52 7 3 2" xfId="33734" xr:uid="{0E954EDC-BC72-426A-9219-0386367EA1D9}"/>
    <cellStyle name="Moneda 14 52 7 3 3" xfId="22813" xr:uid="{C92FA393-CA2F-41A8-B30A-B9F1683BB566}"/>
    <cellStyle name="Moneda 14 52 7 4" xfId="30095" xr:uid="{E6E97294-FAEC-476C-A964-9D1D854ECDA2}"/>
    <cellStyle name="Moneda 14 52 7 5" xfId="19174" xr:uid="{918D3C87-4D5F-4F5A-807D-8BEA8CD08FFC}"/>
    <cellStyle name="Moneda 14 52 8" xfId="12612" xr:uid="{33877717-E4A8-4BA3-8B87-6321C029946C}"/>
    <cellStyle name="Moneda 14 52 8 2" xfId="34468" xr:uid="{3347198B-0528-4D00-B604-90A60D2C6B78}"/>
    <cellStyle name="Moneda 14 52 8 3" xfId="23547" xr:uid="{18828220-242A-4A59-AC94-F02AE0983835}"/>
    <cellStyle name="Moneda 14 52 9" xfId="8960" xr:uid="{52276C9C-DC7E-4891-8BB5-A263C6C6530B}"/>
    <cellStyle name="Moneda 14 52 9 2" xfId="30828" xr:uid="{C7E3DE82-95E8-4DB5-BF81-E7186D6917DF}"/>
    <cellStyle name="Moneda 14 52 9 3" xfId="19907" xr:uid="{280CF42B-985B-40DD-90E7-AF22D69F657F}"/>
    <cellStyle name="Moneda 14 53" xfId="3124" xr:uid="{DB2851AD-3306-4730-A7C4-65580C5D8FE7}"/>
    <cellStyle name="Moneda 14 53 10" xfId="27190" xr:uid="{45FC91CE-40DC-4D14-90AC-C1AAAFA80077}"/>
    <cellStyle name="Moneda 14 53 11" xfId="16269" xr:uid="{460D917F-69F8-41D9-8176-5FA3BD583A2B}"/>
    <cellStyle name="Moneda 14 53 2" xfId="5534" xr:uid="{88846DB2-BB14-4A7F-B5B7-AC4A781AF049}"/>
    <cellStyle name="Moneda 14 53 2 2" xfId="6273" xr:uid="{0F05277A-62D3-4E72-98EF-D6409C90EF17}"/>
    <cellStyle name="Moneda 14 53 2 2 2" xfId="13580" xr:uid="{23BFA2D6-0963-405F-9C7A-18DA64C77FFA}"/>
    <cellStyle name="Moneda 14 53 2 2 2 2" xfId="35434" xr:uid="{A8DB5F96-64EB-4509-BED0-81B6355A663E}"/>
    <cellStyle name="Moneda 14 53 2 2 2 3" xfId="24513" xr:uid="{7ECB8EFB-4A37-47AE-AAA2-A511841135B9}"/>
    <cellStyle name="Moneda 14 53 2 2 3" xfId="9926" xr:uid="{7C752D0E-A2AE-4CD8-B228-BA70FBFBCD0A}"/>
    <cellStyle name="Moneda 14 53 2 2 3 2" xfId="31794" xr:uid="{A7886322-8518-473F-B296-E688CF09298A}"/>
    <cellStyle name="Moneda 14 53 2 2 3 3" xfId="20873" xr:uid="{EE715752-24EF-424C-809E-DACDBD7727CE}"/>
    <cellStyle name="Moneda 14 53 2 2 4" xfId="28155" xr:uid="{B3F53C04-0FD9-40D1-9017-F37D64B0A147}"/>
    <cellStyle name="Moneda 14 53 2 2 5" xfId="17234" xr:uid="{D2BC7F43-0B64-47FE-841C-7FFF205129A4}"/>
    <cellStyle name="Moneda 14 53 2 3" xfId="7003" xr:uid="{F9BEEDEF-CBA8-4331-A065-FEC037D4673D}"/>
    <cellStyle name="Moneda 14 53 2 3 2" xfId="14310" xr:uid="{3A15C8C8-CFFA-4E78-8C97-43AAF8F56F3B}"/>
    <cellStyle name="Moneda 14 53 2 3 2 2" xfId="36160" xr:uid="{393D661C-B263-4113-B0C4-FEC53F2FF317}"/>
    <cellStyle name="Moneda 14 53 2 3 2 3" xfId="25239" xr:uid="{E39ABB6B-3756-41BF-BA23-DB76734AD311}"/>
    <cellStyle name="Moneda 14 53 2 3 3" xfId="10656" xr:uid="{4D3CD2AA-6D9C-4E90-B21F-54D59411784B}"/>
    <cellStyle name="Moneda 14 53 2 3 3 2" xfId="32520" xr:uid="{4AE3C635-C694-4703-9428-32B7393772F2}"/>
    <cellStyle name="Moneda 14 53 2 3 3 3" xfId="21599" xr:uid="{116FE536-BFBD-4A69-865D-1C3499D4C652}"/>
    <cellStyle name="Moneda 14 53 2 3 4" xfId="28881" xr:uid="{008664CD-B1C0-489F-8BE8-5B086C34F011}"/>
    <cellStyle name="Moneda 14 53 2 3 5" xfId="17960" xr:uid="{02AE651E-CDE6-4335-90EA-75AC6DC6A941}"/>
    <cellStyle name="Moneda 14 53 2 4" xfId="7733" xr:uid="{22D4DB11-1B0F-46D1-A2E5-C9C141FBFCC9}"/>
    <cellStyle name="Moneda 14 53 2 4 2" xfId="15040" xr:uid="{F27EE6D8-5ABA-4A25-A15A-739BD124D105}"/>
    <cellStyle name="Moneda 14 53 2 4 2 2" xfId="36886" xr:uid="{EA38B726-1D43-4311-87EB-11F97A8D5101}"/>
    <cellStyle name="Moneda 14 53 2 4 2 3" xfId="25965" xr:uid="{51C442CB-2C4A-423F-A658-2940B04BFC86}"/>
    <cellStyle name="Moneda 14 53 2 4 3" xfId="11386" xr:uid="{2663C443-7118-4A3C-B674-7DD0D2F5E940}"/>
    <cellStyle name="Moneda 14 53 2 4 3 2" xfId="33246" xr:uid="{D09B3C80-C0A6-46CC-9FEB-F9A3FE43F83F}"/>
    <cellStyle name="Moneda 14 53 2 4 3 3" xfId="22325" xr:uid="{6AF81610-89F8-42E1-894B-FE698BAFA368}"/>
    <cellStyle name="Moneda 14 53 2 4 4" xfId="29607" xr:uid="{DBCDD096-04DD-4BE0-AD21-ECF9C79207F5}"/>
    <cellStyle name="Moneda 14 53 2 4 5" xfId="18686" xr:uid="{8D9E2BCB-AE04-4BDD-A9D5-31F1DCE79E68}"/>
    <cellStyle name="Moneda 14 53 2 5" xfId="8463" xr:uid="{0B5D18C8-D95B-4BD3-91EF-E4DA4CCA3ED3}"/>
    <cellStyle name="Moneda 14 53 2 5 2" xfId="15770" xr:uid="{E4E725FF-0127-4542-B486-F238ECB3AD09}"/>
    <cellStyle name="Moneda 14 53 2 5 2 2" xfId="37612" xr:uid="{63055AB6-B294-476F-9260-251D6BE16656}"/>
    <cellStyle name="Moneda 14 53 2 5 2 3" xfId="26691" xr:uid="{6504ECF0-867B-42BA-8656-B9B7C4EEB34C}"/>
    <cellStyle name="Moneda 14 53 2 5 3" xfId="12112" xr:uid="{3C55130E-2187-46BE-92FA-61F1C0478523}"/>
    <cellStyle name="Moneda 14 53 2 5 3 2" xfId="33972" xr:uid="{728A4A22-7DCB-4004-98C5-BE790F76EDB7}"/>
    <cellStyle name="Moneda 14 53 2 5 3 3" xfId="23051" xr:uid="{22F2B2E1-BA27-49FC-98CD-32BCD33245E7}"/>
    <cellStyle name="Moneda 14 53 2 5 4" xfId="30333" xr:uid="{77DD4EBD-BB96-4429-BAF8-D8883D1122A2}"/>
    <cellStyle name="Moneda 14 53 2 5 5" xfId="19412" xr:uid="{0F8EC78C-7CA1-413A-A931-A26B8B3898BA}"/>
    <cellStyle name="Moneda 14 53 2 6" xfId="12852" xr:uid="{CAABE098-98B6-4283-B02C-4EDA9CC2E41F}"/>
    <cellStyle name="Moneda 14 53 2 6 2" xfId="34706" xr:uid="{F076FEBA-BB82-4C46-B08E-2CBBBE0CAA28}"/>
    <cellStyle name="Moneda 14 53 2 6 3" xfId="23785" xr:uid="{0B16B32F-E99D-45E8-A2B5-2F100A31B777}"/>
    <cellStyle name="Moneda 14 53 2 7" xfId="9198" xr:uid="{F4B33B30-2423-43EB-90E2-B4C94602FA7D}"/>
    <cellStyle name="Moneda 14 53 2 7 2" xfId="31066" xr:uid="{6C9E0E93-3CA6-4A0F-8A30-35537F451F9E}"/>
    <cellStyle name="Moneda 14 53 2 7 3" xfId="20145" xr:uid="{E6A16C3E-66E9-4FF4-A027-C5A8B84B0BFF}"/>
    <cellStyle name="Moneda 14 53 2 8" xfId="27427" xr:uid="{58181234-B64E-492C-BCFC-7B5A4B2C13A0}"/>
    <cellStyle name="Moneda 14 53 2 9" xfId="16506" xr:uid="{7C08921A-9A25-4000-AB02-73BF6B836EC3}"/>
    <cellStyle name="Moneda 14 53 3" xfId="5784" xr:uid="{0AF4C12F-8EA8-4993-8922-1087AE75EA39}"/>
    <cellStyle name="Moneda 14 53 3 2" xfId="6517" xr:uid="{A8EAD7FE-6641-41CB-B394-7D632DF3CD18}"/>
    <cellStyle name="Moneda 14 53 3 2 2" xfId="13824" xr:uid="{99FE2FEC-A301-4B0B-ADB7-17B41D3B1AF6}"/>
    <cellStyle name="Moneda 14 53 3 2 2 2" xfId="35678" xr:uid="{F3721572-89BB-4B4C-AA7D-782B78E45F37}"/>
    <cellStyle name="Moneda 14 53 3 2 2 3" xfId="24757" xr:uid="{974825E4-7CDA-477E-9DF9-84CA65ED2593}"/>
    <cellStyle name="Moneda 14 53 3 2 3" xfId="10170" xr:uid="{9A0194B9-7F3E-469E-8FC2-7E99D836AEEC}"/>
    <cellStyle name="Moneda 14 53 3 2 3 2" xfId="32038" xr:uid="{DBC91D8A-9118-42CB-872F-66E8E7696792}"/>
    <cellStyle name="Moneda 14 53 3 2 3 3" xfId="21117" xr:uid="{F97AC7C9-A173-44AB-8955-36CAD758D1EE}"/>
    <cellStyle name="Moneda 14 53 3 2 4" xfId="28399" xr:uid="{B5444187-99C4-4BB2-9E8C-C90E887696AD}"/>
    <cellStyle name="Moneda 14 53 3 2 5" xfId="17478" xr:uid="{B22BCAE3-801E-4EA2-A983-CE0CBF31E46A}"/>
    <cellStyle name="Moneda 14 53 3 3" xfId="7247" xr:uid="{BD8DEABC-C2B0-495E-B504-8B099262AC05}"/>
    <cellStyle name="Moneda 14 53 3 3 2" xfId="14554" xr:uid="{1E18D370-0472-4A05-9A6B-68C4C1B8C550}"/>
    <cellStyle name="Moneda 14 53 3 3 2 2" xfId="36404" xr:uid="{E676E79B-AF88-4685-8013-156F7642E736}"/>
    <cellStyle name="Moneda 14 53 3 3 2 3" xfId="25483" xr:uid="{94949799-2805-4191-BB07-D77E7001B26F}"/>
    <cellStyle name="Moneda 14 53 3 3 3" xfId="10900" xr:uid="{F587FC5F-7720-47B8-AB40-FDEBB0B278EA}"/>
    <cellStyle name="Moneda 14 53 3 3 3 2" xfId="32764" xr:uid="{B7153201-D64D-49F6-9C32-499F0FDCB074}"/>
    <cellStyle name="Moneda 14 53 3 3 3 3" xfId="21843" xr:uid="{84D1FCE1-8133-4803-BCF7-904DE82F0CDB}"/>
    <cellStyle name="Moneda 14 53 3 3 4" xfId="29125" xr:uid="{82E2912B-EE0F-4B5A-9182-9F3A3E822646}"/>
    <cellStyle name="Moneda 14 53 3 3 5" xfId="18204" xr:uid="{67526BDB-140C-4990-A719-CCBCB01FA7F3}"/>
    <cellStyle name="Moneda 14 53 3 4" xfId="7977" xr:uid="{F6E4753A-789F-4E81-BCAD-2D086E6959B2}"/>
    <cellStyle name="Moneda 14 53 3 4 2" xfId="15284" xr:uid="{EF9907B3-1E6C-4974-9AC4-3DB0D55C242E}"/>
    <cellStyle name="Moneda 14 53 3 4 2 2" xfId="37130" xr:uid="{20D9BEF8-D5C8-4796-B730-4EBC8534AA22}"/>
    <cellStyle name="Moneda 14 53 3 4 2 3" xfId="26209" xr:uid="{42C7BA4B-2FEF-4CDB-BED2-B7A97DE8A581}"/>
    <cellStyle name="Moneda 14 53 3 4 3" xfId="11630" xr:uid="{C2949E5A-DED3-4CAC-818D-8E19CB91EA00}"/>
    <cellStyle name="Moneda 14 53 3 4 3 2" xfId="33490" xr:uid="{01794189-251A-4C9B-9E53-2E06CF500979}"/>
    <cellStyle name="Moneda 14 53 3 4 3 3" xfId="22569" xr:uid="{97175DA5-AA28-4193-97BB-D52E98E6312F}"/>
    <cellStyle name="Moneda 14 53 3 4 4" xfId="29851" xr:uid="{C02945BB-63EE-4AAF-B2C4-197722111067}"/>
    <cellStyle name="Moneda 14 53 3 4 5" xfId="18930" xr:uid="{9D187F74-736D-4A5D-B31B-160EA9A70B15}"/>
    <cellStyle name="Moneda 14 53 3 5" xfId="8707" xr:uid="{DF340286-D696-4EC4-A803-A5CDAD09CE77}"/>
    <cellStyle name="Moneda 14 53 3 5 2" xfId="16014" xr:uid="{5515F53E-8CF0-46F3-ACB5-BC8DD20CCAD2}"/>
    <cellStyle name="Moneda 14 53 3 5 2 2" xfId="37856" xr:uid="{2FDFDBF0-67A0-402C-BD0B-8BFB5B95171E}"/>
    <cellStyle name="Moneda 14 53 3 5 2 3" xfId="26935" xr:uid="{E9A7CDA0-05DE-49E8-AB0C-A2C99689D3A8}"/>
    <cellStyle name="Moneda 14 53 3 5 3" xfId="12356" xr:uid="{440F5501-6D26-489A-8528-9738177BC69E}"/>
    <cellStyle name="Moneda 14 53 3 5 3 2" xfId="34216" xr:uid="{2F75CB16-0DBD-4C2D-A62D-263771F6027E}"/>
    <cellStyle name="Moneda 14 53 3 5 3 3" xfId="23295" xr:uid="{8EBBD069-478C-40D1-88CD-14303BECD26B}"/>
    <cellStyle name="Moneda 14 53 3 5 4" xfId="30577" xr:uid="{ADB55F95-FAE8-43E9-8FCD-F5F25F7CA26F}"/>
    <cellStyle name="Moneda 14 53 3 5 5" xfId="19656" xr:uid="{3B2E747D-7436-4B29-834C-2CB272AE8834}"/>
    <cellStyle name="Moneda 14 53 3 6" xfId="13096" xr:uid="{7E9422C3-9176-485A-9AB0-4976BBE0DC2C}"/>
    <cellStyle name="Moneda 14 53 3 6 2" xfId="34950" xr:uid="{81C08F44-6BA4-469A-A4D4-544466AEEC42}"/>
    <cellStyle name="Moneda 14 53 3 6 3" xfId="24029" xr:uid="{9B0A056E-E492-4C89-B194-C5695DBC61EB}"/>
    <cellStyle name="Moneda 14 53 3 7" xfId="9442" xr:uid="{5F7BB97A-188D-4DBF-952C-919C9A513943}"/>
    <cellStyle name="Moneda 14 53 3 7 2" xfId="31310" xr:uid="{6A437D0B-A589-4467-9B42-5636BFA2DCD9}"/>
    <cellStyle name="Moneda 14 53 3 7 3" xfId="20389" xr:uid="{7BC8B630-16D7-406D-AAC0-32D8A013A3E8}"/>
    <cellStyle name="Moneda 14 53 3 8" xfId="27671" xr:uid="{42616B16-A778-4B63-955C-C17F8EFE5319}"/>
    <cellStyle name="Moneda 14 53 3 9" xfId="16750" xr:uid="{BACE62D8-589A-420F-BF89-AE39DBAA5318}"/>
    <cellStyle name="Moneda 14 53 4" xfId="6036" xr:uid="{E1226D8E-E477-4D19-AE10-52E3E148E574}"/>
    <cellStyle name="Moneda 14 53 4 2" xfId="13343" xr:uid="{AAC8FE64-44AF-467C-B050-1F806780A5C2}"/>
    <cellStyle name="Moneda 14 53 4 2 2" xfId="35197" xr:uid="{A1B9452F-DDC7-46D9-B840-1D343B4B6260}"/>
    <cellStyle name="Moneda 14 53 4 2 3" xfId="24276" xr:uid="{630CA927-C307-4813-95E2-DDF6423F57C7}"/>
    <cellStyle name="Moneda 14 53 4 3" xfId="9689" xr:uid="{8F6C3163-D087-4A95-BBDB-B2DD8C1E1BC3}"/>
    <cellStyle name="Moneda 14 53 4 3 2" xfId="31557" xr:uid="{4E99DC8F-D5C5-46E5-9103-8EDBE68A83C7}"/>
    <cellStyle name="Moneda 14 53 4 3 3" xfId="20636" xr:uid="{B2B2E720-1E6C-43AC-8424-3CC38D2D8C6A}"/>
    <cellStyle name="Moneda 14 53 4 4" xfId="27918" xr:uid="{BD470A6C-A089-4F8C-A8F7-83302B4F1910}"/>
    <cellStyle name="Moneda 14 53 4 5" xfId="16997" xr:uid="{59A8698C-8C60-4A04-8286-22EE7351CE9C}"/>
    <cellStyle name="Moneda 14 53 5" xfId="6764" xr:uid="{C8A8E29B-2546-44B5-AB41-464F43C6A148}"/>
    <cellStyle name="Moneda 14 53 5 2" xfId="14071" xr:uid="{C9FA64A0-48C6-453F-AC66-6D507AFA691F}"/>
    <cellStyle name="Moneda 14 53 5 2 2" xfId="35923" xr:uid="{C1AB19A3-7CE5-40B2-8A42-1A3B1604FF43}"/>
    <cellStyle name="Moneda 14 53 5 2 3" xfId="25002" xr:uid="{729CB490-DB3F-409B-861B-7EE253257325}"/>
    <cellStyle name="Moneda 14 53 5 3" xfId="10417" xr:uid="{33FF50B3-AB8A-49D2-8603-655DA12DE094}"/>
    <cellStyle name="Moneda 14 53 5 3 2" xfId="32283" xr:uid="{45DBEB16-F88D-45F1-B402-EBD32CFD61C3}"/>
    <cellStyle name="Moneda 14 53 5 3 3" xfId="21362" xr:uid="{6436B22D-E32D-4E08-8876-149D29EC9DCE}"/>
    <cellStyle name="Moneda 14 53 5 4" xfId="28644" xr:uid="{5BF32DB0-8410-414F-BAEF-D7BCB08E5693}"/>
    <cellStyle name="Moneda 14 53 5 5" xfId="17723" xr:uid="{06A92FF2-DCE8-4025-B6AA-C34D35FD8236}"/>
    <cellStyle name="Moneda 14 53 6" xfId="7494" xr:uid="{EFC8463C-9496-4377-97E5-D4BA6D383A5B}"/>
    <cellStyle name="Moneda 14 53 6 2" xfId="14801" xr:uid="{873B63F2-65A7-4D62-8282-1C1AA1822922}"/>
    <cellStyle name="Moneda 14 53 6 2 2" xfId="36649" xr:uid="{23546EE6-F10C-4609-835B-1DABBEBC24A6}"/>
    <cellStyle name="Moneda 14 53 6 2 3" xfId="25728" xr:uid="{E2490573-118D-48FA-98DE-483447C37634}"/>
    <cellStyle name="Moneda 14 53 6 3" xfId="11147" xr:uid="{7B35AF36-EF39-4CC9-A15C-87AD0A453683}"/>
    <cellStyle name="Moneda 14 53 6 3 2" xfId="33009" xr:uid="{C2A6DA0B-1889-4101-A99C-099578D269BD}"/>
    <cellStyle name="Moneda 14 53 6 3 3" xfId="22088" xr:uid="{DFC60FDE-8300-46E2-B6CE-EC3A98FB88AD}"/>
    <cellStyle name="Moneda 14 53 6 4" xfId="29370" xr:uid="{70FAB6E2-8D0C-43F4-9671-1E25571F31C4}"/>
    <cellStyle name="Moneda 14 53 6 5" xfId="18449" xr:uid="{5EAEAC9B-2224-4C4D-905B-E95CD36850E7}"/>
    <cellStyle name="Moneda 14 53 7" xfId="8224" xr:uid="{5EB83520-87AA-4554-BC1C-65F1119A7646}"/>
    <cellStyle name="Moneda 14 53 7 2" xfId="15531" xr:uid="{BD259DC1-93FE-4D13-BBE1-DC59D181CE34}"/>
    <cellStyle name="Moneda 14 53 7 2 2" xfId="37375" xr:uid="{FCFA4ED3-89CD-4FAF-8006-64F10420864C}"/>
    <cellStyle name="Moneda 14 53 7 2 3" xfId="26454" xr:uid="{A902AAD8-10A7-4DE2-B9CC-428B839D28DB}"/>
    <cellStyle name="Moneda 14 53 7 3" xfId="11875" xr:uid="{739793B9-63F9-4612-8A18-B0B414744431}"/>
    <cellStyle name="Moneda 14 53 7 3 2" xfId="33735" xr:uid="{0496B99D-0F71-4858-9F0E-8AC85C6F90E7}"/>
    <cellStyle name="Moneda 14 53 7 3 3" xfId="22814" xr:uid="{71A596CA-D393-419A-A2E9-77E5DF3E6BCC}"/>
    <cellStyle name="Moneda 14 53 7 4" xfId="30096" xr:uid="{85247CDA-1440-4B37-B8C2-2D0341B9A453}"/>
    <cellStyle name="Moneda 14 53 7 5" xfId="19175" xr:uid="{A4A48B58-E60C-40E2-8DCD-344D1FF74F13}"/>
    <cellStyle name="Moneda 14 53 8" xfId="12613" xr:uid="{EB960B78-0DD7-4FE5-9A62-11A406223EC9}"/>
    <cellStyle name="Moneda 14 53 8 2" xfId="34469" xr:uid="{9B0CA1BF-DE48-4000-9919-D43DA1488FBF}"/>
    <cellStyle name="Moneda 14 53 8 3" xfId="23548" xr:uid="{30F04B7C-B7F7-400D-9FBE-00992BA1E06E}"/>
    <cellStyle name="Moneda 14 53 9" xfId="8961" xr:uid="{C7AE5C82-C409-4EF5-9F53-33DCCEA57354}"/>
    <cellStyle name="Moneda 14 53 9 2" xfId="30829" xr:uid="{718A5545-07CD-4851-90C0-011DF37233C5}"/>
    <cellStyle name="Moneda 14 53 9 3" xfId="19908" xr:uid="{42AFE0B6-A0B3-469F-B105-93FF61339F0C}"/>
    <cellStyle name="Moneda 14 54" xfId="3125" xr:uid="{63C7FEAF-E91F-418B-9CFC-1BD74A0F60E8}"/>
    <cellStyle name="Moneda 14 54 10" xfId="27191" xr:uid="{49C12E2E-13A4-4800-BDA2-37B7A9BA3EDB}"/>
    <cellStyle name="Moneda 14 54 11" xfId="16270" xr:uid="{4C7F94C8-AFA2-4FA4-9DFA-1076CA76A218}"/>
    <cellStyle name="Moneda 14 54 2" xfId="5535" xr:uid="{9BE018F4-516D-411F-9167-68FB9C3469B9}"/>
    <cellStyle name="Moneda 14 54 2 2" xfId="6274" xr:uid="{D8C8C8F5-7622-4031-9CCF-FA32B7B95C87}"/>
    <cellStyle name="Moneda 14 54 2 2 2" xfId="13581" xr:uid="{C4941BDD-BE59-42DA-85F2-642686840330}"/>
    <cellStyle name="Moneda 14 54 2 2 2 2" xfId="35435" xr:uid="{0DBD9A52-383E-4A0A-9BD5-15ADA9EAC0A0}"/>
    <cellStyle name="Moneda 14 54 2 2 2 3" xfId="24514" xr:uid="{0661E730-E7A8-448A-9AE2-63A07DC2DEE7}"/>
    <cellStyle name="Moneda 14 54 2 2 3" xfId="9927" xr:uid="{671822B5-D790-4E24-9F15-8041674341CE}"/>
    <cellStyle name="Moneda 14 54 2 2 3 2" xfId="31795" xr:uid="{4005B198-76E8-446F-80FF-B70541DBE5EA}"/>
    <cellStyle name="Moneda 14 54 2 2 3 3" xfId="20874" xr:uid="{3C6D20D4-CC39-474A-A3CA-B75512A4F5C6}"/>
    <cellStyle name="Moneda 14 54 2 2 4" xfId="28156" xr:uid="{58C3445E-F12C-41BD-9635-34E8A7D9D2CF}"/>
    <cellStyle name="Moneda 14 54 2 2 5" xfId="17235" xr:uid="{E02BE875-A594-4646-9D51-8182096CD15E}"/>
    <cellStyle name="Moneda 14 54 2 3" xfId="7004" xr:uid="{3358213D-FEAD-494A-9A8A-7BEB869C68AC}"/>
    <cellStyle name="Moneda 14 54 2 3 2" xfId="14311" xr:uid="{5B8EFD31-871D-4A74-921E-0B072B45A507}"/>
    <cellStyle name="Moneda 14 54 2 3 2 2" xfId="36161" xr:uid="{56B2952B-7F60-40AE-A566-64143DCBB75F}"/>
    <cellStyle name="Moneda 14 54 2 3 2 3" xfId="25240" xr:uid="{84BB66D9-51DC-4EA7-8319-0FF11AC31B3A}"/>
    <cellStyle name="Moneda 14 54 2 3 3" xfId="10657" xr:uid="{45621BEC-F182-47C2-A454-BB08976C03C6}"/>
    <cellStyle name="Moneda 14 54 2 3 3 2" xfId="32521" xr:uid="{CBB38CA7-AC8E-4905-BC19-3E3CA32BC3B2}"/>
    <cellStyle name="Moneda 14 54 2 3 3 3" xfId="21600" xr:uid="{5C6DCB40-8EE6-453C-B38E-8EF7A0C7FAB6}"/>
    <cellStyle name="Moneda 14 54 2 3 4" xfId="28882" xr:uid="{134C4BED-D20D-4810-9A68-F59A45743AF7}"/>
    <cellStyle name="Moneda 14 54 2 3 5" xfId="17961" xr:uid="{9C9B8B25-4AFF-4475-AA54-CDF48512C75D}"/>
    <cellStyle name="Moneda 14 54 2 4" xfId="7734" xr:uid="{BBEEBAF3-D3F4-448C-86A2-08077A15FB54}"/>
    <cellStyle name="Moneda 14 54 2 4 2" xfId="15041" xr:uid="{76DE5EDE-EF76-40DA-9FA0-D71F6A76FC38}"/>
    <cellStyle name="Moneda 14 54 2 4 2 2" xfId="36887" xr:uid="{869B09E7-904F-45C8-AF46-69EBBEFDC7CE}"/>
    <cellStyle name="Moneda 14 54 2 4 2 3" xfId="25966" xr:uid="{72796ED9-6E43-4CE5-BE07-E86B3ECCBF2F}"/>
    <cellStyle name="Moneda 14 54 2 4 3" xfId="11387" xr:uid="{29A5AD60-9225-4424-8CFE-4CAD6F773EE7}"/>
    <cellStyle name="Moneda 14 54 2 4 3 2" xfId="33247" xr:uid="{8AA0C994-A783-4875-AED1-47FFBF3EAAF5}"/>
    <cellStyle name="Moneda 14 54 2 4 3 3" xfId="22326" xr:uid="{60280D8B-3313-435B-8346-67703896E9F4}"/>
    <cellStyle name="Moneda 14 54 2 4 4" xfId="29608" xr:uid="{DD38A274-B61C-4CDB-ADFA-B59AE6CF2C80}"/>
    <cellStyle name="Moneda 14 54 2 4 5" xfId="18687" xr:uid="{F0FFDB1A-74A9-49EF-8BEB-2E92EF48E532}"/>
    <cellStyle name="Moneda 14 54 2 5" xfId="8464" xr:uid="{90C9614E-4CEB-45F1-8114-0A3FFC6DF39F}"/>
    <cellStyle name="Moneda 14 54 2 5 2" xfId="15771" xr:uid="{0B87C1BC-C09E-42BA-A322-D4C142D5734F}"/>
    <cellStyle name="Moneda 14 54 2 5 2 2" xfId="37613" xr:uid="{C7980459-DB4A-47C2-8037-D1C231AB31D5}"/>
    <cellStyle name="Moneda 14 54 2 5 2 3" xfId="26692" xr:uid="{D7FC31A3-1FC8-4880-B21D-127045BC95B7}"/>
    <cellStyle name="Moneda 14 54 2 5 3" xfId="12113" xr:uid="{E33DC3ED-C8BE-40BD-BF4A-0E6D58ED6898}"/>
    <cellStyle name="Moneda 14 54 2 5 3 2" xfId="33973" xr:uid="{B9A83721-6D46-4A77-8B0F-A6629C0BD735}"/>
    <cellStyle name="Moneda 14 54 2 5 3 3" xfId="23052" xr:uid="{BF3B9A79-78C1-4920-9E9B-1F949A944A3B}"/>
    <cellStyle name="Moneda 14 54 2 5 4" xfId="30334" xr:uid="{9FE7B05C-6F65-4DB7-A94E-2AC98730E4AA}"/>
    <cellStyle name="Moneda 14 54 2 5 5" xfId="19413" xr:uid="{8D088818-5822-4713-8BD6-2E496B452B3E}"/>
    <cellStyle name="Moneda 14 54 2 6" xfId="12853" xr:uid="{D7879E9B-8D62-4E25-9F28-F1617EE0DD2E}"/>
    <cellStyle name="Moneda 14 54 2 6 2" xfId="34707" xr:uid="{2C2DF33A-1C57-47DA-898B-2DBFA0D4CD35}"/>
    <cellStyle name="Moneda 14 54 2 6 3" xfId="23786" xr:uid="{E482B226-196B-4740-8C0A-6DC97EE6322E}"/>
    <cellStyle name="Moneda 14 54 2 7" xfId="9199" xr:uid="{77F7DB82-31FA-41F5-B2BE-17A33E59B989}"/>
    <cellStyle name="Moneda 14 54 2 7 2" xfId="31067" xr:uid="{5DAAD06E-57B6-41C4-8BBA-3580C945E114}"/>
    <cellStyle name="Moneda 14 54 2 7 3" xfId="20146" xr:uid="{9AC22B05-838A-4414-950A-FFB649A002EB}"/>
    <cellStyle name="Moneda 14 54 2 8" xfId="27428" xr:uid="{07B2B4A1-55E0-4DBA-BCCF-699EDF25B99A}"/>
    <cellStyle name="Moneda 14 54 2 9" xfId="16507" xr:uid="{F327CADC-6348-4700-8D03-472640F8BBD6}"/>
    <cellStyle name="Moneda 14 54 3" xfId="5785" xr:uid="{85582939-F720-46C3-A57C-A7275551002F}"/>
    <cellStyle name="Moneda 14 54 3 2" xfId="6518" xr:uid="{0707BEC7-7D7C-4B8A-B048-EBA091FFB0C0}"/>
    <cellStyle name="Moneda 14 54 3 2 2" xfId="13825" xr:uid="{184E8F33-3CD5-459E-9C74-B8CC2BA9A48C}"/>
    <cellStyle name="Moneda 14 54 3 2 2 2" xfId="35679" xr:uid="{6D315C92-EE17-4AD5-8230-10A4E1B968AE}"/>
    <cellStyle name="Moneda 14 54 3 2 2 3" xfId="24758" xr:uid="{A47DC59A-0AE8-46D3-B5C6-40BE5AB6BDA3}"/>
    <cellStyle name="Moneda 14 54 3 2 3" xfId="10171" xr:uid="{4F0BAC04-8F8C-42E4-B0E9-F08882CF3E3E}"/>
    <cellStyle name="Moneda 14 54 3 2 3 2" xfId="32039" xr:uid="{A06D3839-C5FA-4841-8927-0E4C7D026602}"/>
    <cellStyle name="Moneda 14 54 3 2 3 3" xfId="21118" xr:uid="{CCB34B05-F32A-4F57-9943-C270594C78CE}"/>
    <cellStyle name="Moneda 14 54 3 2 4" xfId="28400" xr:uid="{BC238448-4CA0-401D-B5D7-8D019978CAB5}"/>
    <cellStyle name="Moneda 14 54 3 2 5" xfId="17479" xr:uid="{78812F88-CCA2-4234-B7DB-35D57DB3EF97}"/>
    <cellStyle name="Moneda 14 54 3 3" xfId="7248" xr:uid="{6D64A41F-1604-4F71-8F83-E7B6AAA05BAD}"/>
    <cellStyle name="Moneda 14 54 3 3 2" xfId="14555" xr:uid="{74A26D57-9018-4BEE-B7B6-61E36C109B81}"/>
    <cellStyle name="Moneda 14 54 3 3 2 2" xfId="36405" xr:uid="{0C830D53-FB44-448A-8D37-50406C047C03}"/>
    <cellStyle name="Moneda 14 54 3 3 2 3" xfId="25484" xr:uid="{3518E8E5-96AB-4FD2-81D7-5CA94DD3E57D}"/>
    <cellStyle name="Moneda 14 54 3 3 3" xfId="10901" xr:uid="{EE96B549-5B67-41D1-ABCB-F830AFDF0405}"/>
    <cellStyle name="Moneda 14 54 3 3 3 2" xfId="32765" xr:uid="{F316FF6D-4178-4023-947D-70D40D60B3BF}"/>
    <cellStyle name="Moneda 14 54 3 3 3 3" xfId="21844" xr:uid="{4B3A2284-0888-474E-B274-8207DE827408}"/>
    <cellStyle name="Moneda 14 54 3 3 4" xfId="29126" xr:uid="{ABAB2B1B-021B-448B-9F2E-96F5628FA380}"/>
    <cellStyle name="Moneda 14 54 3 3 5" xfId="18205" xr:uid="{67E91DFB-7B5D-4C54-B77E-5ED4089C2986}"/>
    <cellStyle name="Moneda 14 54 3 4" xfId="7978" xr:uid="{298DA8BA-FF34-45AA-B6D6-613C88470D91}"/>
    <cellStyle name="Moneda 14 54 3 4 2" xfId="15285" xr:uid="{47EFDA21-5DEB-4543-86F9-09672E5B1155}"/>
    <cellStyle name="Moneda 14 54 3 4 2 2" xfId="37131" xr:uid="{B5D6CF58-A4BF-4EDB-82F2-11FFFF7B0C67}"/>
    <cellStyle name="Moneda 14 54 3 4 2 3" xfId="26210" xr:uid="{F20BF34E-3D2C-443D-80DA-60DCFFE61FA7}"/>
    <cellStyle name="Moneda 14 54 3 4 3" xfId="11631" xr:uid="{07F610CA-AA8E-4D03-ACE1-68F98408909C}"/>
    <cellStyle name="Moneda 14 54 3 4 3 2" xfId="33491" xr:uid="{B6C7CC91-5796-4515-8393-8661B9A2BEEC}"/>
    <cellStyle name="Moneda 14 54 3 4 3 3" xfId="22570" xr:uid="{63B17B69-4BD6-4337-9FC3-31A2FCAAA213}"/>
    <cellStyle name="Moneda 14 54 3 4 4" xfId="29852" xr:uid="{8587BD5D-D0C3-49DD-B31B-8B84CA4F3BC0}"/>
    <cellStyle name="Moneda 14 54 3 4 5" xfId="18931" xr:uid="{02EB4C0C-2C4C-43AC-B438-B01FD3A08F3D}"/>
    <cellStyle name="Moneda 14 54 3 5" xfId="8708" xr:uid="{3B602746-8626-40FF-9B8C-46D9542B4ADD}"/>
    <cellStyle name="Moneda 14 54 3 5 2" xfId="16015" xr:uid="{016CE9A5-94D3-415C-BB1F-8F346F5C8831}"/>
    <cellStyle name="Moneda 14 54 3 5 2 2" xfId="37857" xr:uid="{80D2AAAE-1D3D-49E0-9F11-E1C1D1A18CB2}"/>
    <cellStyle name="Moneda 14 54 3 5 2 3" xfId="26936" xr:uid="{77548134-D1AC-4187-B03D-597DB19B072D}"/>
    <cellStyle name="Moneda 14 54 3 5 3" xfId="12357" xr:uid="{8F5AF0D7-E188-409D-AE8B-847F0B8B2EE0}"/>
    <cellStyle name="Moneda 14 54 3 5 3 2" xfId="34217" xr:uid="{0E9336AC-857E-48EF-A726-5205690E1D33}"/>
    <cellStyle name="Moneda 14 54 3 5 3 3" xfId="23296" xr:uid="{00AEB4CD-FE9E-4D30-8B21-7A36791CF250}"/>
    <cellStyle name="Moneda 14 54 3 5 4" xfId="30578" xr:uid="{0082F6C2-AC3D-4469-A687-97D3EB8B7410}"/>
    <cellStyle name="Moneda 14 54 3 5 5" xfId="19657" xr:uid="{BC9CD540-AD79-4F46-A6A6-F54A5022A640}"/>
    <cellStyle name="Moneda 14 54 3 6" xfId="13097" xr:uid="{C3992ABC-EA5C-4169-B520-038414A419AE}"/>
    <cellStyle name="Moneda 14 54 3 6 2" xfId="34951" xr:uid="{275ECB3D-2C4D-4DD4-A0C5-F7959CFE036F}"/>
    <cellStyle name="Moneda 14 54 3 6 3" xfId="24030" xr:uid="{1F477E77-4582-40AC-B328-52C88E28E8C9}"/>
    <cellStyle name="Moneda 14 54 3 7" xfId="9443" xr:uid="{08AE6F5F-E4FA-4A83-A545-4A2DCC289139}"/>
    <cellStyle name="Moneda 14 54 3 7 2" xfId="31311" xr:uid="{9C9F4C11-251A-463D-BF0A-F6EC4F753089}"/>
    <cellStyle name="Moneda 14 54 3 7 3" xfId="20390" xr:uid="{84B7E402-499C-441D-AC6F-32E0B8413A1D}"/>
    <cellStyle name="Moneda 14 54 3 8" xfId="27672" xr:uid="{246C1159-2710-4AF0-A548-558EAFE934AE}"/>
    <cellStyle name="Moneda 14 54 3 9" xfId="16751" xr:uid="{064298D2-87F2-47B6-BB06-087DB9155191}"/>
    <cellStyle name="Moneda 14 54 4" xfId="6037" xr:uid="{83591D24-C62D-4A3A-8829-7D65B0D61729}"/>
    <cellStyle name="Moneda 14 54 4 2" xfId="13344" xr:uid="{2880D993-AEC2-469E-9B36-04A8ED4C3801}"/>
    <cellStyle name="Moneda 14 54 4 2 2" xfId="35198" xr:uid="{FEA2C026-921E-4B3E-ADEE-87290174399D}"/>
    <cellStyle name="Moneda 14 54 4 2 3" xfId="24277" xr:uid="{B80D2D8D-9A8D-4817-AA93-8EA06E794C98}"/>
    <cellStyle name="Moneda 14 54 4 3" xfId="9690" xr:uid="{D5E73E1D-D6BB-4A6D-9058-B699D902FDAC}"/>
    <cellStyle name="Moneda 14 54 4 3 2" xfId="31558" xr:uid="{ECAC30AA-CD35-4802-B9C3-AEA0ECFADB5B}"/>
    <cellStyle name="Moneda 14 54 4 3 3" xfId="20637" xr:uid="{8B38D1B3-E7F8-4342-AB64-31ED31CF61F9}"/>
    <cellStyle name="Moneda 14 54 4 4" xfId="27919" xr:uid="{81885184-5A04-425A-9DAF-CFF1FA10091B}"/>
    <cellStyle name="Moneda 14 54 4 5" xfId="16998" xr:uid="{1D0A2D6E-AE19-40BD-8D6B-0F1DF986FB88}"/>
    <cellStyle name="Moneda 14 54 5" xfId="6765" xr:uid="{24D91364-089F-4038-822E-F5ADC8E3BB39}"/>
    <cellStyle name="Moneda 14 54 5 2" xfId="14072" xr:uid="{28A86B32-8D3D-49B6-AC20-4DAB98A42309}"/>
    <cellStyle name="Moneda 14 54 5 2 2" xfId="35924" xr:uid="{CC87D58B-67D6-4827-AB0B-6A7304840E32}"/>
    <cellStyle name="Moneda 14 54 5 2 3" xfId="25003" xr:uid="{D5C6C156-488B-4A0D-A1D0-457F89161150}"/>
    <cellStyle name="Moneda 14 54 5 3" xfId="10418" xr:uid="{B269F65D-697B-44F6-87F2-01A4F68E7A9F}"/>
    <cellStyle name="Moneda 14 54 5 3 2" xfId="32284" xr:uid="{EADEBFB8-33F8-47E6-8EB2-5395CA03CC67}"/>
    <cellStyle name="Moneda 14 54 5 3 3" xfId="21363" xr:uid="{9E0F540C-9CE0-4FB3-8878-34A38C8B5A3C}"/>
    <cellStyle name="Moneda 14 54 5 4" xfId="28645" xr:uid="{BC392AA3-FEF4-4EFE-BA0C-962F9939AC8F}"/>
    <cellStyle name="Moneda 14 54 5 5" xfId="17724" xr:uid="{68B0BAF3-B141-4669-BB44-9E2BCC8AFD59}"/>
    <cellStyle name="Moneda 14 54 6" xfId="7495" xr:uid="{EE88E515-49D3-4E21-82E6-AB1E0451DFB7}"/>
    <cellStyle name="Moneda 14 54 6 2" xfId="14802" xr:uid="{5F8EB7C5-B1EF-472B-9CF8-C2A2B0CB9568}"/>
    <cellStyle name="Moneda 14 54 6 2 2" xfId="36650" xr:uid="{5E902F23-9730-4D23-9160-0454F3DA260F}"/>
    <cellStyle name="Moneda 14 54 6 2 3" xfId="25729" xr:uid="{EAC5A300-AE61-4D64-99C5-7EF4AB8B324F}"/>
    <cellStyle name="Moneda 14 54 6 3" xfId="11148" xr:uid="{181F3FFA-CD42-4A8D-8E79-DC5FA3231880}"/>
    <cellStyle name="Moneda 14 54 6 3 2" xfId="33010" xr:uid="{B161BA41-BB84-4C8A-B675-0E18E1191EB9}"/>
    <cellStyle name="Moneda 14 54 6 3 3" xfId="22089" xr:uid="{83551E20-8F16-487A-B1A1-5AE7F0506B87}"/>
    <cellStyle name="Moneda 14 54 6 4" xfId="29371" xr:uid="{48BBF3AF-CE13-4BBC-9D32-F822F71298A7}"/>
    <cellStyle name="Moneda 14 54 6 5" xfId="18450" xr:uid="{C33F3300-EBB3-4BC8-8B59-AFBA67A3EBF1}"/>
    <cellStyle name="Moneda 14 54 7" xfId="8225" xr:uid="{923A412E-3EEC-442F-9FC9-A2CF38D580AA}"/>
    <cellStyle name="Moneda 14 54 7 2" xfId="15532" xr:uid="{908274B5-11E7-4ED4-9F7E-5A40C59A6701}"/>
    <cellStyle name="Moneda 14 54 7 2 2" xfId="37376" xr:uid="{69D386D3-2E01-4659-A66F-EE0FD39009F5}"/>
    <cellStyle name="Moneda 14 54 7 2 3" xfId="26455" xr:uid="{81EC3D38-FD73-48A3-AA8D-4491F4068361}"/>
    <cellStyle name="Moneda 14 54 7 3" xfId="11876" xr:uid="{EA804D2D-C641-402A-8E07-ECC29AADC74E}"/>
    <cellStyle name="Moneda 14 54 7 3 2" xfId="33736" xr:uid="{B008AB06-F808-47DC-A122-69FF26D3B042}"/>
    <cellStyle name="Moneda 14 54 7 3 3" xfId="22815" xr:uid="{7945AF95-BC90-49FC-9052-B25738EBE582}"/>
    <cellStyle name="Moneda 14 54 7 4" xfId="30097" xr:uid="{B637C278-730E-4FE6-A4AE-008668193418}"/>
    <cellStyle name="Moneda 14 54 7 5" xfId="19176" xr:uid="{000221CF-4473-4309-9278-739759AA0D0B}"/>
    <cellStyle name="Moneda 14 54 8" xfId="12614" xr:uid="{B7DD2981-BA33-4996-AFB3-E295A85827B6}"/>
    <cellStyle name="Moneda 14 54 8 2" xfId="34470" xr:uid="{20ED0DA3-BFAE-4CBA-8C72-92820CD31C5E}"/>
    <cellStyle name="Moneda 14 54 8 3" xfId="23549" xr:uid="{10E3B4B0-2606-46C7-92B8-DBB04908D942}"/>
    <cellStyle name="Moneda 14 54 9" xfId="8962" xr:uid="{5826F862-8FAD-4705-8134-105299807946}"/>
    <cellStyle name="Moneda 14 54 9 2" xfId="30830" xr:uid="{2A9A19C8-D307-468F-A3DE-6F81A05D988D}"/>
    <cellStyle name="Moneda 14 54 9 3" xfId="19909" xr:uid="{8418FF6E-F8CA-4244-B06F-736A2742F799}"/>
    <cellStyle name="Moneda 14 55" xfId="5486" xr:uid="{48FC3A1A-B6B1-4D94-ADC7-7E590CD436A7}"/>
    <cellStyle name="Moneda 14 55 2" xfId="6225" xr:uid="{33C03E98-F532-4E71-83F4-5B192E33EFCD}"/>
    <cellStyle name="Moneda 14 55 2 2" xfId="13532" xr:uid="{9024198E-609C-4822-BC31-07E7BD204FBC}"/>
    <cellStyle name="Moneda 14 55 2 2 2" xfId="35386" xr:uid="{C1CDFD29-6499-45DA-A23C-660ABDB6FE9A}"/>
    <cellStyle name="Moneda 14 55 2 2 3" xfId="24465" xr:uid="{4B99F156-EC52-4FF5-8AE1-075479C069A3}"/>
    <cellStyle name="Moneda 14 55 2 3" xfId="9878" xr:uid="{2EEFBC0C-ED5A-4EB5-9B1B-C034F6AA5BF2}"/>
    <cellStyle name="Moneda 14 55 2 3 2" xfId="31746" xr:uid="{56827ADD-551F-4376-A4AD-CB90E3B6E52F}"/>
    <cellStyle name="Moneda 14 55 2 3 3" xfId="20825" xr:uid="{AE07C235-C3D6-43C6-8129-7F00816C3A29}"/>
    <cellStyle name="Moneda 14 55 2 4" xfId="28107" xr:uid="{4D40EEE1-DBF2-46E6-A458-378A1B57D12D}"/>
    <cellStyle name="Moneda 14 55 2 5" xfId="17186" xr:uid="{848ED2C5-C669-41BD-9068-15762B1F1C7E}"/>
    <cellStyle name="Moneda 14 55 3" xfId="6955" xr:uid="{CF8FED1B-271F-4C7D-8F76-C29FCCCF7F75}"/>
    <cellStyle name="Moneda 14 55 3 2" xfId="14262" xr:uid="{C460FE7C-C108-4B12-80F8-C47E7CB4554A}"/>
    <cellStyle name="Moneda 14 55 3 2 2" xfId="36112" xr:uid="{2D703607-1B67-493D-B34D-2D10B777E501}"/>
    <cellStyle name="Moneda 14 55 3 2 3" xfId="25191" xr:uid="{C7FAF7E4-89BF-41F4-9C71-F5141CFCF5F2}"/>
    <cellStyle name="Moneda 14 55 3 3" xfId="10608" xr:uid="{3722A478-5DD7-4754-8D89-638050A92B2E}"/>
    <cellStyle name="Moneda 14 55 3 3 2" xfId="32472" xr:uid="{2B328D4F-E6CE-4576-8572-8A3F3F7AFC88}"/>
    <cellStyle name="Moneda 14 55 3 3 3" xfId="21551" xr:uid="{7FB9801E-5301-42ED-B42A-75338C049A3E}"/>
    <cellStyle name="Moneda 14 55 3 4" xfId="28833" xr:uid="{D9192F5F-5263-4696-B85F-0631397F000C}"/>
    <cellStyle name="Moneda 14 55 3 5" xfId="17912" xr:uid="{F170BFCF-2FC7-4645-9388-7A858DF0489A}"/>
    <cellStyle name="Moneda 14 55 4" xfId="7685" xr:uid="{EF13A9DF-185B-4DFB-B3E7-868630F0D6E7}"/>
    <cellStyle name="Moneda 14 55 4 2" xfId="14992" xr:uid="{C44BCF69-5A02-4DDA-A6BB-A6FCF5AD560A}"/>
    <cellStyle name="Moneda 14 55 4 2 2" xfId="36838" xr:uid="{971CAB6C-96C7-4B56-BE9F-D08A73707634}"/>
    <cellStyle name="Moneda 14 55 4 2 3" xfId="25917" xr:uid="{DA494DC7-909A-46DA-8AFB-238ABED1529C}"/>
    <cellStyle name="Moneda 14 55 4 3" xfId="11338" xr:uid="{65E6A95D-E829-4AB7-B128-A62562513FCF}"/>
    <cellStyle name="Moneda 14 55 4 3 2" xfId="33198" xr:uid="{E31E4FC8-8D8D-4224-8EB1-D7E33F36B72B}"/>
    <cellStyle name="Moneda 14 55 4 3 3" xfId="22277" xr:uid="{6A74FD02-89D0-42A8-967A-B1102D124F1B}"/>
    <cellStyle name="Moneda 14 55 4 4" xfId="29559" xr:uid="{3A86954D-6499-46FE-8682-FA4B7BBFBF3D}"/>
    <cellStyle name="Moneda 14 55 4 5" xfId="18638" xr:uid="{89079043-A4BD-4D96-AA34-81F57AFC4834}"/>
    <cellStyle name="Moneda 14 55 5" xfId="8415" xr:uid="{F5B6106D-311C-4654-8A60-761CFC540912}"/>
    <cellStyle name="Moneda 14 55 5 2" xfId="15722" xr:uid="{40E0EDD6-DEE1-4390-993D-7189B731B49C}"/>
    <cellStyle name="Moneda 14 55 5 2 2" xfId="37564" xr:uid="{D68015BB-A7AB-4362-AF09-1CBFEFB102A7}"/>
    <cellStyle name="Moneda 14 55 5 2 3" xfId="26643" xr:uid="{17F25472-9D41-4689-96E6-66817295EF41}"/>
    <cellStyle name="Moneda 14 55 5 3" xfId="12064" xr:uid="{94241800-821F-4AF4-9C93-8E93D9A5A158}"/>
    <cellStyle name="Moneda 14 55 5 3 2" xfId="33924" xr:uid="{FAE2CEB5-29B5-453D-8676-EEC5D8F5C70C}"/>
    <cellStyle name="Moneda 14 55 5 3 3" xfId="23003" xr:uid="{EA3A6A1C-5F6E-4FF3-9426-AD97461B6079}"/>
    <cellStyle name="Moneda 14 55 5 4" xfId="30285" xr:uid="{89412F0F-6482-4BC7-AC14-BD393E3AA91C}"/>
    <cellStyle name="Moneda 14 55 5 5" xfId="19364" xr:uid="{2394DF07-E934-4B50-9F31-E4A5E10C4273}"/>
    <cellStyle name="Moneda 14 55 6" xfId="12804" xr:uid="{E86657EE-7598-49CD-9B2F-E5216BE5C8FF}"/>
    <cellStyle name="Moneda 14 55 6 2" xfId="34658" xr:uid="{989F7DAD-7CBC-4744-8D57-3EAACDAC8467}"/>
    <cellStyle name="Moneda 14 55 6 3" xfId="23737" xr:uid="{895B8C0D-61AE-4A56-99AD-48462E2018E5}"/>
    <cellStyle name="Moneda 14 55 7" xfId="9150" xr:uid="{D0914322-9C3D-4F55-B373-847D32B72162}"/>
    <cellStyle name="Moneda 14 55 7 2" xfId="31018" xr:uid="{2018F6BC-68E1-4C8B-A6B2-A2E162E70B96}"/>
    <cellStyle name="Moneda 14 55 7 3" xfId="20097" xr:uid="{43AB5057-7E37-49B7-91F3-248F87DBF82E}"/>
    <cellStyle name="Moneda 14 55 8" xfId="27379" xr:uid="{935F2853-5E3B-4264-B76C-041439C88283}"/>
    <cellStyle name="Moneda 14 55 9" xfId="16458" xr:uid="{9EDA0127-6A91-46DB-8E33-19866EEF35BB}"/>
    <cellStyle name="Moneda 14 56" xfId="5736" xr:uid="{3EA195DB-2991-44B9-8451-C87124E9D00B}"/>
    <cellStyle name="Moneda 14 56 2" xfId="6469" xr:uid="{B0B54E72-5AFD-474E-91DF-6FD9E6A7F453}"/>
    <cellStyle name="Moneda 14 56 2 2" xfId="13776" xr:uid="{9F4C3E16-92AD-4A29-95D0-AD5312F73CA4}"/>
    <cellStyle name="Moneda 14 56 2 2 2" xfId="35630" xr:uid="{99D79A41-950D-4003-98CE-7D508929D02E}"/>
    <cellStyle name="Moneda 14 56 2 2 3" xfId="24709" xr:uid="{EEAEF0BF-AF5C-4D34-BCE7-E5F4866C4BC7}"/>
    <cellStyle name="Moneda 14 56 2 3" xfId="10122" xr:uid="{F02EEA83-E534-4AB3-B0E7-808349E158A0}"/>
    <cellStyle name="Moneda 14 56 2 3 2" xfId="31990" xr:uid="{86E53913-C275-41BD-B897-7D49C6B9DF77}"/>
    <cellStyle name="Moneda 14 56 2 3 3" xfId="21069" xr:uid="{52AFE5E7-25BB-4BD2-95F2-3AC47C9D37B9}"/>
    <cellStyle name="Moneda 14 56 2 4" xfId="28351" xr:uid="{726605AA-E723-49B3-BE2E-8F5947FFC74B}"/>
    <cellStyle name="Moneda 14 56 2 5" xfId="17430" xr:uid="{2293DEB9-B637-47A2-9C15-71FFE52D7E1E}"/>
    <cellStyle name="Moneda 14 56 3" xfId="7199" xr:uid="{97A3DDCC-7291-405E-83B3-94D035D349C9}"/>
    <cellStyle name="Moneda 14 56 3 2" xfId="14506" xr:uid="{5E4019EC-0785-49E8-83E5-C343F66EB097}"/>
    <cellStyle name="Moneda 14 56 3 2 2" xfId="36356" xr:uid="{DBECA2F3-E9E4-46B4-9F7B-4FFEA3A58ED9}"/>
    <cellStyle name="Moneda 14 56 3 2 3" xfId="25435" xr:uid="{9B1810E2-A347-4F4B-A74B-8514C64F2D98}"/>
    <cellStyle name="Moneda 14 56 3 3" xfId="10852" xr:uid="{9D5BF9E1-9FAA-4CF9-B62E-38604FE349FE}"/>
    <cellStyle name="Moneda 14 56 3 3 2" xfId="32716" xr:uid="{8596ED39-2EAC-41FB-81C9-040D75F81CC0}"/>
    <cellStyle name="Moneda 14 56 3 3 3" xfId="21795" xr:uid="{144B0B3E-1614-4C22-90A5-A8B261120E6C}"/>
    <cellStyle name="Moneda 14 56 3 4" xfId="29077" xr:uid="{F1486F73-01DE-4497-BF8E-6DE98E0B214F}"/>
    <cellStyle name="Moneda 14 56 3 5" xfId="18156" xr:uid="{70FF6E52-7504-4305-822E-0BE3B40A51E3}"/>
    <cellStyle name="Moneda 14 56 4" xfId="7929" xr:uid="{0D2DEDB1-C8F9-40D5-ABB7-560F048FC3C1}"/>
    <cellStyle name="Moneda 14 56 4 2" xfId="15236" xr:uid="{A308C52D-31C9-4642-A403-E297A09DCE44}"/>
    <cellStyle name="Moneda 14 56 4 2 2" xfId="37082" xr:uid="{5C93B11E-236F-4E98-828B-644015ABD9AA}"/>
    <cellStyle name="Moneda 14 56 4 2 3" xfId="26161" xr:uid="{31540DF4-9185-4F27-809E-216BA4845C78}"/>
    <cellStyle name="Moneda 14 56 4 3" xfId="11582" xr:uid="{0B009DEF-DFD5-4924-A9F8-A65610B0DDAE}"/>
    <cellStyle name="Moneda 14 56 4 3 2" xfId="33442" xr:uid="{376D8B1E-FE66-4678-9EB1-5BEA57C38816}"/>
    <cellStyle name="Moneda 14 56 4 3 3" xfId="22521" xr:uid="{1F5A1433-F710-4E70-B87D-6B03A9D59CFD}"/>
    <cellStyle name="Moneda 14 56 4 4" xfId="29803" xr:uid="{0E21A0E2-2AA7-4738-AD97-EF2689C05651}"/>
    <cellStyle name="Moneda 14 56 4 5" xfId="18882" xr:uid="{B8F9C45D-01CC-4C42-A6DB-4B3E15439BC6}"/>
    <cellStyle name="Moneda 14 56 5" xfId="8659" xr:uid="{D76C791E-DB19-4D45-BC33-C2729F75C2CD}"/>
    <cellStyle name="Moneda 14 56 5 2" xfId="15966" xr:uid="{B1C9DA37-0205-4EDA-A679-AB853018CDF6}"/>
    <cellStyle name="Moneda 14 56 5 2 2" xfId="37808" xr:uid="{D90D1D89-4A20-4156-9CDE-795090504D31}"/>
    <cellStyle name="Moneda 14 56 5 2 3" xfId="26887" xr:uid="{567E27AE-5A29-4567-9024-5DF5C4FBA71F}"/>
    <cellStyle name="Moneda 14 56 5 3" xfId="12308" xr:uid="{53AC0E9B-5B5F-4DF2-85EA-F9C6560B5997}"/>
    <cellStyle name="Moneda 14 56 5 3 2" xfId="34168" xr:uid="{221CF43A-9B95-43F8-AD0B-DB5C7A727B7B}"/>
    <cellStyle name="Moneda 14 56 5 3 3" xfId="23247" xr:uid="{A095FEDC-AD3C-4AA3-9744-19D718A204C1}"/>
    <cellStyle name="Moneda 14 56 5 4" xfId="30529" xr:uid="{19801F0F-57A4-48EB-BA8E-73A26B194BBD}"/>
    <cellStyle name="Moneda 14 56 5 5" xfId="19608" xr:uid="{2F24710A-CF82-44BA-8121-2F9A62644246}"/>
    <cellStyle name="Moneda 14 56 6" xfId="13048" xr:uid="{05B10CA3-27EC-41E3-91C1-3A33EE284637}"/>
    <cellStyle name="Moneda 14 56 6 2" xfId="34902" xr:uid="{E9B120BC-7F17-4F8F-A749-35D897CF4C48}"/>
    <cellStyle name="Moneda 14 56 6 3" xfId="23981" xr:uid="{7E8C01EC-83FB-4644-BBBF-79DA452ECB6C}"/>
    <cellStyle name="Moneda 14 56 7" xfId="9394" xr:uid="{517AF7CA-7E3B-442B-BF3A-7BC208875351}"/>
    <cellStyle name="Moneda 14 56 7 2" xfId="31262" xr:uid="{E7178A46-FC7C-4F18-A0CB-4142E7E8C82F}"/>
    <cellStyle name="Moneda 14 56 7 3" xfId="20341" xr:uid="{E7C6D8D9-2C10-49D9-9FDD-5AEFE46B2F11}"/>
    <cellStyle name="Moneda 14 56 8" xfId="27623" xr:uid="{85B3184B-7243-4541-988D-5141CB802D53}"/>
    <cellStyle name="Moneda 14 56 9" xfId="16702" xr:uid="{6F5E88C9-0FDF-4C9B-8108-541827C34295}"/>
    <cellStyle name="Moneda 14 57" xfId="5988" xr:uid="{0D22176B-C4E2-477A-A4D1-1E68DE4DCDBC}"/>
    <cellStyle name="Moneda 14 57 2" xfId="13295" xr:uid="{D7436CD9-0C02-432F-900F-2D8B4F9A0255}"/>
    <cellStyle name="Moneda 14 57 2 2" xfId="35149" xr:uid="{51E41CBB-ED25-4026-ACBA-0AA60B204748}"/>
    <cellStyle name="Moneda 14 57 2 3" xfId="24228" xr:uid="{639D9DBA-7DE5-4E06-A593-4AD24AFB874D}"/>
    <cellStyle name="Moneda 14 57 3" xfId="9641" xr:uid="{4E8D51C2-7CFB-4001-89A1-96E3675AB101}"/>
    <cellStyle name="Moneda 14 57 3 2" xfId="31509" xr:uid="{ECD0B066-98EA-4890-A7A2-76B941C25405}"/>
    <cellStyle name="Moneda 14 57 3 3" xfId="20588" xr:uid="{3FE24E24-F9E4-4780-832D-F96B60A4A375}"/>
    <cellStyle name="Moneda 14 57 4" xfId="27870" xr:uid="{3709E258-8CCA-4812-8D5C-88177407F80B}"/>
    <cellStyle name="Moneda 14 57 5" xfId="16949" xr:uid="{2DE93466-C1B5-42AE-9722-7314977FA556}"/>
    <cellStyle name="Moneda 14 58" xfId="6716" xr:uid="{81216577-5584-4185-9423-132786406380}"/>
    <cellStyle name="Moneda 14 58 2" xfId="14023" xr:uid="{C3A354DC-21FC-4D65-8C5C-CC5B72C275A7}"/>
    <cellStyle name="Moneda 14 58 2 2" xfId="35875" xr:uid="{7464050C-DA5D-45C7-97F2-4CA8A03A6D04}"/>
    <cellStyle name="Moneda 14 58 2 3" xfId="24954" xr:uid="{716B8EB9-93A9-48E4-834F-0C0B0433022D}"/>
    <cellStyle name="Moneda 14 58 3" xfId="10369" xr:uid="{BFAA7F9D-FAE8-4732-A9AE-AA291963B303}"/>
    <cellStyle name="Moneda 14 58 3 2" xfId="32235" xr:uid="{23B68217-D6B3-438B-85E6-2C82E6464FAC}"/>
    <cellStyle name="Moneda 14 58 3 3" xfId="21314" xr:uid="{7E1EDB43-82F6-474F-937F-B84EBF9A0C6D}"/>
    <cellStyle name="Moneda 14 58 4" xfId="28596" xr:uid="{8BFB3714-AF07-4726-8B36-347704DF3694}"/>
    <cellStyle name="Moneda 14 58 5" xfId="17675" xr:uid="{122894BE-87E9-41B0-8E8B-8D0A0A1F51DF}"/>
    <cellStyle name="Moneda 14 59" xfId="7446" xr:uid="{5128E348-24CB-4ED7-A1BD-98E0802F9B6D}"/>
    <cellStyle name="Moneda 14 59 2" xfId="14753" xr:uid="{E733AAD8-F058-4322-8907-83CE1E5805FD}"/>
    <cellStyle name="Moneda 14 59 2 2" xfId="36601" xr:uid="{4630116A-8D49-4BF8-9E79-FCCAF5DA9D35}"/>
    <cellStyle name="Moneda 14 59 2 3" xfId="25680" xr:uid="{667DDE53-0913-4DDA-9AE0-B8B7FBBACFFA}"/>
    <cellStyle name="Moneda 14 59 3" xfId="11099" xr:uid="{2F87084A-CF44-4C22-92AD-D7E9B99D9E84}"/>
    <cellStyle name="Moneda 14 59 3 2" xfId="32961" xr:uid="{AF06D358-684B-41E2-A4B9-828D65A9C982}"/>
    <cellStyle name="Moneda 14 59 3 3" xfId="22040" xr:uid="{A61A92E3-A55D-4FD3-8425-3828C99F6536}"/>
    <cellStyle name="Moneda 14 59 4" xfId="29322" xr:uid="{F406B4AB-018C-40F6-A23D-CFEE83904510}"/>
    <cellStyle name="Moneda 14 59 5" xfId="18401" xr:uid="{DA735EA7-7336-4635-9CCD-DC6EF2C3DCEE}"/>
    <cellStyle name="Moneda 14 6" xfId="3126" xr:uid="{EE5CF310-5463-4DF1-8683-BAE03A0E7417}"/>
    <cellStyle name="Moneda 14 6 10" xfId="27192" xr:uid="{032FC4E8-6368-432F-AEF7-739147B8DFE8}"/>
    <cellStyle name="Moneda 14 6 11" xfId="16271" xr:uid="{60A0B831-6A23-4C5E-8AFA-2ACDABCE8E20}"/>
    <cellStyle name="Moneda 14 6 2" xfId="5536" xr:uid="{385656E1-BB97-4E62-AA76-A16C03BED8A7}"/>
    <cellStyle name="Moneda 14 6 2 2" xfId="6275" xr:uid="{C0E66CF4-0C28-4B82-8628-8ECCBF88F091}"/>
    <cellStyle name="Moneda 14 6 2 2 2" xfId="13582" xr:uid="{A00128C2-FB36-422E-A0E9-937D58AC175E}"/>
    <cellStyle name="Moneda 14 6 2 2 2 2" xfId="35436" xr:uid="{82C75998-7560-40B1-B90F-7ACEDEB05D26}"/>
    <cellStyle name="Moneda 14 6 2 2 2 3" xfId="24515" xr:uid="{C06C67AD-4B07-4BF9-B19C-C797F774C1A0}"/>
    <cellStyle name="Moneda 14 6 2 2 3" xfId="9928" xr:uid="{4C015ED3-871C-4FF1-BF06-683D78BBA59B}"/>
    <cellStyle name="Moneda 14 6 2 2 3 2" xfId="31796" xr:uid="{D6606F81-D5A7-42BD-A19E-AAE2BA0C95A9}"/>
    <cellStyle name="Moneda 14 6 2 2 3 3" xfId="20875" xr:uid="{20879F10-01AA-40BD-88CD-17D77BE68A2B}"/>
    <cellStyle name="Moneda 14 6 2 2 4" xfId="28157" xr:uid="{521E6C1B-7DF8-402E-8AE6-DA4ECD1AC968}"/>
    <cellStyle name="Moneda 14 6 2 2 5" xfId="17236" xr:uid="{FDCCD36E-7905-4B22-B6E0-23E02D3B2087}"/>
    <cellStyle name="Moneda 14 6 2 3" xfId="7005" xr:uid="{9F3A6CE6-EFAF-4A1F-905E-D3E35428196C}"/>
    <cellStyle name="Moneda 14 6 2 3 2" xfId="14312" xr:uid="{ACD999EA-5DB1-4D99-A467-2C3689EE8D2C}"/>
    <cellStyle name="Moneda 14 6 2 3 2 2" xfId="36162" xr:uid="{5019450C-5902-40F9-8C78-9B07739BF1DE}"/>
    <cellStyle name="Moneda 14 6 2 3 2 3" xfId="25241" xr:uid="{90AB3C9C-1CDB-42B8-89AF-124BA9934F90}"/>
    <cellStyle name="Moneda 14 6 2 3 3" xfId="10658" xr:uid="{037BB78F-706F-469D-A218-263386BBDC39}"/>
    <cellStyle name="Moneda 14 6 2 3 3 2" xfId="32522" xr:uid="{F5259E12-3091-44DA-838E-0270BEEA7374}"/>
    <cellStyle name="Moneda 14 6 2 3 3 3" xfId="21601" xr:uid="{9C1D5C54-E7C5-4941-A3B7-0D083A06CC1B}"/>
    <cellStyle name="Moneda 14 6 2 3 4" xfId="28883" xr:uid="{8802E688-CE36-4AF9-84E0-9FD1BE0C0117}"/>
    <cellStyle name="Moneda 14 6 2 3 5" xfId="17962" xr:uid="{4CDCDD65-F1AF-42A0-9ECB-E02C43113198}"/>
    <cellStyle name="Moneda 14 6 2 4" xfId="7735" xr:uid="{8E299991-355A-4EB3-A6CD-518C9C48296C}"/>
    <cellStyle name="Moneda 14 6 2 4 2" xfId="15042" xr:uid="{7A33E9DB-5EDB-40C7-89DC-73DDB8EB4398}"/>
    <cellStyle name="Moneda 14 6 2 4 2 2" xfId="36888" xr:uid="{58D45D46-80C8-417B-AEB3-5BE08DE831FB}"/>
    <cellStyle name="Moneda 14 6 2 4 2 3" xfId="25967" xr:uid="{7F5F5CA4-CADF-4C27-ABF2-8F63976F27A4}"/>
    <cellStyle name="Moneda 14 6 2 4 3" xfId="11388" xr:uid="{E3084BDC-C461-46A2-9CD8-8FA5B585CE17}"/>
    <cellStyle name="Moneda 14 6 2 4 3 2" xfId="33248" xr:uid="{C31EE9D1-F38E-4A13-89D4-511DF39F394A}"/>
    <cellStyle name="Moneda 14 6 2 4 3 3" xfId="22327" xr:uid="{0F549513-F041-4BE1-B105-00B834828F28}"/>
    <cellStyle name="Moneda 14 6 2 4 4" xfId="29609" xr:uid="{15C4D6D6-CA07-414C-A577-45F081C85F1C}"/>
    <cellStyle name="Moneda 14 6 2 4 5" xfId="18688" xr:uid="{E1BA5318-2800-4DE6-8590-F1A1CA21E0E2}"/>
    <cellStyle name="Moneda 14 6 2 5" xfId="8465" xr:uid="{BFAA953D-08E0-4E32-941C-EA5170315488}"/>
    <cellStyle name="Moneda 14 6 2 5 2" xfId="15772" xr:uid="{3FE55CDC-2D60-4EAE-A334-7396795004D6}"/>
    <cellStyle name="Moneda 14 6 2 5 2 2" xfId="37614" xr:uid="{9859EBF9-D50E-44FE-9EC2-5B2F9860E8F9}"/>
    <cellStyle name="Moneda 14 6 2 5 2 3" xfId="26693" xr:uid="{4E10D171-59D6-4E66-AD0E-B2BE9BF121E7}"/>
    <cellStyle name="Moneda 14 6 2 5 3" xfId="12114" xr:uid="{BBC2B94B-F7B2-4550-BB25-024B47B9AA92}"/>
    <cellStyle name="Moneda 14 6 2 5 3 2" xfId="33974" xr:uid="{09F0DAA5-5127-4868-8152-DEBA9D283BC2}"/>
    <cellStyle name="Moneda 14 6 2 5 3 3" xfId="23053" xr:uid="{82CA0899-5D4F-4830-9CA6-45D72A54B087}"/>
    <cellStyle name="Moneda 14 6 2 5 4" xfId="30335" xr:uid="{58F96597-7B90-4763-9C70-0EAB90B7C70D}"/>
    <cellStyle name="Moneda 14 6 2 5 5" xfId="19414" xr:uid="{14FA7B38-4C2D-422B-B71D-623884568711}"/>
    <cellStyle name="Moneda 14 6 2 6" xfId="12854" xr:uid="{1B7C335D-C7DF-46CE-8403-D8FD52888FDA}"/>
    <cellStyle name="Moneda 14 6 2 6 2" xfId="34708" xr:uid="{82F54167-16F3-4CA0-9EAE-18FC8F8AB5E9}"/>
    <cellStyle name="Moneda 14 6 2 6 3" xfId="23787" xr:uid="{55576EFB-555E-4A4E-BBAA-CA18EA9A6E4D}"/>
    <cellStyle name="Moneda 14 6 2 7" xfId="9200" xr:uid="{14E08E4C-E40D-4735-92E0-E3657F249344}"/>
    <cellStyle name="Moneda 14 6 2 7 2" xfId="31068" xr:uid="{89EBB0DA-712D-4D7E-A125-76D447461B80}"/>
    <cellStyle name="Moneda 14 6 2 7 3" xfId="20147" xr:uid="{684CFA83-A853-430B-A9FC-F642CA1C119F}"/>
    <cellStyle name="Moneda 14 6 2 8" xfId="27429" xr:uid="{50208EC4-3A5C-421C-B995-D4BB4944A20A}"/>
    <cellStyle name="Moneda 14 6 2 9" xfId="16508" xr:uid="{7D32DBD9-4EA6-490E-9E62-7C831DD10632}"/>
    <cellStyle name="Moneda 14 6 3" xfId="5786" xr:uid="{4E085D63-C5EB-4CCE-B8C3-0F266436B02D}"/>
    <cellStyle name="Moneda 14 6 3 2" xfId="6519" xr:uid="{BD8D84FE-6813-44F5-9139-2581B7173D30}"/>
    <cellStyle name="Moneda 14 6 3 2 2" xfId="13826" xr:uid="{CC9F4F1C-1032-4829-B1BD-DD104446EAA9}"/>
    <cellStyle name="Moneda 14 6 3 2 2 2" xfId="35680" xr:uid="{758039E8-A2C4-4E95-95BA-EFF2F657CF4E}"/>
    <cellStyle name="Moneda 14 6 3 2 2 3" xfId="24759" xr:uid="{32FF8CDD-913F-41ED-A260-C784A1FBD1EA}"/>
    <cellStyle name="Moneda 14 6 3 2 3" xfId="10172" xr:uid="{A02DBB6E-C002-4C2C-BA3D-4290E53B5F7F}"/>
    <cellStyle name="Moneda 14 6 3 2 3 2" xfId="32040" xr:uid="{37A0B693-BEE6-435C-8EE8-25E518CCD959}"/>
    <cellStyle name="Moneda 14 6 3 2 3 3" xfId="21119" xr:uid="{CC04F90E-170B-49F5-B864-71DFDE27E7FA}"/>
    <cellStyle name="Moneda 14 6 3 2 4" xfId="28401" xr:uid="{976811A5-DFAC-41F3-8F4B-D4FC0B52F562}"/>
    <cellStyle name="Moneda 14 6 3 2 5" xfId="17480" xr:uid="{C2471BF9-5CCE-4436-9D2D-D5E1BB28D545}"/>
    <cellStyle name="Moneda 14 6 3 3" xfId="7249" xr:uid="{870BE0B5-532D-44BB-842B-64CAD970A795}"/>
    <cellStyle name="Moneda 14 6 3 3 2" xfId="14556" xr:uid="{283DDC82-FCE3-42BC-9CBD-49FCE78D061C}"/>
    <cellStyle name="Moneda 14 6 3 3 2 2" xfId="36406" xr:uid="{29A864C3-C71C-4501-A292-4828B315B021}"/>
    <cellStyle name="Moneda 14 6 3 3 2 3" xfId="25485" xr:uid="{F63455F7-CCBD-4E5D-9CEE-21DE816D1CA6}"/>
    <cellStyle name="Moneda 14 6 3 3 3" xfId="10902" xr:uid="{DE0996B9-C74F-4232-9A06-F5E2A393E631}"/>
    <cellStyle name="Moneda 14 6 3 3 3 2" xfId="32766" xr:uid="{591AD2B3-7ABF-4168-95B8-8D4C4D6C6943}"/>
    <cellStyle name="Moneda 14 6 3 3 3 3" xfId="21845" xr:uid="{410C0868-A2D3-4612-A375-B13327E24CA7}"/>
    <cellStyle name="Moneda 14 6 3 3 4" xfId="29127" xr:uid="{A510955B-81AD-45E6-80FC-8C24F8514178}"/>
    <cellStyle name="Moneda 14 6 3 3 5" xfId="18206" xr:uid="{918C56C4-473F-4026-B088-79F97FC0E071}"/>
    <cellStyle name="Moneda 14 6 3 4" xfId="7979" xr:uid="{7958463B-3530-40EC-BDCE-25EFD932BF45}"/>
    <cellStyle name="Moneda 14 6 3 4 2" xfId="15286" xr:uid="{3C086D30-A6A0-446D-B32E-D7049F960266}"/>
    <cellStyle name="Moneda 14 6 3 4 2 2" xfId="37132" xr:uid="{A39B2272-190F-4366-AD6F-F1DCAF4CC5AA}"/>
    <cellStyle name="Moneda 14 6 3 4 2 3" xfId="26211" xr:uid="{8D05604C-D479-415C-A01A-07E639867EA2}"/>
    <cellStyle name="Moneda 14 6 3 4 3" xfId="11632" xr:uid="{25D96CFB-4EF6-42A2-9823-72122C9C9389}"/>
    <cellStyle name="Moneda 14 6 3 4 3 2" xfId="33492" xr:uid="{651B7998-7D68-46A5-BDDB-B4EA7DC1ADA6}"/>
    <cellStyle name="Moneda 14 6 3 4 3 3" xfId="22571" xr:uid="{951E6511-69C6-4081-A903-03B33EF1C4CA}"/>
    <cellStyle name="Moneda 14 6 3 4 4" xfId="29853" xr:uid="{69CA0504-9C1C-4984-B9A3-327DEF263064}"/>
    <cellStyle name="Moneda 14 6 3 4 5" xfId="18932" xr:uid="{1F9E01E8-8F38-400B-A10E-67529FFDB4E3}"/>
    <cellStyle name="Moneda 14 6 3 5" xfId="8709" xr:uid="{C8166E80-3944-4F63-B9E4-A6FEA1585673}"/>
    <cellStyle name="Moneda 14 6 3 5 2" xfId="16016" xr:uid="{7877C91C-D057-4EFD-8C15-AB934E44EA17}"/>
    <cellStyle name="Moneda 14 6 3 5 2 2" xfId="37858" xr:uid="{015CD546-8480-4CC6-89BC-88BAFFB833EA}"/>
    <cellStyle name="Moneda 14 6 3 5 2 3" xfId="26937" xr:uid="{49ECDD5E-D985-434D-B599-807479D2FB6B}"/>
    <cellStyle name="Moneda 14 6 3 5 3" xfId="12358" xr:uid="{9E3EAB61-9CD3-44EF-A3BB-B29670F00AAC}"/>
    <cellStyle name="Moneda 14 6 3 5 3 2" xfId="34218" xr:uid="{373AD562-AD9A-4850-B05F-EFD62E3E9C31}"/>
    <cellStyle name="Moneda 14 6 3 5 3 3" xfId="23297" xr:uid="{D3741A30-9BD5-49C8-BDBF-68EF4BA2D421}"/>
    <cellStyle name="Moneda 14 6 3 5 4" xfId="30579" xr:uid="{187E7284-9FC3-4EFD-8EC3-4BE6011B1672}"/>
    <cellStyle name="Moneda 14 6 3 5 5" xfId="19658" xr:uid="{E4C118BB-2DD8-4EA3-961B-931BB30A88BA}"/>
    <cellStyle name="Moneda 14 6 3 6" xfId="13098" xr:uid="{0A0F0763-28BA-48FC-8528-CC4EFC68EA8C}"/>
    <cellStyle name="Moneda 14 6 3 6 2" xfId="34952" xr:uid="{84107A19-C4E8-47DA-9710-AB584F51ACEA}"/>
    <cellStyle name="Moneda 14 6 3 6 3" xfId="24031" xr:uid="{3A13AFAE-AC05-4B7B-88DE-65E6E73401EB}"/>
    <cellStyle name="Moneda 14 6 3 7" xfId="9444" xr:uid="{7D2D3B11-5F1B-4585-97F6-6DE937A2457A}"/>
    <cellStyle name="Moneda 14 6 3 7 2" xfId="31312" xr:uid="{59EA581B-B670-4EA3-972B-A2A68DEBA123}"/>
    <cellStyle name="Moneda 14 6 3 7 3" xfId="20391" xr:uid="{35824127-9F45-474A-9D97-D30225FA73A0}"/>
    <cellStyle name="Moneda 14 6 3 8" xfId="27673" xr:uid="{E84B026E-74C0-4468-8741-539B5D4049BA}"/>
    <cellStyle name="Moneda 14 6 3 9" xfId="16752" xr:uid="{BCA99650-7D41-4201-846F-2F56A6055957}"/>
    <cellStyle name="Moneda 14 6 4" xfId="6038" xr:uid="{EFAD850B-CB25-4062-81BC-EC260CAF466A}"/>
    <cellStyle name="Moneda 14 6 4 2" xfId="13345" xr:uid="{ECAC3498-8EE9-4BBC-BE13-9D98F2DAB486}"/>
    <cellStyle name="Moneda 14 6 4 2 2" xfId="35199" xr:uid="{044A8AE5-1A8D-4CDB-8404-4D107DBC5C03}"/>
    <cellStyle name="Moneda 14 6 4 2 3" xfId="24278" xr:uid="{5A0AB308-B9D5-49DC-A780-32B0E517CCD7}"/>
    <cellStyle name="Moneda 14 6 4 3" xfId="9691" xr:uid="{73214050-9BDF-44F8-94C7-659D6F538ADE}"/>
    <cellStyle name="Moneda 14 6 4 3 2" xfId="31559" xr:uid="{2EE7BDC6-BE15-4B2F-86EC-F731397B4C20}"/>
    <cellStyle name="Moneda 14 6 4 3 3" xfId="20638" xr:uid="{5A6527A1-D225-4AA5-BD69-FF5A0E3A709B}"/>
    <cellStyle name="Moneda 14 6 4 4" xfId="27920" xr:uid="{EA64B916-A51E-476E-AE83-ECCF1DDB579B}"/>
    <cellStyle name="Moneda 14 6 4 5" xfId="16999" xr:uid="{F627FFE6-9626-44B8-AF6D-9241C169FD08}"/>
    <cellStyle name="Moneda 14 6 5" xfId="6766" xr:uid="{0AEC49DB-F5E7-461A-AEB1-0D3FF9A75381}"/>
    <cellStyle name="Moneda 14 6 5 2" xfId="14073" xr:uid="{39A0AA78-035B-4A99-B7E0-E10F57ABB063}"/>
    <cellStyle name="Moneda 14 6 5 2 2" xfId="35925" xr:uid="{8A24038E-CBC0-43E2-8254-0EC06B506C9E}"/>
    <cellStyle name="Moneda 14 6 5 2 3" xfId="25004" xr:uid="{C97E81C0-E564-46F0-B0DF-29AB4B530E93}"/>
    <cellStyle name="Moneda 14 6 5 3" xfId="10419" xr:uid="{05A4DA96-564D-41C3-82A3-117ADB6E626D}"/>
    <cellStyle name="Moneda 14 6 5 3 2" xfId="32285" xr:uid="{602D1F30-BBBC-4BF0-A7CD-B943EA9AFAFD}"/>
    <cellStyle name="Moneda 14 6 5 3 3" xfId="21364" xr:uid="{C5D9C315-9353-4BAB-8002-9928E4779F0A}"/>
    <cellStyle name="Moneda 14 6 5 4" xfId="28646" xr:uid="{6A3FA08A-DEC4-4A40-8682-D5F72418210F}"/>
    <cellStyle name="Moneda 14 6 5 5" xfId="17725" xr:uid="{8579DAC3-8474-463B-BD0E-48021C7C42F0}"/>
    <cellStyle name="Moneda 14 6 6" xfId="7496" xr:uid="{3A0F8E0C-FDD0-486C-8F75-098C3D3A6D2F}"/>
    <cellStyle name="Moneda 14 6 6 2" xfId="14803" xr:uid="{29BA2237-F1AE-4931-9EC9-378E8D19CBAD}"/>
    <cellStyle name="Moneda 14 6 6 2 2" xfId="36651" xr:uid="{EE5A383E-4F6A-4076-839E-09130601B38E}"/>
    <cellStyle name="Moneda 14 6 6 2 3" xfId="25730" xr:uid="{A1F39D3D-E4EB-4044-9DEF-DBCE8FEF9FC2}"/>
    <cellStyle name="Moneda 14 6 6 3" xfId="11149" xr:uid="{67D5E0E1-ED3C-435B-835C-548536C579B6}"/>
    <cellStyle name="Moneda 14 6 6 3 2" xfId="33011" xr:uid="{0CBB30D5-2F88-47E9-8F6C-0D65671F9351}"/>
    <cellStyle name="Moneda 14 6 6 3 3" xfId="22090" xr:uid="{C2EF8DF9-7801-4391-99CA-6FF40A0C9FAB}"/>
    <cellStyle name="Moneda 14 6 6 4" xfId="29372" xr:uid="{1E9C4E4D-EDA1-4D45-8890-871EF6C71A2F}"/>
    <cellStyle name="Moneda 14 6 6 5" xfId="18451" xr:uid="{9542FC3D-B799-4D51-917C-60F8458EA4D5}"/>
    <cellStyle name="Moneda 14 6 7" xfId="8226" xr:uid="{01FAF746-A659-4CCC-BAFA-A42D032360B9}"/>
    <cellStyle name="Moneda 14 6 7 2" xfId="15533" xr:uid="{FFCFEB00-2742-4375-B4DE-C2BEC2769CCC}"/>
    <cellStyle name="Moneda 14 6 7 2 2" xfId="37377" xr:uid="{353B4451-5ED3-41A1-8180-BB9C9D93BD20}"/>
    <cellStyle name="Moneda 14 6 7 2 3" xfId="26456" xr:uid="{0960EC86-FB3D-462B-8419-F5EC177171A2}"/>
    <cellStyle name="Moneda 14 6 7 3" xfId="11877" xr:uid="{2703A6D1-3DD9-4880-B10E-EDA6C23AAF6F}"/>
    <cellStyle name="Moneda 14 6 7 3 2" xfId="33737" xr:uid="{CBEE568E-3317-4EFD-A8A6-0B31261B4EC5}"/>
    <cellStyle name="Moneda 14 6 7 3 3" xfId="22816" xr:uid="{443E4BA4-2D8A-4F00-954A-DE994334BF1C}"/>
    <cellStyle name="Moneda 14 6 7 4" xfId="30098" xr:uid="{9E47C884-C5F2-47CE-9003-D046B685C5CC}"/>
    <cellStyle name="Moneda 14 6 7 5" xfId="19177" xr:uid="{3D0241E0-E17A-40B4-8C06-2048EB698769}"/>
    <cellStyle name="Moneda 14 6 8" xfId="12615" xr:uid="{43BB53EE-DB3B-4C58-92DF-CC2BA710323C}"/>
    <cellStyle name="Moneda 14 6 8 2" xfId="34471" xr:uid="{0A3FC4C9-D259-43CB-9C6C-7CD3043D25E8}"/>
    <cellStyle name="Moneda 14 6 8 3" xfId="23550" xr:uid="{51640CCB-912F-403F-8AFF-93D370D4C183}"/>
    <cellStyle name="Moneda 14 6 9" xfId="8963" xr:uid="{534EBC15-A7F6-4B6A-B8D1-CC972158D25C}"/>
    <cellStyle name="Moneda 14 6 9 2" xfId="30831" xr:uid="{4D120CC9-D99C-4AAC-AEE5-B0599FC75DB0}"/>
    <cellStyle name="Moneda 14 6 9 3" xfId="19910" xr:uid="{100472D4-ADEB-467D-99FC-B692CECA6F83}"/>
    <cellStyle name="Moneda 14 60" xfId="8176" xr:uid="{B1914FE8-15A0-45C6-847F-CF2EF6B5D3E8}"/>
    <cellStyle name="Moneda 14 60 2" xfId="15483" xr:uid="{1542A797-E312-49E4-9DF4-7E15DDA2D7B2}"/>
    <cellStyle name="Moneda 14 60 2 2" xfId="37327" xr:uid="{EC652994-D1A6-4410-893C-F63DCC18BE29}"/>
    <cellStyle name="Moneda 14 60 2 3" xfId="26406" xr:uid="{2BFA49FF-0D2E-40EC-9188-F71ACFB6E910}"/>
    <cellStyle name="Moneda 14 60 3" xfId="11827" xr:uid="{42A7EDD5-51E3-4EB2-AD26-BEE8DFA29F93}"/>
    <cellStyle name="Moneda 14 60 3 2" xfId="33687" xr:uid="{C79F4A79-9CD9-4F1A-9D2D-5EC5B8B7690F}"/>
    <cellStyle name="Moneda 14 60 3 3" xfId="22766" xr:uid="{4E0D3CB4-0304-44E8-BB7E-2A5268DC3761}"/>
    <cellStyle name="Moneda 14 60 4" xfId="30048" xr:uid="{225785D0-B5CF-4F4F-A0B6-1620AE667989}"/>
    <cellStyle name="Moneda 14 60 5" xfId="19127" xr:uid="{E4E57452-E527-4F3A-8845-8BA684959E9C}"/>
    <cellStyle name="Moneda 14 61" xfId="12565" xr:uid="{99D01AB3-4885-4FA1-9E97-60A5AFD0B8ED}"/>
    <cellStyle name="Moneda 14 61 2" xfId="34421" xr:uid="{71A0EA3E-8D01-4ABD-A6D3-60CCA7344591}"/>
    <cellStyle name="Moneda 14 61 3" xfId="23500" xr:uid="{17C0252C-B1E9-444F-AAAE-FFC65744BCB7}"/>
    <cellStyle name="Moneda 14 62" xfId="8913" xr:uid="{E25B859A-0E34-4916-8419-028B4965FCF6}"/>
    <cellStyle name="Moneda 14 62 2" xfId="30781" xr:uid="{081B0E0A-20EF-4E5D-A8FF-644F0DF8D532}"/>
    <cellStyle name="Moneda 14 62 3" xfId="19860" xr:uid="{7D6026CA-99AF-40EE-951F-9D46F2EBEF6C}"/>
    <cellStyle name="Moneda 14 63" xfId="27142" xr:uid="{21035795-92F9-4180-80C4-34C3DA48C41B}"/>
    <cellStyle name="Moneda 14 64" xfId="16221" xr:uid="{861B3487-FE97-4A4A-94F6-39897AAB4D37}"/>
    <cellStyle name="Moneda 14 7" xfId="3127" xr:uid="{3EB34590-E10B-43CF-8C79-1A1B23E7C2CE}"/>
    <cellStyle name="Moneda 14 7 10" xfId="27193" xr:uid="{80C31D5D-BC95-402C-B0AC-E6A559CA3A58}"/>
    <cellStyle name="Moneda 14 7 11" xfId="16272" xr:uid="{E38016FC-CE44-4580-ADE7-2BF31846C2C6}"/>
    <cellStyle name="Moneda 14 7 2" xfId="5537" xr:uid="{34E753D2-15DA-410F-830C-4EC69DD8A103}"/>
    <cellStyle name="Moneda 14 7 2 2" xfId="6276" xr:uid="{10F437E5-0479-451A-9E20-05571D05D125}"/>
    <cellStyle name="Moneda 14 7 2 2 2" xfId="13583" xr:uid="{D6276935-F540-44EC-B3BF-09DF9265485B}"/>
    <cellStyle name="Moneda 14 7 2 2 2 2" xfId="35437" xr:uid="{1AE4A516-9B1F-4FE4-8AC8-4BDD52328D58}"/>
    <cellStyle name="Moneda 14 7 2 2 2 3" xfId="24516" xr:uid="{D4454A1D-3564-4EC9-8DB1-B7885587A7A6}"/>
    <cellStyle name="Moneda 14 7 2 2 3" xfId="9929" xr:uid="{FF4F2372-DF91-42C1-B12E-70D313F14B12}"/>
    <cellStyle name="Moneda 14 7 2 2 3 2" xfId="31797" xr:uid="{24192DB0-C348-4D04-A4BC-C970658DEEB5}"/>
    <cellStyle name="Moneda 14 7 2 2 3 3" xfId="20876" xr:uid="{FDF1AA01-C285-4043-B90F-51D1F3A98ECE}"/>
    <cellStyle name="Moneda 14 7 2 2 4" xfId="28158" xr:uid="{420E4CAA-8FAE-4945-8344-F6B61BD4F796}"/>
    <cellStyle name="Moneda 14 7 2 2 5" xfId="17237" xr:uid="{91359859-8785-4E1B-B559-2F7B2F29B4D7}"/>
    <cellStyle name="Moneda 14 7 2 3" xfId="7006" xr:uid="{E2F83117-DEA6-448D-A6EE-6084BA8680BF}"/>
    <cellStyle name="Moneda 14 7 2 3 2" xfId="14313" xr:uid="{D2696B6D-B107-42B6-947D-4B151642CD3A}"/>
    <cellStyle name="Moneda 14 7 2 3 2 2" xfId="36163" xr:uid="{D7ADF9DA-70F1-4319-A145-D2E270C8B74B}"/>
    <cellStyle name="Moneda 14 7 2 3 2 3" xfId="25242" xr:uid="{1C3E2A0B-4CF2-449A-8E0B-8BF688ADCB01}"/>
    <cellStyle name="Moneda 14 7 2 3 3" xfId="10659" xr:uid="{CEB32FCC-22A1-4CD5-9DDE-90876005B380}"/>
    <cellStyle name="Moneda 14 7 2 3 3 2" xfId="32523" xr:uid="{0641EA5E-A65F-47F9-9428-EE302E58A924}"/>
    <cellStyle name="Moneda 14 7 2 3 3 3" xfId="21602" xr:uid="{275AF58B-F24C-4F39-84D3-8A7C91A985DF}"/>
    <cellStyle name="Moneda 14 7 2 3 4" xfId="28884" xr:uid="{68247EC1-4325-47CE-BE71-CDBCE254DBF0}"/>
    <cellStyle name="Moneda 14 7 2 3 5" xfId="17963" xr:uid="{0718FD79-998A-4795-A4B5-EA820E41E31D}"/>
    <cellStyle name="Moneda 14 7 2 4" xfId="7736" xr:uid="{5F5D1308-C24C-4D4D-AFAA-1B2E01D47DE4}"/>
    <cellStyle name="Moneda 14 7 2 4 2" xfId="15043" xr:uid="{53D43B29-4D8F-422F-B56D-FA6B8CA86388}"/>
    <cellStyle name="Moneda 14 7 2 4 2 2" xfId="36889" xr:uid="{1A552067-4767-4F38-A418-318A7399F0B2}"/>
    <cellStyle name="Moneda 14 7 2 4 2 3" xfId="25968" xr:uid="{D3F001B0-1A50-4CC8-86D3-351CF7250DF9}"/>
    <cellStyle name="Moneda 14 7 2 4 3" xfId="11389" xr:uid="{EE8607E5-FF4A-47D4-BFD8-81BA8AEC8ABB}"/>
    <cellStyle name="Moneda 14 7 2 4 3 2" xfId="33249" xr:uid="{6DEAADF6-6EDC-45D5-85F2-0DC3BBD49280}"/>
    <cellStyle name="Moneda 14 7 2 4 3 3" xfId="22328" xr:uid="{03B625FF-28C8-48A2-9389-356AE6BA82AB}"/>
    <cellStyle name="Moneda 14 7 2 4 4" xfId="29610" xr:uid="{9E00984C-53EF-4A69-8A14-03A62462CE7C}"/>
    <cellStyle name="Moneda 14 7 2 4 5" xfId="18689" xr:uid="{E44A5E4F-FE47-41C4-9E67-218B2D10C035}"/>
    <cellStyle name="Moneda 14 7 2 5" xfId="8466" xr:uid="{90C1EAEF-812A-46A3-89DF-8784650FA5ED}"/>
    <cellStyle name="Moneda 14 7 2 5 2" xfId="15773" xr:uid="{C6EF3E72-BD3A-4FFC-BE8F-4A85790FAC06}"/>
    <cellStyle name="Moneda 14 7 2 5 2 2" xfId="37615" xr:uid="{D86BF704-EBAA-4771-B313-8B66C6B6F074}"/>
    <cellStyle name="Moneda 14 7 2 5 2 3" xfId="26694" xr:uid="{D523B0CE-9151-4FDF-966B-CE5B02766A68}"/>
    <cellStyle name="Moneda 14 7 2 5 3" xfId="12115" xr:uid="{5269A30A-63F1-40F1-9318-D22F21EBD6F8}"/>
    <cellStyle name="Moneda 14 7 2 5 3 2" xfId="33975" xr:uid="{167FE3BD-8B2F-4F59-84E6-55AD1AA3766F}"/>
    <cellStyle name="Moneda 14 7 2 5 3 3" xfId="23054" xr:uid="{44BCF9E6-9B58-4D4E-B539-3B7A6440102D}"/>
    <cellStyle name="Moneda 14 7 2 5 4" xfId="30336" xr:uid="{B9FEB661-2772-49B0-9630-75498AB6B082}"/>
    <cellStyle name="Moneda 14 7 2 5 5" xfId="19415" xr:uid="{D4F101CE-3A18-4AB2-A3F5-755735B63465}"/>
    <cellStyle name="Moneda 14 7 2 6" xfId="12855" xr:uid="{217AA131-3CA1-4816-849D-D6C9D94F8400}"/>
    <cellStyle name="Moneda 14 7 2 6 2" xfId="34709" xr:uid="{C2BA4BAB-CF69-4481-9FF0-47EB55D15203}"/>
    <cellStyle name="Moneda 14 7 2 6 3" xfId="23788" xr:uid="{7E292564-C1EC-4A00-914A-B92774C6B555}"/>
    <cellStyle name="Moneda 14 7 2 7" xfId="9201" xr:uid="{1B53B38F-74BD-4352-8174-412FD01D6F7A}"/>
    <cellStyle name="Moneda 14 7 2 7 2" xfId="31069" xr:uid="{3525DF96-8713-4A45-AA48-0C87AB8BE2E3}"/>
    <cellStyle name="Moneda 14 7 2 7 3" xfId="20148" xr:uid="{C64038F6-1860-4216-ADC4-26197BE7E555}"/>
    <cellStyle name="Moneda 14 7 2 8" xfId="27430" xr:uid="{C22B1E06-5DBB-4A92-9989-CE13966A3C3B}"/>
    <cellStyle name="Moneda 14 7 2 9" xfId="16509" xr:uid="{BD563E97-3F22-4318-AEF6-E8E567D1D7BC}"/>
    <cellStyle name="Moneda 14 7 3" xfId="5787" xr:uid="{3A258C1B-7035-4FA1-A717-DE1A58E534A1}"/>
    <cellStyle name="Moneda 14 7 3 2" xfId="6520" xr:uid="{3495E855-DE00-4073-A16C-D7E633C9B161}"/>
    <cellStyle name="Moneda 14 7 3 2 2" xfId="13827" xr:uid="{70BC42F3-446D-4125-A67D-969F909BBDD0}"/>
    <cellStyle name="Moneda 14 7 3 2 2 2" xfId="35681" xr:uid="{53A31653-0DA9-4648-A320-9DFD3284C539}"/>
    <cellStyle name="Moneda 14 7 3 2 2 3" xfId="24760" xr:uid="{559652D1-B407-41A1-AA4C-F88A16801086}"/>
    <cellStyle name="Moneda 14 7 3 2 3" xfId="10173" xr:uid="{1C9FEEF4-DF61-4E06-92E8-0C785BAE68A7}"/>
    <cellStyle name="Moneda 14 7 3 2 3 2" xfId="32041" xr:uid="{28780E0D-96B1-40DB-934D-9DDF6750BBE6}"/>
    <cellStyle name="Moneda 14 7 3 2 3 3" xfId="21120" xr:uid="{8798DD07-905A-4779-927A-130254228BC8}"/>
    <cellStyle name="Moneda 14 7 3 2 4" xfId="28402" xr:uid="{77DAC388-4F0D-4166-AF91-893072D14D33}"/>
    <cellStyle name="Moneda 14 7 3 2 5" xfId="17481" xr:uid="{28749851-5394-4CF6-9C4E-FC1D20AA9264}"/>
    <cellStyle name="Moneda 14 7 3 3" xfId="7250" xr:uid="{FCE38597-E228-4A30-84E1-F9A2579BF39F}"/>
    <cellStyle name="Moneda 14 7 3 3 2" xfId="14557" xr:uid="{E42A2392-5E2D-494A-AA9E-F17D0A470152}"/>
    <cellStyle name="Moneda 14 7 3 3 2 2" xfId="36407" xr:uid="{EEA9015C-C9B5-490F-9FD5-4EA272B38754}"/>
    <cellStyle name="Moneda 14 7 3 3 2 3" xfId="25486" xr:uid="{D0658342-A2E6-4891-9CFD-AC7BB23389C7}"/>
    <cellStyle name="Moneda 14 7 3 3 3" xfId="10903" xr:uid="{B8B8D2D8-40E9-4722-8C08-4C54DAAA4BA5}"/>
    <cellStyle name="Moneda 14 7 3 3 3 2" xfId="32767" xr:uid="{9694B891-8B35-4A70-974A-03F60B83553F}"/>
    <cellStyle name="Moneda 14 7 3 3 3 3" xfId="21846" xr:uid="{BA04454D-A452-4B7F-9DDC-B8DEDFE7B870}"/>
    <cellStyle name="Moneda 14 7 3 3 4" xfId="29128" xr:uid="{D33C1F27-814E-4BDF-8855-DD1920E71E50}"/>
    <cellStyle name="Moneda 14 7 3 3 5" xfId="18207" xr:uid="{37BB0391-9D8F-44A0-BA15-231B957CAF97}"/>
    <cellStyle name="Moneda 14 7 3 4" xfId="7980" xr:uid="{8C026399-CCB6-4F34-97E9-5A8AEC4DDB56}"/>
    <cellStyle name="Moneda 14 7 3 4 2" xfId="15287" xr:uid="{FB8329A1-F286-4448-A215-A37269A9114C}"/>
    <cellStyle name="Moneda 14 7 3 4 2 2" xfId="37133" xr:uid="{03624D9B-29B8-4BB0-B4F2-308F20CBF525}"/>
    <cellStyle name="Moneda 14 7 3 4 2 3" xfId="26212" xr:uid="{1E9F4C7E-51CC-4179-9EDF-891B0DA11196}"/>
    <cellStyle name="Moneda 14 7 3 4 3" xfId="11633" xr:uid="{921D1AA8-0151-40C4-A5E4-9E79D26F733A}"/>
    <cellStyle name="Moneda 14 7 3 4 3 2" xfId="33493" xr:uid="{6E831979-9BDC-46F1-B371-C86F68B8E41D}"/>
    <cellStyle name="Moneda 14 7 3 4 3 3" xfId="22572" xr:uid="{664E441F-1EDA-4724-93A7-2BA9EC737661}"/>
    <cellStyle name="Moneda 14 7 3 4 4" xfId="29854" xr:uid="{1AAA0B57-42C1-41FE-8DE4-2CB1FE11ED6A}"/>
    <cellStyle name="Moneda 14 7 3 4 5" xfId="18933" xr:uid="{1BC6086B-8383-4F7E-8CEB-40739FA47458}"/>
    <cellStyle name="Moneda 14 7 3 5" xfId="8710" xr:uid="{B41BBFA3-B99B-4D95-8DBF-C2A7D23F05B5}"/>
    <cellStyle name="Moneda 14 7 3 5 2" xfId="16017" xr:uid="{9AEDC9C9-0D3D-46BD-BF14-B4256F9911E7}"/>
    <cellStyle name="Moneda 14 7 3 5 2 2" xfId="37859" xr:uid="{EDFF1E3C-9980-4540-BB27-373B6062E5DA}"/>
    <cellStyle name="Moneda 14 7 3 5 2 3" xfId="26938" xr:uid="{59C201A5-5C4C-43B2-B47F-DFCB935674D6}"/>
    <cellStyle name="Moneda 14 7 3 5 3" xfId="12359" xr:uid="{991AD357-C332-4A3E-9393-A6A60C19B48D}"/>
    <cellStyle name="Moneda 14 7 3 5 3 2" xfId="34219" xr:uid="{F1ADB242-4A02-49BF-A8DC-C9FB37C59277}"/>
    <cellStyle name="Moneda 14 7 3 5 3 3" xfId="23298" xr:uid="{2BA986D7-4EA1-45F3-930D-B1274094BC1C}"/>
    <cellStyle name="Moneda 14 7 3 5 4" xfId="30580" xr:uid="{8D40CE83-D5D3-478B-86A5-9BCB7F25C982}"/>
    <cellStyle name="Moneda 14 7 3 5 5" xfId="19659" xr:uid="{93DA90B3-890F-4744-B4AA-7EABD2626648}"/>
    <cellStyle name="Moneda 14 7 3 6" xfId="13099" xr:uid="{215AF333-170D-430C-B4FE-32E96134F260}"/>
    <cellStyle name="Moneda 14 7 3 6 2" xfId="34953" xr:uid="{9227A208-F78B-44CF-A95B-D20CE5E1AE5B}"/>
    <cellStyle name="Moneda 14 7 3 6 3" xfId="24032" xr:uid="{077FD182-C2F4-4C9F-9B1D-130208BA9399}"/>
    <cellStyle name="Moneda 14 7 3 7" xfId="9445" xr:uid="{DE213E75-8EB6-4848-9551-83E5AA975ED7}"/>
    <cellStyle name="Moneda 14 7 3 7 2" xfId="31313" xr:uid="{51839CFD-62CF-42A0-8A16-C77615556C5F}"/>
    <cellStyle name="Moneda 14 7 3 7 3" xfId="20392" xr:uid="{4E1A7E8E-B746-4A0E-AD34-8C49A080CA68}"/>
    <cellStyle name="Moneda 14 7 3 8" xfId="27674" xr:uid="{5F249082-3CD0-42B4-B546-5CE192D95610}"/>
    <cellStyle name="Moneda 14 7 3 9" xfId="16753" xr:uid="{0A224AD4-E772-409B-A4C4-6463E164448F}"/>
    <cellStyle name="Moneda 14 7 4" xfId="6039" xr:uid="{D670DA4F-9FD1-4874-8FA0-4EDC5C89E092}"/>
    <cellStyle name="Moneda 14 7 4 2" xfId="13346" xr:uid="{EB39DD59-1DAB-41BE-9953-D733DA17B6AE}"/>
    <cellStyle name="Moneda 14 7 4 2 2" xfId="35200" xr:uid="{08364B96-A398-4A96-86B4-8379A6758293}"/>
    <cellStyle name="Moneda 14 7 4 2 3" xfId="24279" xr:uid="{01AB3629-D4A3-41EF-A88F-F8FC202BEC5A}"/>
    <cellStyle name="Moneda 14 7 4 3" xfId="9692" xr:uid="{494CEF80-2300-4A30-B1C6-3AE9835CD199}"/>
    <cellStyle name="Moneda 14 7 4 3 2" xfId="31560" xr:uid="{0A93EEFB-1D5E-4DDE-8B98-AB60960CB1C1}"/>
    <cellStyle name="Moneda 14 7 4 3 3" xfId="20639" xr:uid="{C9ED9BE1-ECF9-4A5E-8CEB-BF59A17E5EDE}"/>
    <cellStyle name="Moneda 14 7 4 4" xfId="27921" xr:uid="{F1CE1E3D-962C-4E8B-8A5E-526A94580728}"/>
    <cellStyle name="Moneda 14 7 4 5" xfId="17000" xr:uid="{D7F2E7BB-E5D6-4D59-8CA2-CB3FDDAD31DA}"/>
    <cellStyle name="Moneda 14 7 5" xfId="6767" xr:uid="{A57E0CD0-7DC4-4602-BCC8-AFD1FB4BE444}"/>
    <cellStyle name="Moneda 14 7 5 2" xfId="14074" xr:uid="{171FDE64-0028-4EA6-A3AF-14E5C514A3A8}"/>
    <cellStyle name="Moneda 14 7 5 2 2" xfId="35926" xr:uid="{824A56F7-4CE6-40F3-AC6A-E8AB0AC0FB6D}"/>
    <cellStyle name="Moneda 14 7 5 2 3" xfId="25005" xr:uid="{FC37DF3A-2D1D-4190-AFD6-F7733A114B3E}"/>
    <cellStyle name="Moneda 14 7 5 3" xfId="10420" xr:uid="{10497A48-68A3-493D-BDC1-5F943BD84DAB}"/>
    <cellStyle name="Moneda 14 7 5 3 2" xfId="32286" xr:uid="{93D4BEAB-B124-4645-9E72-534360CBDCB5}"/>
    <cellStyle name="Moneda 14 7 5 3 3" xfId="21365" xr:uid="{C7D4CAC8-B600-43C1-A479-750CDF83EC45}"/>
    <cellStyle name="Moneda 14 7 5 4" xfId="28647" xr:uid="{FE55C118-E6E0-40F1-8F95-6C08AEC6F128}"/>
    <cellStyle name="Moneda 14 7 5 5" xfId="17726" xr:uid="{4FAC6454-66E3-44ED-BB2D-305D0C0BCB7B}"/>
    <cellStyle name="Moneda 14 7 6" xfId="7497" xr:uid="{A37D02BB-1ADB-440A-8405-379C1AACB3A1}"/>
    <cellStyle name="Moneda 14 7 6 2" xfId="14804" xr:uid="{38A78EB0-A82E-428D-8C62-B37ED462DD1B}"/>
    <cellStyle name="Moneda 14 7 6 2 2" xfId="36652" xr:uid="{92891CA3-8A91-4C68-B04D-6A0158239523}"/>
    <cellStyle name="Moneda 14 7 6 2 3" xfId="25731" xr:uid="{E4F1B3EE-A028-42D9-8E25-3212F6F19B23}"/>
    <cellStyle name="Moneda 14 7 6 3" xfId="11150" xr:uid="{D48D0CCC-0A0D-4AE3-A8A7-AC2ABB8F60AA}"/>
    <cellStyle name="Moneda 14 7 6 3 2" xfId="33012" xr:uid="{8913375C-C120-440D-9315-D59939BC47A4}"/>
    <cellStyle name="Moneda 14 7 6 3 3" xfId="22091" xr:uid="{3CC9F6F6-5772-4F02-88CC-C6B7D42EC07B}"/>
    <cellStyle name="Moneda 14 7 6 4" xfId="29373" xr:uid="{4FD9DE6D-4B51-4872-B04E-7B20A1B00090}"/>
    <cellStyle name="Moneda 14 7 6 5" xfId="18452" xr:uid="{B706C83E-509F-42FC-AE99-A1A4FF5F6D8C}"/>
    <cellStyle name="Moneda 14 7 7" xfId="8227" xr:uid="{AA749F3F-4678-45CF-BACD-F9D335DA1F56}"/>
    <cellStyle name="Moneda 14 7 7 2" xfId="15534" xr:uid="{272916A1-F162-4CC5-9DD4-7A116468EB16}"/>
    <cellStyle name="Moneda 14 7 7 2 2" xfId="37378" xr:uid="{346158A5-3CD1-4BC3-AD61-CA5F1F1C0DE6}"/>
    <cellStyle name="Moneda 14 7 7 2 3" xfId="26457" xr:uid="{642C5E6D-7FA3-478E-9174-DADBC899CC07}"/>
    <cellStyle name="Moneda 14 7 7 3" xfId="11878" xr:uid="{39D9B4AE-4DBB-4090-856A-4F13B678FAFA}"/>
    <cellStyle name="Moneda 14 7 7 3 2" xfId="33738" xr:uid="{0D158DDA-F740-4467-90F6-A8B475A3A99E}"/>
    <cellStyle name="Moneda 14 7 7 3 3" xfId="22817" xr:uid="{56A8E546-EFC5-467C-8295-F862A29FB0C4}"/>
    <cellStyle name="Moneda 14 7 7 4" xfId="30099" xr:uid="{4491675D-2CD1-405F-BCD7-BA9C67169A56}"/>
    <cellStyle name="Moneda 14 7 7 5" xfId="19178" xr:uid="{B24C59CB-1C75-48EB-BE85-738AAA3C7230}"/>
    <cellStyle name="Moneda 14 7 8" xfId="12616" xr:uid="{9906A839-EB1B-4029-A18C-7BD470EA4F9D}"/>
    <cellStyle name="Moneda 14 7 8 2" xfId="34472" xr:uid="{24ABC593-3E72-4CF5-8290-446C16FCC615}"/>
    <cellStyle name="Moneda 14 7 8 3" xfId="23551" xr:uid="{783C72D5-61C2-4BF2-8626-AF048FDEF36A}"/>
    <cellStyle name="Moneda 14 7 9" xfId="8964" xr:uid="{7D8CD18E-17E2-4D83-A5D6-2C2F37CBDAF1}"/>
    <cellStyle name="Moneda 14 7 9 2" xfId="30832" xr:uid="{38E0EE0E-3110-46C8-A2A9-BED4F84A14AF}"/>
    <cellStyle name="Moneda 14 7 9 3" xfId="19911" xr:uid="{B083C4F4-8581-46CF-8A87-483D8CE2FBD9}"/>
    <cellStyle name="Moneda 14 8" xfId="3128" xr:uid="{B2C3A7C2-5298-4E8E-9970-F0F6D12B2FE0}"/>
    <cellStyle name="Moneda 14 8 10" xfId="27194" xr:uid="{BDB88F87-C8CB-4EEF-A07D-14903CB022A3}"/>
    <cellStyle name="Moneda 14 8 11" xfId="16273" xr:uid="{D19A0892-FE81-467C-B0AD-1A22C8AA600E}"/>
    <cellStyle name="Moneda 14 8 2" xfId="5538" xr:uid="{798A525F-0C2B-4746-A4F8-D0E6904EA222}"/>
    <cellStyle name="Moneda 14 8 2 2" xfId="6277" xr:uid="{B4D871CB-7DF4-44FE-B476-74C2AEE96E16}"/>
    <cellStyle name="Moneda 14 8 2 2 2" xfId="13584" xr:uid="{004A4B9E-E6AF-4811-A12A-3A33D09B7893}"/>
    <cellStyle name="Moneda 14 8 2 2 2 2" xfId="35438" xr:uid="{4F68EC91-95FD-4F08-84A8-EDDC5317DD4B}"/>
    <cellStyle name="Moneda 14 8 2 2 2 3" xfId="24517" xr:uid="{972E24E1-63BB-4FEC-A27E-655D13964EF9}"/>
    <cellStyle name="Moneda 14 8 2 2 3" xfId="9930" xr:uid="{92CF637B-3DB7-4C1A-B86F-D505400C0895}"/>
    <cellStyle name="Moneda 14 8 2 2 3 2" xfId="31798" xr:uid="{843D004B-C546-4A22-94C4-57091C4C8EE5}"/>
    <cellStyle name="Moneda 14 8 2 2 3 3" xfId="20877" xr:uid="{DD319830-F2B1-458C-85D8-FAF705E652D1}"/>
    <cellStyle name="Moneda 14 8 2 2 4" xfId="28159" xr:uid="{DC454C0F-6EBE-4CEE-BFBB-7D8DEC2197A0}"/>
    <cellStyle name="Moneda 14 8 2 2 5" xfId="17238" xr:uid="{00C1836D-8F7D-4A25-AF15-288B2718CAA5}"/>
    <cellStyle name="Moneda 14 8 2 3" xfId="7007" xr:uid="{C26295D6-84FD-49A0-B5DE-9C580D4F09F2}"/>
    <cellStyle name="Moneda 14 8 2 3 2" xfId="14314" xr:uid="{9C9F7A02-0BF6-4D3B-8CCC-7E6CBCB43D68}"/>
    <cellStyle name="Moneda 14 8 2 3 2 2" xfId="36164" xr:uid="{BF495D51-95DF-445D-80B7-A59E8A5D435B}"/>
    <cellStyle name="Moneda 14 8 2 3 2 3" xfId="25243" xr:uid="{5DF2DBB0-130A-4E84-A54D-C96AB87FF4C7}"/>
    <cellStyle name="Moneda 14 8 2 3 3" xfId="10660" xr:uid="{90AE35DB-1575-46AD-B7C9-C93BEA4B619B}"/>
    <cellStyle name="Moneda 14 8 2 3 3 2" xfId="32524" xr:uid="{FBBEB9BE-ECE5-491A-82D8-A105EDAF7354}"/>
    <cellStyle name="Moneda 14 8 2 3 3 3" xfId="21603" xr:uid="{A102739A-F7BC-45C8-BAF8-B6BADA37D783}"/>
    <cellStyle name="Moneda 14 8 2 3 4" xfId="28885" xr:uid="{C1B90F00-D008-46A2-8F3E-0E41F7A6C2E9}"/>
    <cellStyle name="Moneda 14 8 2 3 5" xfId="17964" xr:uid="{4CFE86BA-F0DF-4A6B-B0BB-132EC66821F7}"/>
    <cellStyle name="Moneda 14 8 2 4" xfId="7737" xr:uid="{BBAED5F6-5343-4D8B-8416-82AAB4A3615C}"/>
    <cellStyle name="Moneda 14 8 2 4 2" xfId="15044" xr:uid="{A61171F2-168B-463D-B17F-1279D6F3FCD1}"/>
    <cellStyle name="Moneda 14 8 2 4 2 2" xfId="36890" xr:uid="{A755A225-A3A4-43F4-8263-35EFFCA31F11}"/>
    <cellStyle name="Moneda 14 8 2 4 2 3" xfId="25969" xr:uid="{A326618D-AB8B-410E-8584-12DAE93F34F5}"/>
    <cellStyle name="Moneda 14 8 2 4 3" xfId="11390" xr:uid="{B6EB32E0-0AEC-4273-B99C-7F87925BE6CD}"/>
    <cellStyle name="Moneda 14 8 2 4 3 2" xfId="33250" xr:uid="{5850B80B-389A-4D5F-98BE-A849C182A72C}"/>
    <cellStyle name="Moneda 14 8 2 4 3 3" xfId="22329" xr:uid="{09A27A09-2026-41FE-8771-DB0D642F19EA}"/>
    <cellStyle name="Moneda 14 8 2 4 4" xfId="29611" xr:uid="{DC1D4DF0-9882-4977-8BE2-7C8648F50A00}"/>
    <cellStyle name="Moneda 14 8 2 4 5" xfId="18690" xr:uid="{350AFA3F-9FD0-4FD9-9BDB-499E3B23C460}"/>
    <cellStyle name="Moneda 14 8 2 5" xfId="8467" xr:uid="{C1436860-BC90-44A8-BDB5-0AE72371D334}"/>
    <cellStyle name="Moneda 14 8 2 5 2" xfId="15774" xr:uid="{51D4F271-DADB-4D9B-A56E-AC681E4F8DDA}"/>
    <cellStyle name="Moneda 14 8 2 5 2 2" xfId="37616" xr:uid="{0D9636E0-DF68-460D-AC5C-BC13D5163A9C}"/>
    <cellStyle name="Moneda 14 8 2 5 2 3" xfId="26695" xr:uid="{D8B6D862-86A4-424E-A4CF-D7D3C903DBFF}"/>
    <cellStyle name="Moneda 14 8 2 5 3" xfId="12116" xr:uid="{BE600987-0F09-44AF-B312-1F31A9B7E0D2}"/>
    <cellStyle name="Moneda 14 8 2 5 3 2" xfId="33976" xr:uid="{5932086C-5568-4736-982C-3FC148814875}"/>
    <cellStyle name="Moneda 14 8 2 5 3 3" xfId="23055" xr:uid="{5E1813A2-2988-4924-B484-70B49FB27A66}"/>
    <cellStyle name="Moneda 14 8 2 5 4" xfId="30337" xr:uid="{FE2A08FE-8555-482F-87CF-E33FFE37E114}"/>
    <cellStyle name="Moneda 14 8 2 5 5" xfId="19416" xr:uid="{F4EFEDB2-1237-4D3A-9A19-083FD673C5BE}"/>
    <cellStyle name="Moneda 14 8 2 6" xfId="12856" xr:uid="{73171910-E285-4FCC-9F95-ACCD614D19B2}"/>
    <cellStyle name="Moneda 14 8 2 6 2" xfId="34710" xr:uid="{63099CD8-FA9D-46F9-BDE5-44C6FD8DCA7E}"/>
    <cellStyle name="Moneda 14 8 2 6 3" xfId="23789" xr:uid="{12ECF704-7405-4280-88AA-3331DD0187A1}"/>
    <cellStyle name="Moneda 14 8 2 7" xfId="9202" xr:uid="{D5C8CB4D-5B0A-4DE9-8A5B-FB673919F3F7}"/>
    <cellStyle name="Moneda 14 8 2 7 2" xfId="31070" xr:uid="{32FCD705-C3CC-4F3E-A619-6C51BAE332D5}"/>
    <cellStyle name="Moneda 14 8 2 7 3" xfId="20149" xr:uid="{8F4B9943-C702-4853-BFE9-7C941D05FE45}"/>
    <cellStyle name="Moneda 14 8 2 8" xfId="27431" xr:uid="{0EFB06DE-B372-4AD6-AECE-656BCFB60539}"/>
    <cellStyle name="Moneda 14 8 2 9" xfId="16510" xr:uid="{552F868E-A77C-47B7-9203-80532E57238D}"/>
    <cellStyle name="Moneda 14 8 3" xfId="5788" xr:uid="{12D2B358-228E-4C57-84D7-0BBE17770A35}"/>
    <cellStyle name="Moneda 14 8 3 2" xfId="6521" xr:uid="{1048AECC-AE7B-4356-A2A8-5A26804B726A}"/>
    <cellStyle name="Moneda 14 8 3 2 2" xfId="13828" xr:uid="{5960F8C9-8838-40F2-BDE5-438A35ABB7EC}"/>
    <cellStyle name="Moneda 14 8 3 2 2 2" xfId="35682" xr:uid="{A6D9FFC6-D058-40BD-8074-158DF494D9DB}"/>
    <cellStyle name="Moneda 14 8 3 2 2 3" xfId="24761" xr:uid="{6659E869-F35C-476D-A362-6FD169374359}"/>
    <cellStyle name="Moneda 14 8 3 2 3" xfId="10174" xr:uid="{8346C543-115F-4030-8D51-F77E2366BF34}"/>
    <cellStyle name="Moneda 14 8 3 2 3 2" xfId="32042" xr:uid="{DC66DF08-11E2-4F4B-9D90-A21EB0A261F6}"/>
    <cellStyle name="Moneda 14 8 3 2 3 3" xfId="21121" xr:uid="{101C1D8F-5915-48CB-AFF9-A8DE6443BE3F}"/>
    <cellStyle name="Moneda 14 8 3 2 4" xfId="28403" xr:uid="{8B761CA8-9DBE-46F0-B070-084F40E67FB0}"/>
    <cellStyle name="Moneda 14 8 3 2 5" xfId="17482" xr:uid="{C93EE618-4ECA-45AD-88D7-EEA119B56CA3}"/>
    <cellStyle name="Moneda 14 8 3 3" xfId="7251" xr:uid="{58CA4DFD-EE60-4479-B6BE-52E62ECF2817}"/>
    <cellStyle name="Moneda 14 8 3 3 2" xfId="14558" xr:uid="{42E952A9-8EDC-40F9-A4A7-4E5AF96BE413}"/>
    <cellStyle name="Moneda 14 8 3 3 2 2" xfId="36408" xr:uid="{70478135-8AC1-4757-B86F-604D3D19753A}"/>
    <cellStyle name="Moneda 14 8 3 3 2 3" xfId="25487" xr:uid="{E78B17B8-D99C-45BF-84E3-B5432C9797D3}"/>
    <cellStyle name="Moneda 14 8 3 3 3" xfId="10904" xr:uid="{A178F942-9AD4-45B0-8DC7-AD6BFAD64B00}"/>
    <cellStyle name="Moneda 14 8 3 3 3 2" xfId="32768" xr:uid="{E104A038-80DC-4AF0-A7C6-01AF89F05022}"/>
    <cellStyle name="Moneda 14 8 3 3 3 3" xfId="21847" xr:uid="{FA66C0F4-6500-47F4-B80E-50566467F167}"/>
    <cellStyle name="Moneda 14 8 3 3 4" xfId="29129" xr:uid="{896A4726-4474-4C0B-9BDF-743BE94FE63D}"/>
    <cellStyle name="Moneda 14 8 3 3 5" xfId="18208" xr:uid="{2B70944F-95F6-4AEF-BECD-48AF86C75846}"/>
    <cellStyle name="Moneda 14 8 3 4" xfId="7981" xr:uid="{15B4E44B-FA0A-4C50-B007-559917568568}"/>
    <cellStyle name="Moneda 14 8 3 4 2" xfId="15288" xr:uid="{B5B21466-27A1-4001-ADB2-5FAB7F86D3EA}"/>
    <cellStyle name="Moneda 14 8 3 4 2 2" xfId="37134" xr:uid="{EB7A4841-AF20-46D4-8F93-42710E0AA2CA}"/>
    <cellStyle name="Moneda 14 8 3 4 2 3" xfId="26213" xr:uid="{6D7ED103-DC28-4FC7-9B55-2924FF7D99FA}"/>
    <cellStyle name="Moneda 14 8 3 4 3" xfId="11634" xr:uid="{47B2F697-3A36-4FE3-9570-2AD6F9A47271}"/>
    <cellStyle name="Moneda 14 8 3 4 3 2" xfId="33494" xr:uid="{EF6A4452-2720-4AF5-AA18-EA8D5B79A1EF}"/>
    <cellStyle name="Moneda 14 8 3 4 3 3" xfId="22573" xr:uid="{B7D1A95C-FCF0-4447-9D18-D427DC56BA0F}"/>
    <cellStyle name="Moneda 14 8 3 4 4" xfId="29855" xr:uid="{E7281FBB-3E45-4F89-8DCA-E33148A5BCE5}"/>
    <cellStyle name="Moneda 14 8 3 4 5" xfId="18934" xr:uid="{8DB7AA2A-32E1-447B-8F98-C9BEE839B772}"/>
    <cellStyle name="Moneda 14 8 3 5" xfId="8711" xr:uid="{5F79113D-2D5B-4CAD-ABF9-457CA036C599}"/>
    <cellStyle name="Moneda 14 8 3 5 2" xfId="16018" xr:uid="{85E4E8A9-9428-4E82-895C-215A0D186512}"/>
    <cellStyle name="Moneda 14 8 3 5 2 2" xfId="37860" xr:uid="{5132D64B-A750-4C94-A0E4-974CAD0D005B}"/>
    <cellStyle name="Moneda 14 8 3 5 2 3" xfId="26939" xr:uid="{64798C24-E494-403B-9FA1-3D456BF13635}"/>
    <cellStyle name="Moneda 14 8 3 5 3" xfId="12360" xr:uid="{7A52D814-B619-418D-A8AE-EC034F8F1455}"/>
    <cellStyle name="Moneda 14 8 3 5 3 2" xfId="34220" xr:uid="{821B765F-B4BA-47C3-8111-9655D32DB3EB}"/>
    <cellStyle name="Moneda 14 8 3 5 3 3" xfId="23299" xr:uid="{1D3A30EE-BAC7-42ED-BDF5-B62859AE287E}"/>
    <cellStyle name="Moneda 14 8 3 5 4" xfId="30581" xr:uid="{D7CCFB83-4319-46A9-B02C-E9D233E6E41A}"/>
    <cellStyle name="Moneda 14 8 3 5 5" xfId="19660" xr:uid="{E29C3021-C1C8-42F1-B648-C314FB07CBA2}"/>
    <cellStyle name="Moneda 14 8 3 6" xfId="13100" xr:uid="{B7B89B2F-F4F3-4819-9846-6E108CBBD07E}"/>
    <cellStyle name="Moneda 14 8 3 6 2" xfId="34954" xr:uid="{850146F6-032A-4B18-A830-9AF5F21C30A6}"/>
    <cellStyle name="Moneda 14 8 3 6 3" xfId="24033" xr:uid="{C3333898-BAC0-468E-9785-17676D9F97C2}"/>
    <cellStyle name="Moneda 14 8 3 7" xfId="9446" xr:uid="{B165024E-FA3A-4D65-B7A9-0348B860833A}"/>
    <cellStyle name="Moneda 14 8 3 7 2" xfId="31314" xr:uid="{5CF6C879-3DCB-40E2-9CA4-6D5CD78DD8DD}"/>
    <cellStyle name="Moneda 14 8 3 7 3" xfId="20393" xr:uid="{742F36F0-883C-4BDD-BD1E-D59987884118}"/>
    <cellStyle name="Moneda 14 8 3 8" xfId="27675" xr:uid="{69DC8C41-0A0C-4579-8057-B6289FE554AF}"/>
    <cellStyle name="Moneda 14 8 3 9" xfId="16754" xr:uid="{33D573C1-5101-4760-9676-7A1CCBC110A6}"/>
    <cellStyle name="Moneda 14 8 4" xfId="6040" xr:uid="{17D95FA9-4F59-434C-AD55-94DC811CA6BA}"/>
    <cellStyle name="Moneda 14 8 4 2" xfId="13347" xr:uid="{CEA4E245-D05B-463A-B0F7-F58B7D5FD963}"/>
    <cellStyle name="Moneda 14 8 4 2 2" xfId="35201" xr:uid="{A806A111-0F38-409B-8165-2FEB35A39B4E}"/>
    <cellStyle name="Moneda 14 8 4 2 3" xfId="24280" xr:uid="{17B3A557-BA29-496F-830D-48AC943C9A41}"/>
    <cellStyle name="Moneda 14 8 4 3" xfId="9693" xr:uid="{163E4BCE-5A36-4120-8FA5-C24A4EAF3861}"/>
    <cellStyle name="Moneda 14 8 4 3 2" xfId="31561" xr:uid="{7039A090-725D-4B7E-8E0D-327FEB0DCA34}"/>
    <cellStyle name="Moneda 14 8 4 3 3" xfId="20640" xr:uid="{66237C18-EAEB-46BB-8EC7-A2E3BE31F6B6}"/>
    <cellStyle name="Moneda 14 8 4 4" xfId="27922" xr:uid="{61A23021-B2FE-4932-A21A-366441508901}"/>
    <cellStyle name="Moneda 14 8 4 5" xfId="17001" xr:uid="{10440995-EA4C-4C68-9337-D105C967DCBD}"/>
    <cellStyle name="Moneda 14 8 5" xfId="6768" xr:uid="{6FC180B9-807E-4853-96EF-198A4AA18A7E}"/>
    <cellStyle name="Moneda 14 8 5 2" xfId="14075" xr:uid="{D89262CC-68CA-497F-A936-DA30AEF973EA}"/>
    <cellStyle name="Moneda 14 8 5 2 2" xfId="35927" xr:uid="{34B0A96A-43E6-46DC-9357-D179868DDDBA}"/>
    <cellStyle name="Moneda 14 8 5 2 3" xfId="25006" xr:uid="{5DD9A535-4C84-4D20-87AE-3A126B266473}"/>
    <cellStyle name="Moneda 14 8 5 3" xfId="10421" xr:uid="{218611E3-9300-4B58-95FF-CA2BD5C2D27E}"/>
    <cellStyle name="Moneda 14 8 5 3 2" xfId="32287" xr:uid="{9DF40807-A293-4C01-9C08-5275DB0D6B5E}"/>
    <cellStyle name="Moneda 14 8 5 3 3" xfId="21366" xr:uid="{2BB51B52-52BB-4C1D-89BF-DEC456E13880}"/>
    <cellStyle name="Moneda 14 8 5 4" xfId="28648" xr:uid="{B9E0711D-2895-4055-8C44-5D945B6732E3}"/>
    <cellStyle name="Moneda 14 8 5 5" xfId="17727" xr:uid="{193DA7DA-0DAB-4552-BFC7-A06637BDA152}"/>
    <cellStyle name="Moneda 14 8 6" xfId="7498" xr:uid="{23FEF8C8-558C-4531-B3AF-14C066EF437D}"/>
    <cellStyle name="Moneda 14 8 6 2" xfId="14805" xr:uid="{14D5F79E-E572-4BA4-A2C2-B120737F2927}"/>
    <cellStyle name="Moneda 14 8 6 2 2" xfId="36653" xr:uid="{6041AC13-676F-492F-A0BD-ADB20BCA10C0}"/>
    <cellStyle name="Moneda 14 8 6 2 3" xfId="25732" xr:uid="{109EC711-3428-4C53-9875-54D3D84918D0}"/>
    <cellStyle name="Moneda 14 8 6 3" xfId="11151" xr:uid="{75A6DDFC-8F61-47C0-8710-CCEC1DE9EB0F}"/>
    <cellStyle name="Moneda 14 8 6 3 2" xfId="33013" xr:uid="{2322121C-E4E1-4A65-9244-65DAA7D3478A}"/>
    <cellStyle name="Moneda 14 8 6 3 3" xfId="22092" xr:uid="{3D512AE4-0CF2-4D99-8CCF-E8B024D7DC62}"/>
    <cellStyle name="Moneda 14 8 6 4" xfId="29374" xr:uid="{B2C92C0C-8990-4A2A-9970-F65B87A97988}"/>
    <cellStyle name="Moneda 14 8 6 5" xfId="18453" xr:uid="{A5F70CD5-FF1E-4932-B621-ED5C94F32DEF}"/>
    <cellStyle name="Moneda 14 8 7" xfId="8228" xr:uid="{C003C49E-AA9A-4AE0-8564-F1928AFD4343}"/>
    <cellStyle name="Moneda 14 8 7 2" xfId="15535" xr:uid="{041FF370-A5D9-42F0-8BBD-FFB6294B1EA6}"/>
    <cellStyle name="Moneda 14 8 7 2 2" xfId="37379" xr:uid="{82EAB90A-1136-4148-9891-27307DC8B727}"/>
    <cellStyle name="Moneda 14 8 7 2 3" xfId="26458" xr:uid="{904D0508-BC73-4438-9B4D-651E3BFBB544}"/>
    <cellStyle name="Moneda 14 8 7 3" xfId="11879" xr:uid="{92BB8EC5-FE95-4DDD-92F5-52F39F234C93}"/>
    <cellStyle name="Moneda 14 8 7 3 2" xfId="33739" xr:uid="{FD4E2C0A-8195-4DC3-AC2F-E68772284546}"/>
    <cellStyle name="Moneda 14 8 7 3 3" xfId="22818" xr:uid="{ED230A1D-27FE-45C6-98F9-E8F73C1D93AE}"/>
    <cellStyle name="Moneda 14 8 7 4" xfId="30100" xr:uid="{77A745CC-A9C1-4586-BB8C-DDFE730E9B41}"/>
    <cellStyle name="Moneda 14 8 7 5" xfId="19179" xr:uid="{68E26497-21A9-4785-AD07-AD4CBAFBC829}"/>
    <cellStyle name="Moneda 14 8 8" xfId="12617" xr:uid="{63F19718-C7CF-452C-A8EB-88D4C45102B6}"/>
    <cellStyle name="Moneda 14 8 8 2" xfId="34473" xr:uid="{5019E673-D702-458C-A2AA-05CDA9017722}"/>
    <cellStyle name="Moneda 14 8 8 3" xfId="23552" xr:uid="{FD481B18-02D1-42FF-A978-6F7002E1216C}"/>
    <cellStyle name="Moneda 14 8 9" xfId="8965" xr:uid="{9074E53F-2900-4EF7-8BF2-16BE60CAB0E2}"/>
    <cellStyle name="Moneda 14 8 9 2" xfId="30833" xr:uid="{1CD9AF3C-F470-4532-90E2-5F22FCC1460D}"/>
    <cellStyle name="Moneda 14 8 9 3" xfId="19912" xr:uid="{D55D9501-C2BC-4450-A6BF-2F6DE4E1E79A}"/>
    <cellStyle name="Moneda 14 9" xfId="3129" xr:uid="{5476C0AF-9329-46CE-B171-E49EA39C7BC2}"/>
    <cellStyle name="Moneda 14 9 10" xfId="27195" xr:uid="{C042CD38-03B6-4B10-9D71-8ABB9AF6A1C7}"/>
    <cellStyle name="Moneda 14 9 11" xfId="16274" xr:uid="{3A8B7200-DB87-45B1-9477-6A49269F7818}"/>
    <cellStyle name="Moneda 14 9 2" xfId="5539" xr:uid="{01C7603F-F1E1-4DCF-8A3D-B58A82ED2AB5}"/>
    <cellStyle name="Moneda 14 9 2 2" xfId="6278" xr:uid="{E51A78A0-A2CF-4F93-AFA3-198DE8482C58}"/>
    <cellStyle name="Moneda 14 9 2 2 2" xfId="13585" xr:uid="{4B8DA564-D05C-4B8D-9710-A05E9CC4507C}"/>
    <cellStyle name="Moneda 14 9 2 2 2 2" xfId="35439" xr:uid="{2128C76E-2F42-42AD-9E74-6B5B00471F33}"/>
    <cellStyle name="Moneda 14 9 2 2 2 3" xfId="24518" xr:uid="{489ADAFF-F724-41CE-8D80-7FF711FB1ED9}"/>
    <cellStyle name="Moneda 14 9 2 2 3" xfId="9931" xr:uid="{59FD84FA-B03E-4526-BAAD-024AB45C37F3}"/>
    <cellStyle name="Moneda 14 9 2 2 3 2" xfId="31799" xr:uid="{CFDE8AA0-5528-4FB0-96C5-B67DB07E74DF}"/>
    <cellStyle name="Moneda 14 9 2 2 3 3" xfId="20878" xr:uid="{CD33F006-B067-4A08-8135-1601A00879AB}"/>
    <cellStyle name="Moneda 14 9 2 2 4" xfId="28160" xr:uid="{DC6B38BD-CE26-41C1-BCCB-C356613ECFA5}"/>
    <cellStyle name="Moneda 14 9 2 2 5" xfId="17239" xr:uid="{C09F173C-E448-46EE-AA74-EC0C9E61182A}"/>
    <cellStyle name="Moneda 14 9 2 3" xfId="7008" xr:uid="{3906DDFF-1A7C-4244-9B2E-C0127BCDAC29}"/>
    <cellStyle name="Moneda 14 9 2 3 2" xfId="14315" xr:uid="{EA7EC2D6-3154-42C6-9A6A-151FA3D08492}"/>
    <cellStyle name="Moneda 14 9 2 3 2 2" xfId="36165" xr:uid="{D56F264C-140B-4128-B15A-CCA0038E6B20}"/>
    <cellStyle name="Moneda 14 9 2 3 2 3" xfId="25244" xr:uid="{3E415124-6482-4877-A933-ED2BFE380FDB}"/>
    <cellStyle name="Moneda 14 9 2 3 3" xfId="10661" xr:uid="{231F53CF-5957-4C2E-BEB2-0DB4FAB89630}"/>
    <cellStyle name="Moneda 14 9 2 3 3 2" xfId="32525" xr:uid="{7CF924A2-C368-4162-BE6C-EC4D3737AFB3}"/>
    <cellStyle name="Moneda 14 9 2 3 3 3" xfId="21604" xr:uid="{D20B3FDA-163D-4DE9-98B5-065AE03F29BC}"/>
    <cellStyle name="Moneda 14 9 2 3 4" xfId="28886" xr:uid="{BB3E6B5D-2262-4F4A-8832-C354098ED764}"/>
    <cellStyle name="Moneda 14 9 2 3 5" xfId="17965" xr:uid="{25240B93-71C6-47AB-98E6-90E707640629}"/>
    <cellStyle name="Moneda 14 9 2 4" xfId="7738" xr:uid="{564FE912-2A7B-4556-BB36-BCFDCD5DC5A1}"/>
    <cellStyle name="Moneda 14 9 2 4 2" xfId="15045" xr:uid="{5965B5D5-590A-479E-BE0E-83DC9DC9C101}"/>
    <cellStyle name="Moneda 14 9 2 4 2 2" xfId="36891" xr:uid="{78949573-9907-49BA-A210-87B21B68C51E}"/>
    <cellStyle name="Moneda 14 9 2 4 2 3" xfId="25970" xr:uid="{63700009-F1B0-4C48-8E5F-CEC3455ABD11}"/>
    <cellStyle name="Moneda 14 9 2 4 3" xfId="11391" xr:uid="{DBB8527A-C2BA-4E4D-BA6C-705948118D16}"/>
    <cellStyle name="Moneda 14 9 2 4 3 2" xfId="33251" xr:uid="{3AA6245A-239B-401D-9633-6F122EF7676E}"/>
    <cellStyle name="Moneda 14 9 2 4 3 3" xfId="22330" xr:uid="{5E2C6828-5283-4A3D-89FA-CF5B28645F2B}"/>
    <cellStyle name="Moneda 14 9 2 4 4" xfId="29612" xr:uid="{F9739E17-B28C-41EF-8422-9568EE9334E1}"/>
    <cellStyle name="Moneda 14 9 2 4 5" xfId="18691" xr:uid="{1F0D1976-71F3-4C66-B65C-F89353DDD671}"/>
    <cellStyle name="Moneda 14 9 2 5" xfId="8468" xr:uid="{DAA28D54-53FC-46BF-85F8-1F349E33363B}"/>
    <cellStyle name="Moneda 14 9 2 5 2" xfId="15775" xr:uid="{25E9A551-7598-4311-89D6-36A154725610}"/>
    <cellStyle name="Moneda 14 9 2 5 2 2" xfId="37617" xr:uid="{2416A3DE-6411-4ABF-8029-774B80B73001}"/>
    <cellStyle name="Moneda 14 9 2 5 2 3" xfId="26696" xr:uid="{C2A18234-01EC-4612-B33F-105CC2F8CA97}"/>
    <cellStyle name="Moneda 14 9 2 5 3" xfId="12117" xr:uid="{076FDF3C-7B2C-4792-BA74-A86898E76C30}"/>
    <cellStyle name="Moneda 14 9 2 5 3 2" xfId="33977" xr:uid="{ADC444B2-C631-4BE9-B9A7-EA73915FC817}"/>
    <cellStyle name="Moneda 14 9 2 5 3 3" xfId="23056" xr:uid="{C98D7C7D-8C63-460F-B67C-98D93EA847C5}"/>
    <cellStyle name="Moneda 14 9 2 5 4" xfId="30338" xr:uid="{BC15CD9A-8AD9-4E98-8663-EF2F330B3040}"/>
    <cellStyle name="Moneda 14 9 2 5 5" xfId="19417" xr:uid="{9B3ED7FF-8688-4780-A7BE-EDEBD554F445}"/>
    <cellStyle name="Moneda 14 9 2 6" xfId="12857" xr:uid="{51898408-320F-4F7D-AA6F-D8695578C0B4}"/>
    <cellStyle name="Moneda 14 9 2 6 2" xfId="34711" xr:uid="{E6E9CAA9-6891-4BD4-96D0-C2B0B4D73015}"/>
    <cellStyle name="Moneda 14 9 2 6 3" xfId="23790" xr:uid="{D27F78FB-138B-4731-918A-1C4DF43CCDDE}"/>
    <cellStyle name="Moneda 14 9 2 7" xfId="9203" xr:uid="{3DEC0870-68C4-4F8B-951F-09C25B85F063}"/>
    <cellStyle name="Moneda 14 9 2 7 2" xfId="31071" xr:uid="{EAC32C1D-E283-4EE0-ACC5-A8355F9FAA65}"/>
    <cellStyle name="Moneda 14 9 2 7 3" xfId="20150" xr:uid="{77BB8500-EFA7-48E2-9F83-8B26F128FBB4}"/>
    <cellStyle name="Moneda 14 9 2 8" xfId="27432" xr:uid="{90F96065-3C0F-43CB-8AEF-DCBD9B3ADF5F}"/>
    <cellStyle name="Moneda 14 9 2 9" xfId="16511" xr:uid="{CA867023-305B-448B-A5F6-A8C8E2A36753}"/>
    <cellStyle name="Moneda 14 9 3" xfId="5789" xr:uid="{1219B33A-4DE6-446D-9A88-40406DF95C87}"/>
    <cellStyle name="Moneda 14 9 3 2" xfId="6522" xr:uid="{580DE948-675B-4384-9242-214FEDD2839F}"/>
    <cellStyle name="Moneda 14 9 3 2 2" xfId="13829" xr:uid="{3C5C16A6-117F-4D16-B328-366B34D67C09}"/>
    <cellStyle name="Moneda 14 9 3 2 2 2" xfId="35683" xr:uid="{138A4213-6405-4F2A-BCC0-EE9F078F5392}"/>
    <cellStyle name="Moneda 14 9 3 2 2 3" xfId="24762" xr:uid="{BE85C013-EB8B-4FDB-BEAB-B22D8717415C}"/>
    <cellStyle name="Moneda 14 9 3 2 3" xfId="10175" xr:uid="{B1987876-BC0B-432D-9424-7A505B2B3625}"/>
    <cellStyle name="Moneda 14 9 3 2 3 2" xfId="32043" xr:uid="{B9976F33-6DA7-40C2-B095-94F104FC1A07}"/>
    <cellStyle name="Moneda 14 9 3 2 3 3" xfId="21122" xr:uid="{4CEA552A-B49B-4E3F-A017-577473CA7CEC}"/>
    <cellStyle name="Moneda 14 9 3 2 4" xfId="28404" xr:uid="{C9265573-CB56-4F2A-AB8A-E124ED0C8667}"/>
    <cellStyle name="Moneda 14 9 3 2 5" xfId="17483" xr:uid="{1416059F-93A7-48DB-A655-41DC5D6A213B}"/>
    <cellStyle name="Moneda 14 9 3 3" xfId="7252" xr:uid="{5E977BA4-3E3E-4070-BE7D-57C98F6B2409}"/>
    <cellStyle name="Moneda 14 9 3 3 2" xfId="14559" xr:uid="{45675206-13C4-472F-889D-C7B587EFAF1F}"/>
    <cellStyle name="Moneda 14 9 3 3 2 2" xfId="36409" xr:uid="{B86D8450-9585-4838-8B69-46A918635C83}"/>
    <cellStyle name="Moneda 14 9 3 3 2 3" xfId="25488" xr:uid="{16B7C602-753C-4B83-BF0E-2194F6BDE028}"/>
    <cellStyle name="Moneda 14 9 3 3 3" xfId="10905" xr:uid="{A9C55E6B-4E5C-4961-A995-3A20C30F2A84}"/>
    <cellStyle name="Moneda 14 9 3 3 3 2" xfId="32769" xr:uid="{7CD33CBD-5E34-4CCF-A1A4-590B3BA5CAA1}"/>
    <cellStyle name="Moneda 14 9 3 3 3 3" xfId="21848" xr:uid="{6145CB83-23E6-4C6E-813D-6F1F7754631D}"/>
    <cellStyle name="Moneda 14 9 3 3 4" xfId="29130" xr:uid="{5BF224E4-66A4-41C8-A9F3-FAFB8F0DE127}"/>
    <cellStyle name="Moneda 14 9 3 3 5" xfId="18209" xr:uid="{9FF4EDC9-7162-45E8-8FF7-BA1AC7C7AD8A}"/>
    <cellStyle name="Moneda 14 9 3 4" xfId="7982" xr:uid="{664F0D52-8434-463F-B389-347A884EBCAF}"/>
    <cellStyle name="Moneda 14 9 3 4 2" xfId="15289" xr:uid="{491D2AF7-EFF5-42D3-B8BA-F0C81F035868}"/>
    <cellStyle name="Moneda 14 9 3 4 2 2" xfId="37135" xr:uid="{13FAAE1A-E274-4A3B-A3B6-D3BFE5967069}"/>
    <cellStyle name="Moneda 14 9 3 4 2 3" xfId="26214" xr:uid="{9F679639-C7A7-47D5-BEA0-A7D56206550F}"/>
    <cellStyle name="Moneda 14 9 3 4 3" xfId="11635" xr:uid="{A6B9A54B-5493-4578-981A-08CF63D4F6D1}"/>
    <cellStyle name="Moneda 14 9 3 4 3 2" xfId="33495" xr:uid="{4F552D9A-09E0-4247-B31C-42FB3AF22E3E}"/>
    <cellStyle name="Moneda 14 9 3 4 3 3" xfId="22574" xr:uid="{988C9DBF-EE8A-43B9-99E8-CC4C461AA490}"/>
    <cellStyle name="Moneda 14 9 3 4 4" xfId="29856" xr:uid="{1377E6E9-7333-4713-A2A8-697D728706F2}"/>
    <cellStyle name="Moneda 14 9 3 4 5" xfId="18935" xr:uid="{E97984A1-7CC9-460A-BE34-7B823E7B2484}"/>
    <cellStyle name="Moneda 14 9 3 5" xfId="8712" xr:uid="{EC44DECF-D85A-4AA6-BE26-3339011E41BA}"/>
    <cellStyle name="Moneda 14 9 3 5 2" xfId="16019" xr:uid="{B446EEBD-648D-486A-9D1C-4AEC5DFA7271}"/>
    <cellStyle name="Moneda 14 9 3 5 2 2" xfId="37861" xr:uid="{9ED6C448-5CC6-4A0C-B590-324EBE75DA44}"/>
    <cellStyle name="Moneda 14 9 3 5 2 3" xfId="26940" xr:uid="{D824BEDC-60E9-403D-B8BC-991E673517FE}"/>
    <cellStyle name="Moneda 14 9 3 5 3" xfId="12361" xr:uid="{E4FBFDEA-91BE-471F-A5E2-DC3D89CAA05E}"/>
    <cellStyle name="Moneda 14 9 3 5 3 2" xfId="34221" xr:uid="{CA49B482-D98F-46B0-8D09-E5F6C53020A5}"/>
    <cellStyle name="Moneda 14 9 3 5 3 3" xfId="23300" xr:uid="{74D44093-A3FF-4234-B0CC-E6F0FB18B7EC}"/>
    <cellStyle name="Moneda 14 9 3 5 4" xfId="30582" xr:uid="{8C312A72-0A7C-4C3E-8ED3-0AEC6D66A6F5}"/>
    <cellStyle name="Moneda 14 9 3 5 5" xfId="19661" xr:uid="{50AA9258-ADCA-4440-A5F4-BDECA250D334}"/>
    <cellStyle name="Moneda 14 9 3 6" xfId="13101" xr:uid="{98C39692-96E2-4D0B-B38A-BC932C9F04E2}"/>
    <cellStyle name="Moneda 14 9 3 6 2" xfId="34955" xr:uid="{01CEC30E-3164-4253-BE80-AC28DFF6A17C}"/>
    <cellStyle name="Moneda 14 9 3 6 3" xfId="24034" xr:uid="{D55EBE85-E2C1-4D78-9C6B-43E0205EA0B6}"/>
    <cellStyle name="Moneda 14 9 3 7" xfId="9447" xr:uid="{4C99C47E-7D99-46B8-A988-4458D040D380}"/>
    <cellStyle name="Moneda 14 9 3 7 2" xfId="31315" xr:uid="{3D75C1C4-83EB-4187-AF5D-B4ADE9E53C01}"/>
    <cellStyle name="Moneda 14 9 3 7 3" xfId="20394" xr:uid="{B53D0361-30DA-4C90-B15F-E405FACCD1EF}"/>
    <cellStyle name="Moneda 14 9 3 8" xfId="27676" xr:uid="{AB829C0F-7D08-4CAE-A3D8-3D823D26882F}"/>
    <cellStyle name="Moneda 14 9 3 9" xfId="16755" xr:uid="{ACD0EC65-0C6F-4003-9223-098E7A621C19}"/>
    <cellStyle name="Moneda 14 9 4" xfId="6041" xr:uid="{C93FB2A7-B698-446B-819D-18156F59E0CC}"/>
    <cellStyle name="Moneda 14 9 4 2" xfId="13348" xr:uid="{BF68DEBD-E850-465C-962F-32F3E2FB1A47}"/>
    <cellStyle name="Moneda 14 9 4 2 2" xfId="35202" xr:uid="{EE49F459-5504-4583-ACF9-37394C685254}"/>
    <cellStyle name="Moneda 14 9 4 2 3" xfId="24281" xr:uid="{E5648E3A-5B02-4214-AD01-DC3A8546E97F}"/>
    <cellStyle name="Moneda 14 9 4 3" xfId="9694" xr:uid="{7677EC62-3BDB-4781-9EAA-AD663C395366}"/>
    <cellStyle name="Moneda 14 9 4 3 2" xfId="31562" xr:uid="{1F519A9D-8169-44B7-BB19-03C5BAA89DEF}"/>
    <cellStyle name="Moneda 14 9 4 3 3" xfId="20641" xr:uid="{1DC66C9B-CF1C-41C7-ACFA-5EC86852E784}"/>
    <cellStyle name="Moneda 14 9 4 4" xfId="27923" xr:uid="{F0AF8022-A589-4CB0-9909-56182D615153}"/>
    <cellStyle name="Moneda 14 9 4 5" xfId="17002" xr:uid="{08216B9C-C234-484D-8F9B-02B0CE3F8210}"/>
    <cellStyle name="Moneda 14 9 5" xfId="6769" xr:uid="{16037477-BC85-429E-99A0-394A6D0836D1}"/>
    <cellStyle name="Moneda 14 9 5 2" xfId="14076" xr:uid="{5400196F-BEFC-424D-9976-95B52E9327B1}"/>
    <cellStyle name="Moneda 14 9 5 2 2" xfId="35928" xr:uid="{0BEE2049-CEF8-41EC-8C9E-7C7B7BE230E7}"/>
    <cellStyle name="Moneda 14 9 5 2 3" xfId="25007" xr:uid="{8ADCC917-9AB1-4FB9-BD03-AAFFD639A665}"/>
    <cellStyle name="Moneda 14 9 5 3" xfId="10422" xr:uid="{7C79F037-F39D-466D-B55B-E8894F73BDB5}"/>
    <cellStyle name="Moneda 14 9 5 3 2" xfId="32288" xr:uid="{3223340C-DF65-44CB-9311-E880D423C222}"/>
    <cellStyle name="Moneda 14 9 5 3 3" xfId="21367" xr:uid="{F8C62D9E-0746-4AA6-9CD4-B817C25E2290}"/>
    <cellStyle name="Moneda 14 9 5 4" xfId="28649" xr:uid="{AB3350D6-964E-4A4D-A02B-10C4236644BD}"/>
    <cellStyle name="Moneda 14 9 5 5" xfId="17728" xr:uid="{35994170-4FE1-4210-AA31-4A22245B1008}"/>
    <cellStyle name="Moneda 14 9 6" xfId="7499" xr:uid="{11C3EED8-5715-423D-AA4A-31E223F8D3EC}"/>
    <cellStyle name="Moneda 14 9 6 2" xfId="14806" xr:uid="{3D07A405-FB7E-459E-80FA-253521FA354E}"/>
    <cellStyle name="Moneda 14 9 6 2 2" xfId="36654" xr:uid="{69679114-BBC9-4281-8827-E76362DD54D2}"/>
    <cellStyle name="Moneda 14 9 6 2 3" xfId="25733" xr:uid="{E764BF99-121F-4579-B199-02380C5417E3}"/>
    <cellStyle name="Moneda 14 9 6 3" xfId="11152" xr:uid="{D26FC2AC-43FA-4E0C-ABF2-A309D9682712}"/>
    <cellStyle name="Moneda 14 9 6 3 2" xfId="33014" xr:uid="{BFA3AF9A-F749-406F-AC84-E63D90A4B492}"/>
    <cellStyle name="Moneda 14 9 6 3 3" xfId="22093" xr:uid="{F3A60E6E-B574-4297-9797-C4628343F587}"/>
    <cellStyle name="Moneda 14 9 6 4" xfId="29375" xr:uid="{40CC1EBD-AAAA-453E-B444-9BB0B079C140}"/>
    <cellStyle name="Moneda 14 9 6 5" xfId="18454" xr:uid="{E3071FD5-6A12-4513-A23F-4CEBFD4434A5}"/>
    <cellStyle name="Moneda 14 9 7" xfId="8229" xr:uid="{FF503FFF-413A-4480-9697-811D9A9C923B}"/>
    <cellStyle name="Moneda 14 9 7 2" xfId="15536" xr:uid="{576AE819-57DB-4C2E-990C-19E630E75EA0}"/>
    <cellStyle name="Moneda 14 9 7 2 2" xfId="37380" xr:uid="{BBC5ABBA-7ADA-48A1-AEB8-7F4CC8F04BCD}"/>
    <cellStyle name="Moneda 14 9 7 2 3" xfId="26459" xr:uid="{360EBC0A-F99F-4DEA-9BB9-E4F6DBEC900D}"/>
    <cellStyle name="Moneda 14 9 7 3" xfId="11880" xr:uid="{531E46A9-7EE2-4F49-918A-EB05E473FA3E}"/>
    <cellStyle name="Moneda 14 9 7 3 2" xfId="33740" xr:uid="{8A9BCACD-B122-406B-BDA6-A669C296B5BB}"/>
    <cellStyle name="Moneda 14 9 7 3 3" xfId="22819" xr:uid="{C622BA5E-524E-4723-A8E5-26A3B60940D1}"/>
    <cellStyle name="Moneda 14 9 7 4" xfId="30101" xr:uid="{8159C751-982C-4E52-9820-3BE451D4A1C6}"/>
    <cellStyle name="Moneda 14 9 7 5" xfId="19180" xr:uid="{D7D60820-5406-46B5-8100-D6757A913546}"/>
    <cellStyle name="Moneda 14 9 8" xfId="12618" xr:uid="{DB74ACAA-C4BF-4CDB-A305-7A09E0B23F2F}"/>
    <cellStyle name="Moneda 14 9 8 2" xfId="34474" xr:uid="{AB609872-2604-412F-B880-0F821583AC08}"/>
    <cellStyle name="Moneda 14 9 8 3" xfId="23553" xr:uid="{940E3873-40FE-44CB-9E91-357A0BE7746A}"/>
    <cellStyle name="Moneda 14 9 9" xfId="8966" xr:uid="{120256DB-9D71-48FE-A12F-201857B7F987}"/>
    <cellStyle name="Moneda 14 9 9 2" xfId="30834" xr:uid="{65020A59-551F-449F-9B64-67BFA3025028}"/>
    <cellStyle name="Moneda 14 9 9 3" xfId="19913" xr:uid="{9348CABB-A3E9-4D4F-BE70-2D07F55B88BD}"/>
    <cellStyle name="Moneda 15" xfId="12518" xr:uid="{3C059003-4F51-4EA6-AABC-41CC24548AFC}"/>
    <cellStyle name="Moneda 15 2" xfId="3130" xr:uid="{BAB6A0C8-CEF0-4F27-9B10-1742ED7D702C}"/>
    <cellStyle name="Moneda 15 2 10" xfId="27196" xr:uid="{75210E3E-3240-4FA3-A56E-8F7A233C47A3}"/>
    <cellStyle name="Moneda 15 2 11" xfId="16275" xr:uid="{49FB75B0-34DD-46B5-8B8C-A664CD4FED34}"/>
    <cellStyle name="Moneda 15 2 2" xfId="5540" xr:uid="{C236EC74-2235-42CF-9B60-743EF2627A14}"/>
    <cellStyle name="Moneda 15 2 2 2" xfId="6279" xr:uid="{A973D7B7-E664-46B5-B939-020E52BB6A82}"/>
    <cellStyle name="Moneda 15 2 2 2 2" xfId="13586" xr:uid="{82F104E5-37B6-48EA-A8A9-2477DEA3892F}"/>
    <cellStyle name="Moneda 15 2 2 2 2 2" xfId="35440" xr:uid="{39EFDA38-7943-4E8D-A558-310A7D99116E}"/>
    <cellStyle name="Moneda 15 2 2 2 2 3" xfId="24519" xr:uid="{C0449F36-B1CB-4935-BFC1-7E6408F045F8}"/>
    <cellStyle name="Moneda 15 2 2 2 3" xfId="9932" xr:uid="{7C43CD11-D5EC-431D-A3D0-3530D8D21CFD}"/>
    <cellStyle name="Moneda 15 2 2 2 3 2" xfId="31800" xr:uid="{76E39700-1224-45F0-831E-47F15A0CB69F}"/>
    <cellStyle name="Moneda 15 2 2 2 3 3" xfId="20879" xr:uid="{947AD621-5440-4397-94D5-1D3FF172E4E8}"/>
    <cellStyle name="Moneda 15 2 2 2 4" xfId="28161" xr:uid="{2DA57611-8ED5-41A1-89BF-681737BB393A}"/>
    <cellStyle name="Moneda 15 2 2 2 5" xfId="17240" xr:uid="{13D11A8F-B882-4CB6-8AF0-A332AE106E11}"/>
    <cellStyle name="Moneda 15 2 2 3" xfId="7009" xr:uid="{3A8220D4-A524-4AF1-8608-04011F05A930}"/>
    <cellStyle name="Moneda 15 2 2 3 2" xfId="14316" xr:uid="{1DAFC3C2-1D72-44E5-A118-41BABE884008}"/>
    <cellStyle name="Moneda 15 2 2 3 2 2" xfId="36166" xr:uid="{74B7FC82-40C9-42C5-863D-D87B7D7BE9EA}"/>
    <cellStyle name="Moneda 15 2 2 3 2 3" xfId="25245" xr:uid="{8E4455BB-6E35-4C82-BBF7-94A11D1D8C2B}"/>
    <cellStyle name="Moneda 15 2 2 3 3" xfId="10662" xr:uid="{636E25E6-9399-4F2A-9763-8CEC6622992D}"/>
    <cellStyle name="Moneda 15 2 2 3 3 2" xfId="32526" xr:uid="{6F9225F1-D577-4709-B722-5E5A4C80D0A8}"/>
    <cellStyle name="Moneda 15 2 2 3 3 3" xfId="21605" xr:uid="{34248A86-F342-4519-8C05-B58D733EC96C}"/>
    <cellStyle name="Moneda 15 2 2 3 4" xfId="28887" xr:uid="{E4AC8F85-CBFF-49D6-8E3A-D610B9F87315}"/>
    <cellStyle name="Moneda 15 2 2 3 5" xfId="17966" xr:uid="{37EC2F1C-B5A1-4484-ACCA-3AE2CA9BD896}"/>
    <cellStyle name="Moneda 15 2 2 4" xfId="7739" xr:uid="{1687A228-920D-479D-9E7A-EB8F513AF358}"/>
    <cellStyle name="Moneda 15 2 2 4 2" xfId="15046" xr:uid="{4F9F8893-3AA8-413F-A578-C205028B7977}"/>
    <cellStyle name="Moneda 15 2 2 4 2 2" xfId="36892" xr:uid="{89E18546-6CA6-4063-AACE-1ED3886625EC}"/>
    <cellStyle name="Moneda 15 2 2 4 2 3" xfId="25971" xr:uid="{6FBFF6E2-4298-4FD0-B2F8-B9E824B7B861}"/>
    <cellStyle name="Moneda 15 2 2 4 3" xfId="11392" xr:uid="{B68D6A60-14DD-4D9B-81EF-3B4F1D6B7AA7}"/>
    <cellStyle name="Moneda 15 2 2 4 3 2" xfId="33252" xr:uid="{F7B4FAF3-89D6-4539-9FE2-A1D6F188969D}"/>
    <cellStyle name="Moneda 15 2 2 4 3 3" xfId="22331" xr:uid="{98036B89-798D-4C93-A559-5B2C263B2E17}"/>
    <cellStyle name="Moneda 15 2 2 4 4" xfId="29613" xr:uid="{81B0E581-EA12-4EE2-AB8F-518704DB542F}"/>
    <cellStyle name="Moneda 15 2 2 4 5" xfId="18692" xr:uid="{5658EF15-9669-4892-B346-216B8CA9247E}"/>
    <cellStyle name="Moneda 15 2 2 5" xfId="8469" xr:uid="{06C3B3E5-A8B7-4DAE-8E49-D6658AF6AFF8}"/>
    <cellStyle name="Moneda 15 2 2 5 2" xfId="15776" xr:uid="{236BA1DC-C288-40C6-B52A-38E4882F53CD}"/>
    <cellStyle name="Moneda 15 2 2 5 2 2" xfId="37618" xr:uid="{DECC55EA-4066-41A1-81BD-B3DAA994D0BE}"/>
    <cellStyle name="Moneda 15 2 2 5 2 3" xfId="26697" xr:uid="{EBC74E7D-2CC9-41C8-AD7B-6B9C68BC2D98}"/>
    <cellStyle name="Moneda 15 2 2 5 3" xfId="12118" xr:uid="{DCF71553-6F41-4EDA-8977-E79970C45BE9}"/>
    <cellStyle name="Moneda 15 2 2 5 3 2" xfId="33978" xr:uid="{3D29B807-E9E7-49F8-9379-FAD1FC158FA6}"/>
    <cellStyle name="Moneda 15 2 2 5 3 3" xfId="23057" xr:uid="{C5EA08C5-C5AF-4DD0-9A74-ABBBCAF9E779}"/>
    <cellStyle name="Moneda 15 2 2 5 4" xfId="30339" xr:uid="{F7DE701C-1D0E-4E4F-AFA5-A50CFAEEC269}"/>
    <cellStyle name="Moneda 15 2 2 5 5" xfId="19418" xr:uid="{AF5AFE8E-747F-4949-9D3E-444904DED322}"/>
    <cellStyle name="Moneda 15 2 2 6" xfId="12858" xr:uid="{445238CB-A00D-42D4-9364-34C8C0E9CA0B}"/>
    <cellStyle name="Moneda 15 2 2 6 2" xfId="34712" xr:uid="{35A5631F-71D3-4602-8FFA-E258C7270DAD}"/>
    <cellStyle name="Moneda 15 2 2 6 3" xfId="23791" xr:uid="{5315F9AC-81A4-4C2F-9AE8-13EF5424D00E}"/>
    <cellStyle name="Moneda 15 2 2 7" xfId="9204" xr:uid="{59CEC0AC-1F1D-4B99-8D70-B80F201D0D5C}"/>
    <cellStyle name="Moneda 15 2 2 7 2" xfId="31072" xr:uid="{0208056D-B3F7-4CDF-8C94-0E55A56E6654}"/>
    <cellStyle name="Moneda 15 2 2 7 3" xfId="20151" xr:uid="{67F5D939-04E5-4F00-B5CE-56814162B413}"/>
    <cellStyle name="Moneda 15 2 2 8" xfId="27433" xr:uid="{5BB0AAD7-6AFB-48D2-AF55-64449928712E}"/>
    <cellStyle name="Moneda 15 2 2 9" xfId="16512" xr:uid="{C1B5D42B-DCFC-42C3-BD3D-522E1A7E5E5A}"/>
    <cellStyle name="Moneda 15 2 3" xfId="5790" xr:uid="{C4D70697-5DA0-4A3A-AE25-7D8935F5EABE}"/>
    <cellStyle name="Moneda 15 2 3 2" xfId="6523" xr:uid="{14AB953D-DA0F-454D-B558-90E6200ABAE3}"/>
    <cellStyle name="Moneda 15 2 3 2 2" xfId="13830" xr:uid="{B442BE6B-9F37-4703-9577-935C9E67DF95}"/>
    <cellStyle name="Moneda 15 2 3 2 2 2" xfId="35684" xr:uid="{F348EE85-ECE1-46DA-AFEC-422E7C775A17}"/>
    <cellStyle name="Moneda 15 2 3 2 2 3" xfId="24763" xr:uid="{A86925E4-06BC-4C5B-A800-782C55486447}"/>
    <cellStyle name="Moneda 15 2 3 2 3" xfId="10176" xr:uid="{453B207F-CB42-4701-A887-E22672F79FD1}"/>
    <cellStyle name="Moneda 15 2 3 2 3 2" xfId="32044" xr:uid="{2DB33C32-8DA5-457F-9898-7077118E200F}"/>
    <cellStyle name="Moneda 15 2 3 2 3 3" xfId="21123" xr:uid="{E1207028-AF38-4B1E-9F89-584DA64F743F}"/>
    <cellStyle name="Moneda 15 2 3 2 4" xfId="28405" xr:uid="{DBDA13D2-AEEB-48B3-A1B7-35044B581C49}"/>
    <cellStyle name="Moneda 15 2 3 2 5" xfId="17484" xr:uid="{C6BE1F58-8145-4410-BE0E-F0DDFE7A047A}"/>
    <cellStyle name="Moneda 15 2 3 3" xfId="7253" xr:uid="{87C0F8BF-A2D3-41B3-96FD-EA826A410EFD}"/>
    <cellStyle name="Moneda 15 2 3 3 2" xfId="14560" xr:uid="{36B43889-C2C0-43CD-8888-A696FF5764AB}"/>
    <cellStyle name="Moneda 15 2 3 3 2 2" xfId="36410" xr:uid="{28B9CDD1-B292-43A0-BB83-BF1ABAAA4489}"/>
    <cellStyle name="Moneda 15 2 3 3 2 3" xfId="25489" xr:uid="{C8937767-1A66-4E69-83F6-D64AA1D4D068}"/>
    <cellStyle name="Moneda 15 2 3 3 3" xfId="10906" xr:uid="{86739E47-DAF8-4310-B100-8D6FC46F8AD3}"/>
    <cellStyle name="Moneda 15 2 3 3 3 2" xfId="32770" xr:uid="{008C1089-44B4-4634-AD8A-C8440B1111C8}"/>
    <cellStyle name="Moneda 15 2 3 3 3 3" xfId="21849" xr:uid="{8A86D3F7-2178-4EB9-A91B-4D5F29DAAC7E}"/>
    <cellStyle name="Moneda 15 2 3 3 4" xfId="29131" xr:uid="{53AA888D-6814-468E-99AD-8C8BF79CB90B}"/>
    <cellStyle name="Moneda 15 2 3 3 5" xfId="18210" xr:uid="{701B1DD4-A6F7-487F-BAC3-32434D51E517}"/>
    <cellStyle name="Moneda 15 2 3 4" xfId="7983" xr:uid="{9683933F-00DA-46F2-8A68-5CD685F8CB1C}"/>
    <cellStyle name="Moneda 15 2 3 4 2" xfId="15290" xr:uid="{103B677E-BD98-4DA0-AD64-9A40EF1A89E6}"/>
    <cellStyle name="Moneda 15 2 3 4 2 2" xfId="37136" xr:uid="{60D8C527-DD24-4DB1-B3A5-7F59C1D6AF35}"/>
    <cellStyle name="Moneda 15 2 3 4 2 3" xfId="26215" xr:uid="{30E31D4E-B6E1-4AEB-BB20-19D3B0432E8A}"/>
    <cellStyle name="Moneda 15 2 3 4 3" xfId="11636" xr:uid="{6B18B693-D06A-4310-8ADD-E816A97BF3A1}"/>
    <cellStyle name="Moneda 15 2 3 4 3 2" xfId="33496" xr:uid="{F70216FC-3016-4D71-B277-B81C764724E8}"/>
    <cellStyle name="Moneda 15 2 3 4 3 3" xfId="22575" xr:uid="{BBAB5B80-4EAD-4A36-8816-3670A49ADB00}"/>
    <cellStyle name="Moneda 15 2 3 4 4" xfId="29857" xr:uid="{118998C1-CB59-4A97-BF61-2CFD4D831247}"/>
    <cellStyle name="Moneda 15 2 3 4 5" xfId="18936" xr:uid="{FDECECE4-679A-45D0-A28F-F3A648DBE24E}"/>
    <cellStyle name="Moneda 15 2 3 5" xfId="8713" xr:uid="{B3A747F9-4CFB-4537-B774-2ED5CA2A3CB6}"/>
    <cellStyle name="Moneda 15 2 3 5 2" xfId="16020" xr:uid="{33566727-7F35-4164-89A9-F6355E74503B}"/>
    <cellStyle name="Moneda 15 2 3 5 2 2" xfId="37862" xr:uid="{9AD86FD9-7B8B-468F-BB81-FC84CACCE8E6}"/>
    <cellStyle name="Moneda 15 2 3 5 2 3" xfId="26941" xr:uid="{987E6A88-40B9-40FD-8361-EBCFA51E0251}"/>
    <cellStyle name="Moneda 15 2 3 5 3" xfId="12362" xr:uid="{FCA29043-3952-4CA5-9F3E-1FC0B5CCA3C6}"/>
    <cellStyle name="Moneda 15 2 3 5 3 2" xfId="34222" xr:uid="{66EE6478-29FB-42A4-91D8-13E019B21A6A}"/>
    <cellStyle name="Moneda 15 2 3 5 3 3" xfId="23301" xr:uid="{FCE2588B-0C71-4EF2-B669-B2C757EE4479}"/>
    <cellStyle name="Moneda 15 2 3 5 4" xfId="30583" xr:uid="{059AAC1C-5B49-4D2D-B987-4FE39DA5EF29}"/>
    <cellStyle name="Moneda 15 2 3 5 5" xfId="19662" xr:uid="{967F1810-45BE-4251-B28C-A9F6C89A1BE8}"/>
    <cellStyle name="Moneda 15 2 3 6" xfId="13102" xr:uid="{F7837BE6-934E-454B-B4B9-43C22ABDBEDC}"/>
    <cellStyle name="Moneda 15 2 3 6 2" xfId="34956" xr:uid="{D0563B61-696D-4129-9E3A-B924C5561960}"/>
    <cellStyle name="Moneda 15 2 3 6 3" xfId="24035" xr:uid="{817E55F3-5A1C-4D77-9EA8-2CD0B29FE935}"/>
    <cellStyle name="Moneda 15 2 3 7" xfId="9448" xr:uid="{4A2A5155-A371-45E4-89AA-D133A8FA704D}"/>
    <cellStyle name="Moneda 15 2 3 7 2" xfId="31316" xr:uid="{B09FA056-2420-4435-AFD1-2DD07301E55E}"/>
    <cellStyle name="Moneda 15 2 3 7 3" xfId="20395" xr:uid="{A427F227-EA1E-4DB8-B1FD-2C947DAA67BC}"/>
    <cellStyle name="Moneda 15 2 3 8" xfId="27677" xr:uid="{79970342-0DC3-41DF-B6D5-1E044E472B77}"/>
    <cellStyle name="Moneda 15 2 3 9" xfId="16756" xr:uid="{84607199-8B9C-4073-9BDB-2E618FE7CCB1}"/>
    <cellStyle name="Moneda 15 2 4" xfId="6042" xr:uid="{08C5024B-3679-45F1-99EE-E505C5DF6D03}"/>
    <cellStyle name="Moneda 15 2 4 2" xfId="13349" xr:uid="{DDAB46DC-23E6-486C-BCC8-0AA4A9A0A5FF}"/>
    <cellStyle name="Moneda 15 2 4 2 2" xfId="35203" xr:uid="{FF69EC75-92B0-439B-BD17-656662256FFD}"/>
    <cellStyle name="Moneda 15 2 4 2 3" xfId="24282" xr:uid="{24314EE9-6B9E-45F5-9219-EE9F04502A6C}"/>
    <cellStyle name="Moneda 15 2 4 3" xfId="9695" xr:uid="{DB6D81B8-FB56-49F5-AF3E-A314EBA4E07B}"/>
    <cellStyle name="Moneda 15 2 4 3 2" xfId="31563" xr:uid="{257C2F5A-704E-4111-A017-0014F4857F61}"/>
    <cellStyle name="Moneda 15 2 4 3 3" xfId="20642" xr:uid="{395AC68C-0C36-4155-AE5D-4DB7F6FA4D83}"/>
    <cellStyle name="Moneda 15 2 4 4" xfId="27924" xr:uid="{7D4163ED-81FC-42E0-A07E-16C23C11F6B3}"/>
    <cellStyle name="Moneda 15 2 4 5" xfId="17003" xr:uid="{916274B2-DAAF-4748-BC7F-AA6FBE19DFB2}"/>
    <cellStyle name="Moneda 15 2 5" xfId="6770" xr:uid="{D2AFED32-EEE5-4964-8605-51E7C828CAF5}"/>
    <cellStyle name="Moneda 15 2 5 2" xfId="14077" xr:uid="{3FB89032-97BF-44CB-A83D-B5ECF748B8D7}"/>
    <cellStyle name="Moneda 15 2 5 2 2" xfId="35929" xr:uid="{826BF718-2E6E-495C-A3B1-0246B05CDD8E}"/>
    <cellStyle name="Moneda 15 2 5 2 3" xfId="25008" xr:uid="{209527C6-ADC2-458D-ADD1-6228BF131E17}"/>
    <cellStyle name="Moneda 15 2 5 3" xfId="10423" xr:uid="{FC5DD568-1570-41A6-984B-ED55D0562B95}"/>
    <cellStyle name="Moneda 15 2 5 3 2" xfId="32289" xr:uid="{7FE60F4D-E4BA-4F17-8817-73A09D25F3F9}"/>
    <cellStyle name="Moneda 15 2 5 3 3" xfId="21368" xr:uid="{299F7835-9FA8-4667-8593-A924B9D02A05}"/>
    <cellStyle name="Moneda 15 2 5 4" xfId="28650" xr:uid="{689E0FD0-3488-4EF3-B30F-49F086E8F57B}"/>
    <cellStyle name="Moneda 15 2 5 5" xfId="17729" xr:uid="{0E3C9CE2-9727-4C41-9B6F-5F9C1E771856}"/>
    <cellStyle name="Moneda 15 2 6" xfId="7500" xr:uid="{5813DF58-325C-41E1-9324-0E860E85C337}"/>
    <cellStyle name="Moneda 15 2 6 2" xfId="14807" xr:uid="{9A630102-EEE9-4644-9749-DD28E110F02D}"/>
    <cellStyle name="Moneda 15 2 6 2 2" xfId="36655" xr:uid="{55A30417-C501-473D-A424-0C6ED8DFF18A}"/>
    <cellStyle name="Moneda 15 2 6 2 3" xfId="25734" xr:uid="{6A8E939D-C40F-42A7-B4A2-6A57C9087553}"/>
    <cellStyle name="Moneda 15 2 6 3" xfId="11153" xr:uid="{436DC90A-ACC4-4747-BEBB-13F18D5278C5}"/>
    <cellStyle name="Moneda 15 2 6 3 2" xfId="33015" xr:uid="{06D1CFBC-BD84-4B5B-ADBD-2140883FF86F}"/>
    <cellStyle name="Moneda 15 2 6 3 3" xfId="22094" xr:uid="{8C697945-45F5-4D55-A648-75032B447269}"/>
    <cellStyle name="Moneda 15 2 6 4" xfId="29376" xr:uid="{A216FA62-EFF5-4306-A1DF-26E7AC9894DD}"/>
    <cellStyle name="Moneda 15 2 6 5" xfId="18455" xr:uid="{B0728FDB-1EDC-40CB-9D34-6D998661FA77}"/>
    <cellStyle name="Moneda 15 2 7" xfId="8230" xr:uid="{38E1F3DE-64F6-4AA0-A5F2-B9AE59B8FEFF}"/>
    <cellStyle name="Moneda 15 2 7 2" xfId="15537" xr:uid="{94B7A88F-E49F-487F-AD70-712F5BCE84BA}"/>
    <cellStyle name="Moneda 15 2 7 2 2" xfId="37381" xr:uid="{0EC78D89-F37C-4BF4-A8E8-5BFE1981C52E}"/>
    <cellStyle name="Moneda 15 2 7 2 3" xfId="26460" xr:uid="{02607EF0-4B26-4B36-94D5-8A0175028547}"/>
    <cellStyle name="Moneda 15 2 7 3" xfId="11881" xr:uid="{69DFF453-55E2-41B1-B48E-C66EAC131051}"/>
    <cellStyle name="Moneda 15 2 7 3 2" xfId="33741" xr:uid="{AEDAC8E1-E00E-4896-92F1-DE4252191C36}"/>
    <cellStyle name="Moneda 15 2 7 3 3" xfId="22820" xr:uid="{BCAF3E3D-DEC3-4C48-B756-0281229747D2}"/>
    <cellStyle name="Moneda 15 2 7 4" xfId="30102" xr:uid="{5E1B1A16-9364-4480-ADD3-3A59CB2E52A9}"/>
    <cellStyle name="Moneda 15 2 7 5" xfId="19181" xr:uid="{377F732E-1735-44D8-B25D-7E10A5B5E222}"/>
    <cellStyle name="Moneda 15 2 8" xfId="12619" xr:uid="{65B63E7A-9CEA-4DEF-A6CD-BDAB4D5B674B}"/>
    <cellStyle name="Moneda 15 2 8 2" xfId="34475" xr:uid="{9792E06E-D189-45B1-9C1D-D813A1E15C3A}"/>
    <cellStyle name="Moneda 15 2 8 3" xfId="23554" xr:uid="{2AB072B0-D5BA-4E5D-87E2-2EAB8E756AD3}"/>
    <cellStyle name="Moneda 15 2 9" xfId="8967" xr:uid="{A4E14788-458D-4284-BBD6-D689991B0F4E}"/>
    <cellStyle name="Moneda 15 2 9 2" xfId="30835" xr:uid="{95CA2F76-7337-4FE3-9610-0CD02F8C70B8}"/>
    <cellStyle name="Moneda 15 2 9 3" xfId="19914" xr:uid="{B88255FA-A4AB-4A7F-B4A7-52CDDB090167}"/>
    <cellStyle name="Moneda 15 3" xfId="34376" xr:uid="{08E211E3-4E70-4A74-B921-F76C230F58F8}"/>
    <cellStyle name="Moneda 15 4" xfId="23455" xr:uid="{A2F82CA6-0BDD-4DE0-8CA7-0BFFF2D19015}"/>
    <cellStyle name="Moneda 16" xfId="16176" xr:uid="{A6BFE953-10FE-43DD-8CAF-BA627BD46F1D}"/>
    <cellStyle name="Moneda 16 2" xfId="27097" xr:uid="{98292F04-2273-4BF0-8D8D-9059AF059FAE}"/>
    <cellStyle name="Moneda 17" xfId="5938" xr:uid="{4D5245E7-6AC1-49B4-B98E-9B91DE39E4C0}"/>
    <cellStyle name="Moneda 17 2" xfId="6670" xr:uid="{B916EB51-A62C-4FC8-ACB6-6A77769242D0}"/>
    <cellStyle name="Moneda 17 2 2" xfId="13977" xr:uid="{F9E86EA3-1FA2-4B26-9EE6-0F9A29EA78C9}"/>
    <cellStyle name="Moneda 17 2 2 2" xfId="35831" xr:uid="{7A2A9F1D-AC33-4DE6-BE03-7B8A9A51A679}"/>
    <cellStyle name="Moneda 17 2 2 3" xfId="24910" xr:uid="{AE1ADCA1-D763-430B-A2E5-3F86E0B78C4E}"/>
    <cellStyle name="Moneda 17 2 3" xfId="10323" xr:uid="{3AFC2D4F-1F91-4CC4-A5B1-3725AF91D0AE}"/>
    <cellStyle name="Moneda 17 2 3 2" xfId="32191" xr:uid="{8A6D3B22-C1EB-4582-B18A-89B31C3E40C7}"/>
    <cellStyle name="Moneda 17 2 3 3" xfId="21270" xr:uid="{4A741C40-0DC0-42D6-AF99-EA141EEE74C4}"/>
    <cellStyle name="Moneda 17 2 4" xfId="28552" xr:uid="{53310D7A-B9D0-49CC-8014-B7135CD0B963}"/>
    <cellStyle name="Moneda 17 2 5" xfId="17631" xr:uid="{E8F5DEB8-2CB7-4468-A1C0-0497572F093A}"/>
    <cellStyle name="Moneda 17 3" xfId="7400" xr:uid="{BF5F87EF-42BD-4300-AEDD-D5AEE0003DCF}"/>
    <cellStyle name="Moneda 17 3 2" xfId="14707" xr:uid="{19178F70-C7BD-407D-B7DD-FCD67E29E5E5}"/>
    <cellStyle name="Moneda 17 3 2 2" xfId="36557" xr:uid="{37EFB39F-3919-48AF-973F-C8910D5E6B7D}"/>
    <cellStyle name="Moneda 17 3 2 3" xfId="25636" xr:uid="{95BC9F85-A491-478A-8569-5E0490D5D005}"/>
    <cellStyle name="Moneda 17 3 3" xfId="11053" xr:uid="{C0806C8E-2168-4841-B8F7-93A46BB43EDD}"/>
    <cellStyle name="Moneda 17 3 3 2" xfId="32917" xr:uid="{5143FD3F-1AC5-45D5-B08E-9681BED9B1E3}"/>
    <cellStyle name="Moneda 17 3 3 3" xfId="21996" xr:uid="{25437744-B5B0-42D6-8849-FB535828449D}"/>
    <cellStyle name="Moneda 17 3 4" xfId="29278" xr:uid="{7BF4D70F-AFA5-44C6-8638-1B78E79EDC8B}"/>
    <cellStyle name="Moneda 17 3 5" xfId="18357" xr:uid="{A51935C0-3251-4CAB-88FF-ACF9A42B00C5}"/>
    <cellStyle name="Moneda 17 4" xfId="8130" xr:uid="{B0223D94-7767-495C-BAE4-6BD2104299BE}"/>
    <cellStyle name="Moneda 17 4 2" xfId="15437" xr:uid="{FADF36F8-B2CB-40D3-ADD6-2568DA16D2B6}"/>
    <cellStyle name="Moneda 17 4 2 2" xfId="37283" xr:uid="{FDC89E08-FD33-4186-AF96-C00C62554453}"/>
    <cellStyle name="Moneda 17 4 2 3" xfId="26362" xr:uid="{322AD7DC-D44A-4B6E-BE35-76BB6C7ABB39}"/>
    <cellStyle name="Moneda 17 4 3" xfId="11783" xr:uid="{901834B3-655A-4FE5-9ED2-79E9DF29AC54}"/>
    <cellStyle name="Moneda 17 4 3 2" xfId="33643" xr:uid="{04FECB8B-6E47-499C-A511-A39E7A0F8F0C}"/>
    <cellStyle name="Moneda 17 4 3 3" xfId="22722" xr:uid="{A1E71357-7175-42FE-9FF2-3DEB1EABFA90}"/>
    <cellStyle name="Moneda 17 4 4" xfId="30004" xr:uid="{5E3269D0-16DF-4033-87B5-32FAC7EEB484}"/>
    <cellStyle name="Moneda 17 4 5" xfId="19083" xr:uid="{B8B39298-39B0-4754-94EC-1C77F6733F2E}"/>
    <cellStyle name="Moneda 17 5" xfId="8860" xr:uid="{B7B560EB-FD37-43FF-B4D0-505668B6BC0A}"/>
    <cellStyle name="Moneda 17 5 2" xfId="16167" xr:uid="{8DA98060-8BC2-4C8C-80BA-63E8CF0E5AFC}"/>
    <cellStyle name="Moneda 17 5 2 2" xfId="38009" xr:uid="{9DDB9537-B37E-4E29-9D3D-B2100784C396}"/>
    <cellStyle name="Moneda 17 5 2 3" xfId="27088" xr:uid="{342E6D59-AB29-4869-8C5F-4811B4E2A89A}"/>
    <cellStyle name="Moneda 17 5 3" xfId="12509" xr:uid="{D711C29C-C9F9-4E11-8C15-767A8C8F2EEF}"/>
    <cellStyle name="Moneda 17 5 3 2" xfId="34369" xr:uid="{EB19B49D-DF08-4CB3-B713-A0F848A77B6B}"/>
    <cellStyle name="Moneda 17 5 3 3" xfId="23448" xr:uid="{6A6FD643-649D-4BD8-A1AF-8A29D50695A3}"/>
    <cellStyle name="Moneda 17 5 4" xfId="30730" xr:uid="{12B3EEED-D285-483A-B7E3-113D428F0795}"/>
    <cellStyle name="Moneda 17 5 5" xfId="19809" xr:uid="{23EF4111-AD5A-4D97-B59B-68C75626736D}"/>
    <cellStyle name="Moneda 17 6" xfId="13249" xr:uid="{B98CBBF2-2761-422D-9168-0EE0A4C09119}"/>
    <cellStyle name="Moneda 17 6 2" xfId="35103" xr:uid="{40C73E30-AB29-43B9-A0E4-9C4EBC23812D}"/>
    <cellStyle name="Moneda 17 6 3" xfId="24182" xr:uid="{EFD00296-6BD1-4312-8C08-2F4A9588BED1}"/>
    <cellStyle name="Moneda 17 7" xfId="9595" xr:uid="{0FE08F0A-7784-4C0C-BF21-302DAEEBD035}"/>
    <cellStyle name="Moneda 17 7 2" xfId="31463" xr:uid="{6973E3EA-FD89-4327-8542-1F095834AC52}"/>
    <cellStyle name="Moneda 17 7 3" xfId="20542" xr:uid="{FAB08A5A-4225-4473-A6F7-E6B7A6199B91}"/>
    <cellStyle name="Moneda 17 8" xfId="27824" xr:uid="{DC6B15C2-17AE-4C40-AC77-DAF646DFF81A}"/>
    <cellStyle name="Moneda 17 9" xfId="16903" xr:uid="{2CF14304-8D29-4072-A9F1-65EF1182AED9}"/>
    <cellStyle name="Moneda 18" xfId="2955" xr:uid="{E4FDE23C-C3F9-495F-A4B1-17BDB11E1246}"/>
    <cellStyle name="Moneda 19" xfId="38281" xr:uid="{0A4BACEC-4925-46FE-B068-446842A9DCFE}"/>
    <cellStyle name="Moneda 2" xfId="2822" xr:uid="{00000000-0005-0000-0000-000030090000}"/>
    <cellStyle name="Moneda 2 10" xfId="3131" xr:uid="{4DF01CDC-A797-4F90-B20B-A7F5102D298C}"/>
    <cellStyle name="Moneda 2 10 10" xfId="27197" xr:uid="{92B9E77B-A231-400C-8377-483A829B5002}"/>
    <cellStyle name="Moneda 2 10 11" xfId="16276" xr:uid="{D2017525-12AF-4E71-80D1-7E511044BA22}"/>
    <cellStyle name="Moneda 2 10 2" xfId="5541" xr:uid="{34C52ED2-B7BC-4530-AD68-B771CF8B2126}"/>
    <cellStyle name="Moneda 2 10 2 2" xfId="6280" xr:uid="{EA6D8E1F-5C5C-481C-A272-C3558DF5C3E3}"/>
    <cellStyle name="Moneda 2 10 2 2 2" xfId="13587" xr:uid="{B3071E42-D69A-4468-B14D-1355B9A35FCD}"/>
    <cellStyle name="Moneda 2 10 2 2 2 2" xfId="35441" xr:uid="{3507FDE6-4E1D-43D3-9FC5-22DF5081191C}"/>
    <cellStyle name="Moneda 2 10 2 2 2 3" xfId="24520" xr:uid="{3E41588C-83D4-44A3-A42B-29C2B88F6966}"/>
    <cellStyle name="Moneda 2 10 2 2 3" xfId="9933" xr:uid="{E6143D33-1EFF-4B19-92DA-C938CC1E84ED}"/>
    <cellStyle name="Moneda 2 10 2 2 3 2" xfId="31801" xr:uid="{FE3BFF64-0DE8-4353-9156-0FCCA219B53A}"/>
    <cellStyle name="Moneda 2 10 2 2 3 3" xfId="20880" xr:uid="{0FFD0DA0-1BD4-4AC8-8B6F-6167CFC7EF41}"/>
    <cellStyle name="Moneda 2 10 2 2 4" xfId="28162" xr:uid="{70F2E305-4FA1-41D7-8FDF-BE82DDC6AD6D}"/>
    <cellStyle name="Moneda 2 10 2 2 5" xfId="17241" xr:uid="{927AA28F-6680-4649-BF49-054C093BCE7D}"/>
    <cellStyle name="Moneda 2 10 2 3" xfId="7010" xr:uid="{9487C40C-867D-42DD-9F85-3B87B6D3620D}"/>
    <cellStyle name="Moneda 2 10 2 3 2" xfId="14317" xr:uid="{95BB2299-33F3-4A25-B625-973AE06B18C8}"/>
    <cellStyle name="Moneda 2 10 2 3 2 2" xfId="36167" xr:uid="{9D610318-9C9A-47F8-97A7-16370C713233}"/>
    <cellStyle name="Moneda 2 10 2 3 2 3" xfId="25246" xr:uid="{31286FB8-2AAA-4853-BBD9-33B0CC8178C2}"/>
    <cellStyle name="Moneda 2 10 2 3 3" xfId="10663" xr:uid="{E32038D4-0602-4E1D-B814-C3D1648A7CC0}"/>
    <cellStyle name="Moneda 2 10 2 3 3 2" xfId="32527" xr:uid="{072BF32A-972F-4449-9995-BDB9A59115E0}"/>
    <cellStyle name="Moneda 2 10 2 3 3 3" xfId="21606" xr:uid="{2AEDBC53-362B-4E05-80E7-72521D6A2E5E}"/>
    <cellStyle name="Moneda 2 10 2 3 4" xfId="28888" xr:uid="{F6B0B9BF-E182-4DCF-AB52-78D7F7E51127}"/>
    <cellStyle name="Moneda 2 10 2 3 5" xfId="17967" xr:uid="{A0FDE5F0-33B7-44DC-BE53-640B4D4E64BA}"/>
    <cellStyle name="Moneda 2 10 2 4" xfId="7740" xr:uid="{4767DF57-D94D-414F-855D-9DDFF3454221}"/>
    <cellStyle name="Moneda 2 10 2 4 2" xfId="15047" xr:uid="{0EBA7AA0-F09B-491E-BB92-B548DFE45124}"/>
    <cellStyle name="Moneda 2 10 2 4 2 2" xfId="36893" xr:uid="{16B5D296-7F61-4FD3-8C50-EC587B48A05B}"/>
    <cellStyle name="Moneda 2 10 2 4 2 3" xfId="25972" xr:uid="{EC033A47-262E-4F58-BB38-32CEEACE120A}"/>
    <cellStyle name="Moneda 2 10 2 4 3" xfId="11393" xr:uid="{66712859-E096-4AA9-BB62-39BC599CA964}"/>
    <cellStyle name="Moneda 2 10 2 4 3 2" xfId="33253" xr:uid="{0736BBB0-D0B4-46E6-BBFC-19EA1C9634BC}"/>
    <cellStyle name="Moneda 2 10 2 4 3 3" xfId="22332" xr:uid="{554B003A-D0EA-4EB0-87C2-42ABDDD56974}"/>
    <cellStyle name="Moneda 2 10 2 4 4" xfId="29614" xr:uid="{D88B1427-481F-455D-89A8-2D3F674D0B29}"/>
    <cellStyle name="Moneda 2 10 2 4 5" xfId="18693" xr:uid="{55A785CD-63BD-4B6E-8822-C25DB204A6A7}"/>
    <cellStyle name="Moneda 2 10 2 5" xfId="8470" xr:uid="{1C9BB1AB-3289-4557-B705-7DF99B9D2085}"/>
    <cellStyle name="Moneda 2 10 2 5 2" xfId="15777" xr:uid="{ACA11789-4C7C-43FC-A944-E07B299671B7}"/>
    <cellStyle name="Moneda 2 10 2 5 2 2" xfId="37619" xr:uid="{B2E6C22D-581D-44C0-9B6A-1FE93170A870}"/>
    <cellStyle name="Moneda 2 10 2 5 2 3" xfId="26698" xr:uid="{9CBD54F4-E821-4045-8959-D5147366AE2F}"/>
    <cellStyle name="Moneda 2 10 2 5 3" xfId="12119" xr:uid="{05BA3F4C-CC75-4BCB-9659-12AF53FE8AAA}"/>
    <cellStyle name="Moneda 2 10 2 5 3 2" xfId="33979" xr:uid="{DB8F1B85-4E22-4F2B-99B3-7FE329AF331F}"/>
    <cellStyle name="Moneda 2 10 2 5 3 3" xfId="23058" xr:uid="{1C5B5572-0A75-4101-ADBB-E2C8F190060F}"/>
    <cellStyle name="Moneda 2 10 2 5 4" xfId="30340" xr:uid="{4BB6F0FF-7519-46C9-9DCA-66481C1EDE51}"/>
    <cellStyle name="Moneda 2 10 2 5 5" xfId="19419" xr:uid="{1E67CB7E-8E10-447F-9399-6DFF6EA0DD08}"/>
    <cellStyle name="Moneda 2 10 2 6" xfId="12859" xr:uid="{678A21B2-648E-4319-95B5-FDCC8EB2BA00}"/>
    <cellStyle name="Moneda 2 10 2 6 2" xfId="34713" xr:uid="{B598E8C5-CC35-4932-81E5-7700E9116691}"/>
    <cellStyle name="Moneda 2 10 2 6 3" xfId="23792" xr:uid="{5FD730C9-80BC-4C75-9258-BEC94A4C086C}"/>
    <cellStyle name="Moneda 2 10 2 7" xfId="9205" xr:uid="{F453AC83-87B2-4E0F-891D-EE2DDA93F447}"/>
    <cellStyle name="Moneda 2 10 2 7 2" xfId="31073" xr:uid="{A2DAE70A-5BA7-4E04-8D39-56508414CAAB}"/>
    <cellStyle name="Moneda 2 10 2 7 3" xfId="20152" xr:uid="{D2CF232B-ED63-41A4-A810-A716AD3661C8}"/>
    <cellStyle name="Moneda 2 10 2 8" xfId="27434" xr:uid="{FF21C6E4-542C-4378-90C2-69FF477850CD}"/>
    <cellStyle name="Moneda 2 10 2 9" xfId="16513" xr:uid="{3A3099A7-BF44-446A-AEA4-C0D51662B6F2}"/>
    <cellStyle name="Moneda 2 10 3" xfId="5791" xr:uid="{06C19D8F-05DF-449C-A54E-6E376D6843D2}"/>
    <cellStyle name="Moneda 2 10 3 2" xfId="6524" xr:uid="{9D655545-D112-4E47-A0BE-5570990C1384}"/>
    <cellStyle name="Moneda 2 10 3 2 2" xfId="13831" xr:uid="{74F6731B-3E8C-4C9F-BE52-910ED508E871}"/>
    <cellStyle name="Moneda 2 10 3 2 2 2" xfId="35685" xr:uid="{79324576-A5C9-481F-86B3-A5C83C557A2E}"/>
    <cellStyle name="Moneda 2 10 3 2 2 3" xfId="24764" xr:uid="{F750E474-CB92-4C35-8415-E1677FFE11B1}"/>
    <cellStyle name="Moneda 2 10 3 2 3" xfId="10177" xr:uid="{23D37DD3-552A-4CEA-8BF3-C87E93C4393D}"/>
    <cellStyle name="Moneda 2 10 3 2 3 2" xfId="32045" xr:uid="{E6AE01B0-4651-4493-80BD-690DB5C0B605}"/>
    <cellStyle name="Moneda 2 10 3 2 3 3" xfId="21124" xr:uid="{D163ED41-EC4D-43CD-ADF8-E74A950002C6}"/>
    <cellStyle name="Moneda 2 10 3 2 4" xfId="28406" xr:uid="{B0A80F4B-4577-4DD9-9E44-BD4FB9E1C083}"/>
    <cellStyle name="Moneda 2 10 3 2 5" xfId="17485" xr:uid="{65174700-2E49-4949-9194-34769FECF92E}"/>
    <cellStyle name="Moneda 2 10 3 3" xfId="7254" xr:uid="{D76E7438-390A-442D-8D0C-C2C3DBB131CA}"/>
    <cellStyle name="Moneda 2 10 3 3 2" xfId="14561" xr:uid="{F8DED9A5-F54C-4A2B-A350-8B0DAADD48F9}"/>
    <cellStyle name="Moneda 2 10 3 3 2 2" xfId="36411" xr:uid="{21CA8895-0753-4FCD-8361-B19A70F04558}"/>
    <cellStyle name="Moneda 2 10 3 3 2 3" xfId="25490" xr:uid="{099626FC-F665-4120-9235-FB54BF69F56D}"/>
    <cellStyle name="Moneda 2 10 3 3 3" xfId="10907" xr:uid="{790AD473-42CB-4470-97C1-FB06075D4DA5}"/>
    <cellStyle name="Moneda 2 10 3 3 3 2" xfId="32771" xr:uid="{1C562A1E-AB87-438C-9092-F24FC47BD1FF}"/>
    <cellStyle name="Moneda 2 10 3 3 3 3" xfId="21850" xr:uid="{B31063DA-EAAA-452C-A631-DBE69E6F3F18}"/>
    <cellStyle name="Moneda 2 10 3 3 4" xfId="29132" xr:uid="{A40A85BA-0DB2-4325-9578-D52E89BE26E7}"/>
    <cellStyle name="Moneda 2 10 3 3 5" xfId="18211" xr:uid="{E78B199D-83E2-4B81-9ABA-25085FBC960D}"/>
    <cellStyle name="Moneda 2 10 3 4" xfId="7984" xr:uid="{288ABDFB-2880-4797-AA83-FE47DD2E2EC8}"/>
    <cellStyle name="Moneda 2 10 3 4 2" xfId="15291" xr:uid="{D842472B-E376-45C0-A28D-2AA0BBE32559}"/>
    <cellStyle name="Moneda 2 10 3 4 2 2" xfId="37137" xr:uid="{D0EC2426-F9A7-47A9-B703-3E8C26750EBE}"/>
    <cellStyle name="Moneda 2 10 3 4 2 3" xfId="26216" xr:uid="{BA7129F7-1189-46B7-8BEF-0A1DD4DBC827}"/>
    <cellStyle name="Moneda 2 10 3 4 3" xfId="11637" xr:uid="{1AE46C0F-EAB9-4B17-B45E-2891DB4C86B0}"/>
    <cellStyle name="Moneda 2 10 3 4 3 2" xfId="33497" xr:uid="{7950FB2D-DA3F-4B90-84CE-31346A44315F}"/>
    <cellStyle name="Moneda 2 10 3 4 3 3" xfId="22576" xr:uid="{39FF885C-A204-47DC-85E8-E72943D7C8D2}"/>
    <cellStyle name="Moneda 2 10 3 4 4" xfId="29858" xr:uid="{85B881DE-49AB-4211-9FEA-DA9EA4EBE6B9}"/>
    <cellStyle name="Moneda 2 10 3 4 5" xfId="18937" xr:uid="{29D27D99-FA37-46A5-AB02-41F224A43083}"/>
    <cellStyle name="Moneda 2 10 3 5" xfId="8714" xr:uid="{A3D2B152-5E5F-4166-BAE9-1FE8F55E2C6F}"/>
    <cellStyle name="Moneda 2 10 3 5 2" xfId="16021" xr:uid="{79B71CA8-5F22-4272-8FCF-42B42E585B5F}"/>
    <cellStyle name="Moneda 2 10 3 5 2 2" xfId="37863" xr:uid="{C36F3565-FCE8-4B6D-A1EE-FFB233BD10B5}"/>
    <cellStyle name="Moneda 2 10 3 5 2 3" xfId="26942" xr:uid="{33E3EDA6-D7F8-45A7-98F9-89E78C954626}"/>
    <cellStyle name="Moneda 2 10 3 5 3" xfId="12363" xr:uid="{7C7D5812-4C13-456B-96FB-68DCE2FC9397}"/>
    <cellStyle name="Moneda 2 10 3 5 3 2" xfId="34223" xr:uid="{C23C4D02-49AC-4601-8722-25E412A0E2EA}"/>
    <cellStyle name="Moneda 2 10 3 5 3 3" xfId="23302" xr:uid="{44C6E6EC-A8A7-49BE-B8CE-CCF87F5C84F8}"/>
    <cellStyle name="Moneda 2 10 3 5 4" xfId="30584" xr:uid="{2EB66F94-86DE-4626-A3C1-8B3FC8BF862E}"/>
    <cellStyle name="Moneda 2 10 3 5 5" xfId="19663" xr:uid="{3A214FE6-9649-472D-B568-1B39B6A3C815}"/>
    <cellStyle name="Moneda 2 10 3 6" xfId="13103" xr:uid="{2AF292F6-F75B-43D0-8129-069A2E22FB16}"/>
    <cellStyle name="Moneda 2 10 3 6 2" xfId="34957" xr:uid="{01674283-E389-4C0F-BD9A-005C379B218B}"/>
    <cellStyle name="Moneda 2 10 3 6 3" xfId="24036" xr:uid="{BE9C55E8-08E0-4F27-96EF-C8B53B6D44C0}"/>
    <cellStyle name="Moneda 2 10 3 7" xfId="9449" xr:uid="{7C2DF423-D084-4F99-B53B-5C6A08AC8AAE}"/>
    <cellStyle name="Moneda 2 10 3 7 2" xfId="31317" xr:uid="{28C7B871-CDF4-401C-ABE6-9489A4A3BE7A}"/>
    <cellStyle name="Moneda 2 10 3 7 3" xfId="20396" xr:uid="{81E01D0D-569F-4FDF-A019-BDB0A4E3E92F}"/>
    <cellStyle name="Moneda 2 10 3 8" xfId="27678" xr:uid="{B4A5DF05-5138-46E3-AD22-5EFBDD4D9741}"/>
    <cellStyle name="Moneda 2 10 3 9" xfId="16757" xr:uid="{6C5730F8-A985-48B3-990F-6CFA035F8D9E}"/>
    <cellStyle name="Moneda 2 10 4" xfId="6043" xr:uid="{346879F6-A0F3-4D19-97E9-B848FAA92B2A}"/>
    <cellStyle name="Moneda 2 10 4 2" xfId="13350" xr:uid="{69AAA755-D2BA-442F-8238-DACD2B902B8B}"/>
    <cellStyle name="Moneda 2 10 4 2 2" xfId="35204" xr:uid="{850A122E-3C02-4FCB-939D-E538225E2B3F}"/>
    <cellStyle name="Moneda 2 10 4 2 3" xfId="24283" xr:uid="{BB440328-2808-40F4-B8A8-33D6C2AEEF13}"/>
    <cellStyle name="Moneda 2 10 4 3" xfId="9696" xr:uid="{911DD2D7-045D-4A87-99D4-A9B53F3E6772}"/>
    <cellStyle name="Moneda 2 10 4 3 2" xfId="31564" xr:uid="{B3661817-6E05-4205-BF7A-B4E9492FDAC1}"/>
    <cellStyle name="Moneda 2 10 4 3 3" xfId="20643" xr:uid="{59A36EBA-8A96-4E2D-B661-878546A826F3}"/>
    <cellStyle name="Moneda 2 10 4 4" xfId="27925" xr:uid="{C707C8B1-1946-4AA1-8AE0-7C418AA9C276}"/>
    <cellStyle name="Moneda 2 10 4 5" xfId="17004" xr:uid="{D315AB58-2B84-45B0-84F0-37BA4EFE14C0}"/>
    <cellStyle name="Moneda 2 10 5" xfId="6771" xr:uid="{1D8F1EDA-5A40-43B0-8CC5-A4B9F5E9C90B}"/>
    <cellStyle name="Moneda 2 10 5 2" xfId="14078" xr:uid="{B44233A8-07DB-42A5-B24F-4AD96AABA1D9}"/>
    <cellStyle name="Moneda 2 10 5 2 2" xfId="35930" xr:uid="{649CDDA9-A3D8-45D2-948F-01FAE9EC9A10}"/>
    <cellStyle name="Moneda 2 10 5 2 3" xfId="25009" xr:uid="{DA09076D-8022-42B1-B350-50C3C014F697}"/>
    <cellStyle name="Moneda 2 10 5 3" xfId="10424" xr:uid="{ABDDACBE-918B-44F6-A322-A33C60CA4DD3}"/>
    <cellStyle name="Moneda 2 10 5 3 2" xfId="32290" xr:uid="{D04DB645-1DF4-4BB2-835E-E2D6A703240A}"/>
    <cellStyle name="Moneda 2 10 5 3 3" xfId="21369" xr:uid="{F4011E1E-C4F3-4351-BC91-234DCB8D2237}"/>
    <cellStyle name="Moneda 2 10 5 4" xfId="28651" xr:uid="{87587E96-BB36-43F2-BB75-4E1FBD41E2F4}"/>
    <cellStyle name="Moneda 2 10 5 5" xfId="17730" xr:uid="{72E5400A-6FD4-4A68-9D94-47A53E523AAF}"/>
    <cellStyle name="Moneda 2 10 6" xfId="7501" xr:uid="{E1FA5D65-1398-4637-88C2-69C35C3C07A9}"/>
    <cellStyle name="Moneda 2 10 6 2" xfId="14808" xr:uid="{D929ED8C-D640-4896-8AA2-098411090580}"/>
    <cellStyle name="Moneda 2 10 6 2 2" xfId="36656" xr:uid="{2A9C3DBC-FF5E-4B1E-95CE-97AB3E1C1076}"/>
    <cellStyle name="Moneda 2 10 6 2 3" xfId="25735" xr:uid="{B6C8B262-7698-497F-A5B1-1F25B822F0C3}"/>
    <cellStyle name="Moneda 2 10 6 3" xfId="11154" xr:uid="{2DAD06C9-5EFC-4D07-A297-22316587CF16}"/>
    <cellStyle name="Moneda 2 10 6 3 2" xfId="33016" xr:uid="{07718B58-FF3F-46A4-B56E-E9817B5548AC}"/>
    <cellStyle name="Moneda 2 10 6 3 3" xfId="22095" xr:uid="{E33EDA45-57A5-4D5B-B9CE-FF42514FFF4C}"/>
    <cellStyle name="Moneda 2 10 6 4" xfId="29377" xr:uid="{31939878-4233-40D9-9AD0-629A6D8F944F}"/>
    <cellStyle name="Moneda 2 10 6 5" xfId="18456" xr:uid="{C2AB080A-137E-4D7A-B890-EC56CA9261AE}"/>
    <cellStyle name="Moneda 2 10 7" xfId="8231" xr:uid="{FCFFF5A3-2967-4DF2-83B1-F237A7074304}"/>
    <cellStyle name="Moneda 2 10 7 2" xfId="15538" xr:uid="{B188409A-C7C3-4F02-A0EE-2BFD9063C035}"/>
    <cellStyle name="Moneda 2 10 7 2 2" xfId="37382" xr:uid="{85EE2E1D-5CEE-45F5-872F-8FCC83FB7C5D}"/>
    <cellStyle name="Moneda 2 10 7 2 3" xfId="26461" xr:uid="{4995BF47-4A4C-4525-BFF9-D348DD3F8333}"/>
    <cellStyle name="Moneda 2 10 7 3" xfId="11882" xr:uid="{CCC670BB-DE90-4171-8193-8A19C55E9BAA}"/>
    <cellStyle name="Moneda 2 10 7 3 2" xfId="33742" xr:uid="{DA8D3AE5-010E-4F44-A195-C850F209E0FD}"/>
    <cellStyle name="Moneda 2 10 7 3 3" xfId="22821" xr:uid="{69A01C83-3C0B-4F26-9C3D-5D020F91D6C8}"/>
    <cellStyle name="Moneda 2 10 7 4" xfId="30103" xr:uid="{D74A3692-3284-4D58-9F72-FDCAA210FECC}"/>
    <cellStyle name="Moneda 2 10 7 5" xfId="19182" xr:uid="{D83D7DDA-3264-466B-BF32-A9A25411C8D7}"/>
    <cellStyle name="Moneda 2 10 8" xfId="12620" xr:uid="{6D8CC7CF-ABDE-4B7A-8015-C63D7FED1DDD}"/>
    <cellStyle name="Moneda 2 10 8 2" xfId="34476" xr:uid="{712ED436-F8D1-4471-B0FE-8826375E6E00}"/>
    <cellStyle name="Moneda 2 10 8 3" xfId="23555" xr:uid="{D0AF2960-E035-4984-8518-C228F50907FF}"/>
    <cellStyle name="Moneda 2 10 9" xfId="8968" xr:uid="{BE205B62-0FC7-4041-B499-262F92F8A07B}"/>
    <cellStyle name="Moneda 2 10 9 2" xfId="30836" xr:uid="{F2A04857-1A49-434A-B9E5-5F71EE72BC99}"/>
    <cellStyle name="Moneda 2 10 9 3" xfId="19915" xr:uid="{1C00D6C6-F8D2-4A74-9C08-F42F432339E0}"/>
    <cellStyle name="Moneda 2 11" xfId="3132" xr:uid="{6D81984B-C4FF-4ED8-B586-B800D9F5213A}"/>
    <cellStyle name="Moneda 2 11 10" xfId="27198" xr:uid="{04C207FB-87A5-4974-A581-A783DC1DA843}"/>
    <cellStyle name="Moneda 2 11 11" xfId="16277" xr:uid="{42CBDCFF-2BA5-4617-B2A6-78AF135C98A1}"/>
    <cellStyle name="Moneda 2 11 2" xfId="5542" xr:uid="{B558F345-8347-4360-B79E-26D861ECA280}"/>
    <cellStyle name="Moneda 2 11 2 2" xfId="6281" xr:uid="{C545CCA9-0C40-4658-A57A-3C5FBB13E98C}"/>
    <cellStyle name="Moneda 2 11 2 2 2" xfId="13588" xr:uid="{F22E7384-7905-437C-9149-059BCCF3AAE1}"/>
    <cellStyle name="Moneda 2 11 2 2 2 2" xfId="35442" xr:uid="{E1F3210C-59DE-49CD-A200-4B887E850C4B}"/>
    <cellStyle name="Moneda 2 11 2 2 2 3" xfId="24521" xr:uid="{085BC24E-ABA9-4F5F-BED5-D5D8BDB680B6}"/>
    <cellStyle name="Moneda 2 11 2 2 3" xfId="9934" xr:uid="{43E3E2AA-7491-43BD-A53A-2457F73E73D7}"/>
    <cellStyle name="Moneda 2 11 2 2 3 2" xfId="31802" xr:uid="{7F985B43-AC43-4132-BB75-AA2BDB052494}"/>
    <cellStyle name="Moneda 2 11 2 2 3 3" xfId="20881" xr:uid="{7AF4357C-BC26-43A8-BF98-E58411E0FF5C}"/>
    <cellStyle name="Moneda 2 11 2 2 4" xfId="28163" xr:uid="{8B022641-F495-42CA-B02D-D17DC2E52F12}"/>
    <cellStyle name="Moneda 2 11 2 2 5" xfId="17242" xr:uid="{9E94990B-79D8-4EE3-838E-8E064362304E}"/>
    <cellStyle name="Moneda 2 11 2 3" xfId="7011" xr:uid="{50CEF732-7879-4BF4-8A44-ADD1880C6F3E}"/>
    <cellStyle name="Moneda 2 11 2 3 2" xfId="14318" xr:uid="{9600C9D2-44DA-40C1-9AF4-47D5EE5FBCB7}"/>
    <cellStyle name="Moneda 2 11 2 3 2 2" xfId="36168" xr:uid="{09C43AC2-D620-4349-B32D-A2CBF90397B1}"/>
    <cellStyle name="Moneda 2 11 2 3 2 3" xfId="25247" xr:uid="{A48FEB29-FAE3-44BE-AC97-15D0E8082A27}"/>
    <cellStyle name="Moneda 2 11 2 3 3" xfId="10664" xr:uid="{BD8529F8-4B7E-4F6A-BEEF-87B126133864}"/>
    <cellStyle name="Moneda 2 11 2 3 3 2" xfId="32528" xr:uid="{614B4CB0-972D-449D-8BFF-3F2A95B63748}"/>
    <cellStyle name="Moneda 2 11 2 3 3 3" xfId="21607" xr:uid="{0D670E71-6ADC-4B2F-B911-079E99279B07}"/>
    <cellStyle name="Moneda 2 11 2 3 4" xfId="28889" xr:uid="{4724F55F-7D2C-40DD-A4B1-932CD510ADBE}"/>
    <cellStyle name="Moneda 2 11 2 3 5" xfId="17968" xr:uid="{9048DDCF-0F46-417F-952C-D4542F5F5B57}"/>
    <cellStyle name="Moneda 2 11 2 4" xfId="7741" xr:uid="{E46FDA53-1AD6-4F35-93A9-73C56A1148D9}"/>
    <cellStyle name="Moneda 2 11 2 4 2" xfId="15048" xr:uid="{AFE12C4F-4BE6-4ACF-9CE2-6D3F2903D86E}"/>
    <cellStyle name="Moneda 2 11 2 4 2 2" xfId="36894" xr:uid="{A616A185-6D9B-4ED2-AD5E-40D52644B7F3}"/>
    <cellStyle name="Moneda 2 11 2 4 2 3" xfId="25973" xr:uid="{0058DED9-5402-42C4-A933-B271720F1867}"/>
    <cellStyle name="Moneda 2 11 2 4 3" xfId="11394" xr:uid="{59812707-71CD-4D1B-9F71-CA5CBFD09F20}"/>
    <cellStyle name="Moneda 2 11 2 4 3 2" xfId="33254" xr:uid="{610FC4C1-06E5-4C4F-8DD7-B4ED79AE0F7D}"/>
    <cellStyle name="Moneda 2 11 2 4 3 3" xfId="22333" xr:uid="{F1D4C8D1-122C-4FE4-9388-41FBE8D121A0}"/>
    <cellStyle name="Moneda 2 11 2 4 4" xfId="29615" xr:uid="{3D4065A3-625B-4ECB-890D-FE996D8BAF75}"/>
    <cellStyle name="Moneda 2 11 2 4 5" xfId="18694" xr:uid="{45BA236C-334F-410A-89BF-01A56AEAF976}"/>
    <cellStyle name="Moneda 2 11 2 5" xfId="8471" xr:uid="{66CC6685-9462-4E6F-9E3E-B7AF7CD4455D}"/>
    <cellStyle name="Moneda 2 11 2 5 2" xfId="15778" xr:uid="{2DD85273-5309-4DB4-B208-00FA17242ACD}"/>
    <cellStyle name="Moneda 2 11 2 5 2 2" xfId="37620" xr:uid="{8F507946-F168-48BC-A02A-84F16F917B5E}"/>
    <cellStyle name="Moneda 2 11 2 5 2 3" xfId="26699" xr:uid="{416CB64B-E5C3-4FF4-9C40-9D36C1400CEC}"/>
    <cellStyle name="Moneda 2 11 2 5 3" xfId="12120" xr:uid="{384BE87E-77D1-4C51-AA87-010AF8F307B6}"/>
    <cellStyle name="Moneda 2 11 2 5 3 2" xfId="33980" xr:uid="{49CE44A6-1563-4C08-8803-023B2F4323A5}"/>
    <cellStyle name="Moneda 2 11 2 5 3 3" xfId="23059" xr:uid="{597CE876-FAF8-400E-AE48-E2F47845196A}"/>
    <cellStyle name="Moneda 2 11 2 5 4" xfId="30341" xr:uid="{D6331225-6A73-4B91-9B3F-5EBCD4182EF9}"/>
    <cellStyle name="Moneda 2 11 2 5 5" xfId="19420" xr:uid="{EDFE0D4A-B2D6-40DD-A4D5-BDBE237A406F}"/>
    <cellStyle name="Moneda 2 11 2 6" xfId="12860" xr:uid="{02602ED4-ACB4-4224-B478-4757098EF9BA}"/>
    <cellStyle name="Moneda 2 11 2 6 2" xfId="34714" xr:uid="{127C36C3-DD9E-41D8-A5D5-816D39BCFD68}"/>
    <cellStyle name="Moneda 2 11 2 6 3" xfId="23793" xr:uid="{24E82B9B-02F7-45F3-887E-90A26612730B}"/>
    <cellStyle name="Moneda 2 11 2 7" xfId="9206" xr:uid="{80620925-F22D-4F26-A804-4FAD5B948F99}"/>
    <cellStyle name="Moneda 2 11 2 7 2" xfId="31074" xr:uid="{AB7ECC1F-8CA0-4DBD-9EBC-97D1B5042C86}"/>
    <cellStyle name="Moneda 2 11 2 7 3" xfId="20153" xr:uid="{DCA52EBD-534A-43AB-8A94-5CB379A5E538}"/>
    <cellStyle name="Moneda 2 11 2 8" xfId="27435" xr:uid="{0424203C-06D0-4FDB-BDB0-4B3895D69BF2}"/>
    <cellStyle name="Moneda 2 11 2 9" xfId="16514" xr:uid="{BD2D28AF-E6D6-4BAC-82B2-D0BC1F78B276}"/>
    <cellStyle name="Moneda 2 11 3" xfId="5792" xr:uid="{1AF08F48-4DCD-4DE8-BF2A-9A4777825130}"/>
    <cellStyle name="Moneda 2 11 3 2" xfId="6525" xr:uid="{53FE1481-37C2-42B7-AA23-639BDEFE4A50}"/>
    <cellStyle name="Moneda 2 11 3 2 2" xfId="13832" xr:uid="{EB339B4A-0EDF-4E72-951C-C610CF4EDFF7}"/>
    <cellStyle name="Moneda 2 11 3 2 2 2" xfId="35686" xr:uid="{122F3CE2-48F7-4E78-9143-507480AF201D}"/>
    <cellStyle name="Moneda 2 11 3 2 2 3" xfId="24765" xr:uid="{0A724DF9-FF41-4612-8220-133B1F60E540}"/>
    <cellStyle name="Moneda 2 11 3 2 3" xfId="10178" xr:uid="{89558272-5007-4883-B501-B320D239E39B}"/>
    <cellStyle name="Moneda 2 11 3 2 3 2" xfId="32046" xr:uid="{9FA7CA1F-71E7-404F-A777-FBDD019C0F37}"/>
    <cellStyle name="Moneda 2 11 3 2 3 3" xfId="21125" xr:uid="{C4833EAF-BA18-4759-9586-668846365233}"/>
    <cellStyle name="Moneda 2 11 3 2 4" xfId="28407" xr:uid="{6D64C27F-2E01-4666-95D3-1D97787B2906}"/>
    <cellStyle name="Moneda 2 11 3 2 5" xfId="17486" xr:uid="{926F8F79-C6C9-4522-9E99-C9FB4783113A}"/>
    <cellStyle name="Moneda 2 11 3 3" xfId="7255" xr:uid="{A00DC8FD-529A-42FD-A5C0-21215A8C11A0}"/>
    <cellStyle name="Moneda 2 11 3 3 2" xfId="14562" xr:uid="{C419DBB5-44DF-4697-99E7-BA48E9D3E741}"/>
    <cellStyle name="Moneda 2 11 3 3 2 2" xfId="36412" xr:uid="{945EAE9B-B1BC-496F-8913-E7AF1E530873}"/>
    <cellStyle name="Moneda 2 11 3 3 2 3" xfId="25491" xr:uid="{C7C1ED77-7363-4FBA-AABB-44B9618DF414}"/>
    <cellStyle name="Moneda 2 11 3 3 3" xfId="10908" xr:uid="{034D894F-5DD0-462D-A77F-0F3FA2751514}"/>
    <cellStyle name="Moneda 2 11 3 3 3 2" xfId="32772" xr:uid="{3444950B-57AC-4B0E-837A-CED59D8BB9E7}"/>
    <cellStyle name="Moneda 2 11 3 3 3 3" xfId="21851" xr:uid="{926D2049-7EEB-4C6D-BCC1-A9E5262C88B6}"/>
    <cellStyle name="Moneda 2 11 3 3 4" xfId="29133" xr:uid="{1A2F64E0-9ECB-4EE5-805D-D9E2664854F4}"/>
    <cellStyle name="Moneda 2 11 3 3 5" xfId="18212" xr:uid="{4C5A3765-3455-43ED-9CA2-954C2384E509}"/>
    <cellStyle name="Moneda 2 11 3 4" xfId="7985" xr:uid="{2E7431EE-7EA2-4F5C-B633-D8367071DC4B}"/>
    <cellStyle name="Moneda 2 11 3 4 2" xfId="15292" xr:uid="{D9ADC862-31F5-406F-9FE9-F2CBA205B597}"/>
    <cellStyle name="Moneda 2 11 3 4 2 2" xfId="37138" xr:uid="{99884D26-7641-4B53-AEBB-5B32CDCAF69F}"/>
    <cellStyle name="Moneda 2 11 3 4 2 3" xfId="26217" xr:uid="{CBE5E6E1-8508-4798-BDAB-F8AEF3122150}"/>
    <cellStyle name="Moneda 2 11 3 4 3" xfId="11638" xr:uid="{8C2A61D0-648E-4B43-B464-7393AD8303A0}"/>
    <cellStyle name="Moneda 2 11 3 4 3 2" xfId="33498" xr:uid="{E7C2B6B1-0076-4B9A-9AED-C6B376F643AF}"/>
    <cellStyle name="Moneda 2 11 3 4 3 3" xfId="22577" xr:uid="{4F717134-CC7C-45B7-BF3A-945F9DB9FB9A}"/>
    <cellStyle name="Moneda 2 11 3 4 4" xfId="29859" xr:uid="{99BF584E-F0BD-4CFE-9ECE-D76C1D27C1DE}"/>
    <cellStyle name="Moneda 2 11 3 4 5" xfId="18938" xr:uid="{4F7BA36F-8C45-4B97-A739-D51C3B50EE79}"/>
    <cellStyle name="Moneda 2 11 3 5" xfId="8715" xr:uid="{E33F8D5A-386C-4F26-8E66-763E6A99322B}"/>
    <cellStyle name="Moneda 2 11 3 5 2" xfId="16022" xr:uid="{A3E260D6-FB12-4E9E-A1FD-F1E0879BF1B2}"/>
    <cellStyle name="Moneda 2 11 3 5 2 2" xfId="37864" xr:uid="{99AA2CF1-1355-49D1-84B6-B36D0E96EF58}"/>
    <cellStyle name="Moneda 2 11 3 5 2 3" xfId="26943" xr:uid="{EE13F8C4-4147-45F9-B653-D3263E16496D}"/>
    <cellStyle name="Moneda 2 11 3 5 3" xfId="12364" xr:uid="{EEEF1C68-783F-42E7-8B9A-BEDF33DCE08E}"/>
    <cellStyle name="Moneda 2 11 3 5 3 2" xfId="34224" xr:uid="{6CE54563-9A7C-43DA-9935-9EF7A7BDFB12}"/>
    <cellStyle name="Moneda 2 11 3 5 3 3" xfId="23303" xr:uid="{1EF730F7-0E88-437A-8323-2C4A3BA506B7}"/>
    <cellStyle name="Moneda 2 11 3 5 4" xfId="30585" xr:uid="{CE021C47-9001-4597-A800-312B20DE585C}"/>
    <cellStyle name="Moneda 2 11 3 5 5" xfId="19664" xr:uid="{2A6E23D4-8ECC-44E1-ADBA-BAAEB6BD4634}"/>
    <cellStyle name="Moneda 2 11 3 6" xfId="13104" xr:uid="{94807DDE-B933-4CDB-B3FD-D6812EF47785}"/>
    <cellStyle name="Moneda 2 11 3 6 2" xfId="34958" xr:uid="{6CDDC821-503D-4CCF-9E58-94FF5A46EBD6}"/>
    <cellStyle name="Moneda 2 11 3 6 3" xfId="24037" xr:uid="{C41E583C-0720-41FE-B2FE-6CCACE586692}"/>
    <cellStyle name="Moneda 2 11 3 7" xfId="9450" xr:uid="{896F2CCA-2D8B-4F55-A7E4-DA95305016B7}"/>
    <cellStyle name="Moneda 2 11 3 7 2" xfId="31318" xr:uid="{ED0A19F5-5C09-4FD0-A350-71AD804EE019}"/>
    <cellStyle name="Moneda 2 11 3 7 3" xfId="20397" xr:uid="{B2888286-7D60-4F1B-A0CE-2B7511238197}"/>
    <cellStyle name="Moneda 2 11 3 8" xfId="27679" xr:uid="{FAD77074-66B3-4522-B5B1-01F0B2D849E7}"/>
    <cellStyle name="Moneda 2 11 3 9" xfId="16758" xr:uid="{5AA655C6-B793-4011-AF55-6488920C9FA2}"/>
    <cellStyle name="Moneda 2 11 4" xfId="6044" xr:uid="{F4E65CAA-E632-4BDD-B206-6B226546737D}"/>
    <cellStyle name="Moneda 2 11 4 2" xfId="13351" xr:uid="{5046721F-EB8C-4102-B881-BEC28CD8A6E8}"/>
    <cellStyle name="Moneda 2 11 4 2 2" xfId="35205" xr:uid="{94205B29-C3F5-445C-B943-AEF1DECC8737}"/>
    <cellStyle name="Moneda 2 11 4 2 3" xfId="24284" xr:uid="{5286795D-79AC-4AA5-BBA5-7A459C5FCED7}"/>
    <cellStyle name="Moneda 2 11 4 3" xfId="9697" xr:uid="{88187555-B124-4D69-B306-822915D5F33E}"/>
    <cellStyle name="Moneda 2 11 4 3 2" xfId="31565" xr:uid="{8FAD9548-F57B-471F-A491-963ACE1C3A67}"/>
    <cellStyle name="Moneda 2 11 4 3 3" xfId="20644" xr:uid="{2B42B17C-C735-4D29-B514-1B0B85A54F3E}"/>
    <cellStyle name="Moneda 2 11 4 4" xfId="27926" xr:uid="{D4159C74-E174-4597-B7EB-1CEA23B67EA5}"/>
    <cellStyle name="Moneda 2 11 4 5" xfId="17005" xr:uid="{21CDD0BC-F9E8-473D-B394-3555ECC9E742}"/>
    <cellStyle name="Moneda 2 11 5" xfId="6772" xr:uid="{B1BECFE5-9EAA-4AC6-A278-3A3D6C18B533}"/>
    <cellStyle name="Moneda 2 11 5 2" xfId="14079" xr:uid="{44D363D9-E11C-47D1-8286-F4C5942B55F8}"/>
    <cellStyle name="Moneda 2 11 5 2 2" xfId="35931" xr:uid="{DE3EC5F3-CEFE-40BE-9C6C-B112A8DF0B35}"/>
    <cellStyle name="Moneda 2 11 5 2 3" xfId="25010" xr:uid="{BF908A25-AF98-405C-9A76-D8253EE10A0E}"/>
    <cellStyle name="Moneda 2 11 5 3" xfId="10425" xr:uid="{69B884CB-6DAD-4F29-8753-A3446D78B868}"/>
    <cellStyle name="Moneda 2 11 5 3 2" xfId="32291" xr:uid="{A34828B7-04D1-4F58-9680-3A2A153E7672}"/>
    <cellStyle name="Moneda 2 11 5 3 3" xfId="21370" xr:uid="{F7B858BD-EE7E-4602-954B-F68B5911DBDE}"/>
    <cellStyle name="Moneda 2 11 5 4" xfId="28652" xr:uid="{3D218F05-50C2-4BB3-A1C3-1C65B94DBF4D}"/>
    <cellStyle name="Moneda 2 11 5 5" xfId="17731" xr:uid="{537A17BD-6E73-4B0B-87AC-C7F4ED29A5E0}"/>
    <cellStyle name="Moneda 2 11 6" xfId="7502" xr:uid="{971A47E3-9812-4495-8845-FD43205670A9}"/>
    <cellStyle name="Moneda 2 11 6 2" xfId="14809" xr:uid="{37F4B000-E6AD-47AC-9C1C-65A46CF3AC8E}"/>
    <cellStyle name="Moneda 2 11 6 2 2" xfId="36657" xr:uid="{73208A47-8AE3-479D-8420-7BC98A3AD6F8}"/>
    <cellStyle name="Moneda 2 11 6 2 3" xfId="25736" xr:uid="{571D70E3-B3CE-4DE1-BB74-C41B978E45DB}"/>
    <cellStyle name="Moneda 2 11 6 3" xfId="11155" xr:uid="{BC70338F-CE1A-4557-9270-D80DFE8D924E}"/>
    <cellStyle name="Moneda 2 11 6 3 2" xfId="33017" xr:uid="{812E6091-73BE-4C55-B408-C2CA19064C61}"/>
    <cellStyle name="Moneda 2 11 6 3 3" xfId="22096" xr:uid="{CCC340AF-0B34-46BC-B0CF-B65528F62E7E}"/>
    <cellStyle name="Moneda 2 11 6 4" xfId="29378" xr:uid="{DB7D1789-4FBE-43B2-AC72-FFEB6379B410}"/>
    <cellStyle name="Moneda 2 11 6 5" xfId="18457" xr:uid="{40E65BC5-6CFA-4A3F-8546-99D5F826F316}"/>
    <cellStyle name="Moneda 2 11 7" xfId="8232" xr:uid="{B0CB2913-2471-435F-BE72-831F6C6DB81D}"/>
    <cellStyle name="Moneda 2 11 7 2" xfId="15539" xr:uid="{60D1D7C0-05BC-43D3-93C2-1C1AC6C2BD82}"/>
    <cellStyle name="Moneda 2 11 7 2 2" xfId="37383" xr:uid="{A3086674-E3E2-4799-9AD1-6FDF82EE61FC}"/>
    <cellStyle name="Moneda 2 11 7 2 3" xfId="26462" xr:uid="{62FE4ECB-9000-4A34-B100-D0DE8DFE4D2A}"/>
    <cellStyle name="Moneda 2 11 7 3" xfId="11883" xr:uid="{2EAE0654-80AA-4D5D-B2E9-D8D2E20772F7}"/>
    <cellStyle name="Moneda 2 11 7 3 2" xfId="33743" xr:uid="{0B6EA12A-6A8C-40C8-B389-52B50988F17A}"/>
    <cellStyle name="Moneda 2 11 7 3 3" xfId="22822" xr:uid="{FB8C9228-5DAC-4E5A-B50F-A711736631D3}"/>
    <cellStyle name="Moneda 2 11 7 4" xfId="30104" xr:uid="{CF33F57A-D148-4E26-B976-B82BDD2DCC94}"/>
    <cellStyle name="Moneda 2 11 7 5" xfId="19183" xr:uid="{E3B0067C-45B6-4EE2-A7FE-F4AEE5BE1F2D}"/>
    <cellStyle name="Moneda 2 11 8" xfId="12621" xr:uid="{FAD4A596-9F2E-4609-87A8-5EDDCED7635A}"/>
    <cellStyle name="Moneda 2 11 8 2" xfId="34477" xr:uid="{5EF2D176-EAFC-4120-B66A-70F1A1923137}"/>
    <cellStyle name="Moneda 2 11 8 3" xfId="23556" xr:uid="{048046A9-F0FA-41D4-A018-4ED368CE0247}"/>
    <cellStyle name="Moneda 2 11 9" xfId="8969" xr:uid="{A63DB33F-D482-4C10-A25C-38331FA39445}"/>
    <cellStyle name="Moneda 2 11 9 2" xfId="30837" xr:uid="{9F319A13-6DA3-4996-B90F-E070E4DDC922}"/>
    <cellStyle name="Moneda 2 11 9 3" xfId="19916" xr:uid="{67C0ECA8-7538-4DD9-A9DA-D04214832896}"/>
    <cellStyle name="Moneda 2 12" xfId="3133" xr:uid="{1FBCA5FB-8273-434D-AD6B-528E509B6565}"/>
    <cellStyle name="Moneda 2 12 10" xfId="27199" xr:uid="{FC0440C2-4603-4BEC-9911-F69077C108ED}"/>
    <cellStyle name="Moneda 2 12 11" xfId="16278" xr:uid="{D3AB9A7D-C6F6-4424-BDDC-F1A7B7F7E920}"/>
    <cellStyle name="Moneda 2 12 2" xfId="5543" xr:uid="{5D5EF56E-F329-4995-A954-ED34093ACD5D}"/>
    <cellStyle name="Moneda 2 12 2 2" xfId="6282" xr:uid="{3BF4FF83-396A-40CB-A0A8-41DD4C5FAF75}"/>
    <cellStyle name="Moneda 2 12 2 2 2" xfId="13589" xr:uid="{AE4D39B5-EA92-4909-A502-0441DB8929BB}"/>
    <cellStyle name="Moneda 2 12 2 2 2 2" xfId="35443" xr:uid="{F9741E81-77D4-4A08-BAD8-A5120F9918F6}"/>
    <cellStyle name="Moneda 2 12 2 2 2 3" xfId="24522" xr:uid="{3560CA63-1BCB-494F-8401-1D0A8F2B9FB3}"/>
    <cellStyle name="Moneda 2 12 2 2 3" xfId="9935" xr:uid="{FF488A42-384B-416D-9CB8-24C77CFFE6F9}"/>
    <cellStyle name="Moneda 2 12 2 2 3 2" xfId="31803" xr:uid="{5F5005CE-B8D8-4E5D-B547-F213294D5A64}"/>
    <cellStyle name="Moneda 2 12 2 2 3 3" xfId="20882" xr:uid="{B7692C25-4CFF-4813-81B3-EA65191D8B3C}"/>
    <cellStyle name="Moneda 2 12 2 2 4" xfId="28164" xr:uid="{443B54CC-2224-4BEF-8866-EF3CB6B0702C}"/>
    <cellStyle name="Moneda 2 12 2 2 5" xfId="17243" xr:uid="{9F436A9C-F7D0-4C65-87A1-E27965AAEC20}"/>
    <cellStyle name="Moneda 2 12 2 3" xfId="7012" xr:uid="{13F16B16-5D65-44F9-9050-3B8C9A5AA830}"/>
    <cellStyle name="Moneda 2 12 2 3 2" xfId="14319" xr:uid="{D07005B7-9103-46AC-999F-0FFECEF9A57B}"/>
    <cellStyle name="Moneda 2 12 2 3 2 2" xfId="36169" xr:uid="{101EF0E5-4316-4A9A-8173-0D6BA8E423CA}"/>
    <cellStyle name="Moneda 2 12 2 3 2 3" xfId="25248" xr:uid="{4135D319-8CD0-4CA2-A55B-A3B690C54364}"/>
    <cellStyle name="Moneda 2 12 2 3 3" xfId="10665" xr:uid="{1B2A1051-8309-40EB-93E1-B24F07FE6332}"/>
    <cellStyle name="Moneda 2 12 2 3 3 2" xfId="32529" xr:uid="{74CFC3BA-EBF4-4091-8C95-AF42D309E319}"/>
    <cellStyle name="Moneda 2 12 2 3 3 3" xfId="21608" xr:uid="{CD5E9CA6-9014-4BB8-B619-7527DA944A50}"/>
    <cellStyle name="Moneda 2 12 2 3 4" xfId="28890" xr:uid="{AE273949-0181-4B82-83D6-6004839E91CC}"/>
    <cellStyle name="Moneda 2 12 2 3 5" xfId="17969" xr:uid="{F54859AB-7869-4A60-A822-743652D44878}"/>
    <cellStyle name="Moneda 2 12 2 4" xfId="7742" xr:uid="{BE4E5CC7-ADDF-4803-86D3-2338049C25A1}"/>
    <cellStyle name="Moneda 2 12 2 4 2" xfId="15049" xr:uid="{91C1C343-3024-4CF5-900A-3472AC752212}"/>
    <cellStyle name="Moneda 2 12 2 4 2 2" xfId="36895" xr:uid="{1D4A1582-A878-4A16-90EC-95376F9F1E0E}"/>
    <cellStyle name="Moneda 2 12 2 4 2 3" xfId="25974" xr:uid="{51A7CBA2-DCA9-4E95-BEA0-1D28872892D3}"/>
    <cellStyle name="Moneda 2 12 2 4 3" xfId="11395" xr:uid="{86A51251-B574-403A-AC81-C43271391721}"/>
    <cellStyle name="Moneda 2 12 2 4 3 2" xfId="33255" xr:uid="{5034FCB9-8415-41F3-8668-209C359C788B}"/>
    <cellStyle name="Moneda 2 12 2 4 3 3" xfId="22334" xr:uid="{88F667E4-6D1B-4567-8D9B-B5CC4DCABE24}"/>
    <cellStyle name="Moneda 2 12 2 4 4" xfId="29616" xr:uid="{E9B7B856-7ECF-41A1-9FD5-8C2F2D3AC923}"/>
    <cellStyle name="Moneda 2 12 2 4 5" xfId="18695" xr:uid="{13247E43-206D-41B0-86C1-ADCA3C07950D}"/>
    <cellStyle name="Moneda 2 12 2 5" xfId="8472" xr:uid="{9BCFEECE-0CEF-4509-A6E7-DF66F87772C2}"/>
    <cellStyle name="Moneda 2 12 2 5 2" xfId="15779" xr:uid="{BDDFDBA3-2FA0-4C5E-8572-9F4EDD95FEB1}"/>
    <cellStyle name="Moneda 2 12 2 5 2 2" xfId="37621" xr:uid="{355ED683-F72D-474D-AB42-D98E23399419}"/>
    <cellStyle name="Moneda 2 12 2 5 2 3" xfId="26700" xr:uid="{5C857ABC-013F-4E28-87AF-3B1091C5915B}"/>
    <cellStyle name="Moneda 2 12 2 5 3" xfId="12121" xr:uid="{BC7CB373-936D-44CA-BCC8-C8B5EC85865E}"/>
    <cellStyle name="Moneda 2 12 2 5 3 2" xfId="33981" xr:uid="{077263D7-C82E-4DC3-8FC8-EAD42314F6A9}"/>
    <cellStyle name="Moneda 2 12 2 5 3 3" xfId="23060" xr:uid="{F3AE069B-6471-4C60-BB14-11F1C0501AC4}"/>
    <cellStyle name="Moneda 2 12 2 5 4" xfId="30342" xr:uid="{33163329-FAAC-444B-80C0-CC885E58723E}"/>
    <cellStyle name="Moneda 2 12 2 5 5" xfId="19421" xr:uid="{53DD0F78-7377-4B4E-8035-79EAD4BC9517}"/>
    <cellStyle name="Moneda 2 12 2 6" xfId="12861" xr:uid="{B10D94CA-7759-4CAF-99D4-499284C32C85}"/>
    <cellStyle name="Moneda 2 12 2 6 2" xfId="34715" xr:uid="{80D3CC74-3E97-4127-869F-1EB67AF2D035}"/>
    <cellStyle name="Moneda 2 12 2 6 3" xfId="23794" xr:uid="{7DD1E227-AC0F-4B35-8B1F-6AE51DDA27EA}"/>
    <cellStyle name="Moneda 2 12 2 7" xfId="9207" xr:uid="{55372DD7-0687-4A77-A93E-032C1BA9315C}"/>
    <cellStyle name="Moneda 2 12 2 7 2" xfId="31075" xr:uid="{F650C256-DD13-4A8F-BB4A-29319B5AA982}"/>
    <cellStyle name="Moneda 2 12 2 7 3" xfId="20154" xr:uid="{87ABB063-920C-4E21-9A0A-D6F576E4F0BB}"/>
    <cellStyle name="Moneda 2 12 2 8" xfId="27436" xr:uid="{782C8849-5AD1-47D6-A879-94B66F42599F}"/>
    <cellStyle name="Moneda 2 12 2 9" xfId="16515" xr:uid="{B2F6E480-438F-4DA4-9278-66BBC4EAB588}"/>
    <cellStyle name="Moneda 2 12 3" xfId="5793" xr:uid="{BE30F1B9-BA8B-4ABE-B5E8-4CCACAB45EA9}"/>
    <cellStyle name="Moneda 2 12 3 2" xfId="6526" xr:uid="{7216A309-EC54-4623-822E-2CD05E129858}"/>
    <cellStyle name="Moneda 2 12 3 2 2" xfId="13833" xr:uid="{A72A431D-C58A-4CCB-B616-58A74A884DA7}"/>
    <cellStyle name="Moneda 2 12 3 2 2 2" xfId="35687" xr:uid="{E8F83C8F-B927-47C2-8D71-F6A17717AF72}"/>
    <cellStyle name="Moneda 2 12 3 2 2 3" xfId="24766" xr:uid="{FAA1FFC0-AFE7-462A-B0C8-F90578C5FEAC}"/>
    <cellStyle name="Moneda 2 12 3 2 3" xfId="10179" xr:uid="{D276068D-6757-49BE-B991-A96BDD88B9D1}"/>
    <cellStyle name="Moneda 2 12 3 2 3 2" xfId="32047" xr:uid="{30CE9DB2-AB79-4584-A5D8-54915C6B7995}"/>
    <cellStyle name="Moneda 2 12 3 2 3 3" xfId="21126" xr:uid="{E9C7B98F-5EF1-4C27-ADC2-FF14EBE89981}"/>
    <cellStyle name="Moneda 2 12 3 2 4" xfId="28408" xr:uid="{FBB37365-BDA5-4392-9980-1364233A5220}"/>
    <cellStyle name="Moneda 2 12 3 2 5" xfId="17487" xr:uid="{E2F79F47-4430-4E77-B2A0-D6D736806650}"/>
    <cellStyle name="Moneda 2 12 3 3" xfId="7256" xr:uid="{7A927553-F325-4A4E-8CF4-2E2F9CAE05C3}"/>
    <cellStyle name="Moneda 2 12 3 3 2" xfId="14563" xr:uid="{E412E081-CF50-4430-8578-1F1F66CA8529}"/>
    <cellStyle name="Moneda 2 12 3 3 2 2" xfId="36413" xr:uid="{7F0BDC30-1C0E-4B42-97DB-073EFBC71B00}"/>
    <cellStyle name="Moneda 2 12 3 3 2 3" xfId="25492" xr:uid="{25E31655-B816-40D6-8C97-02AF2A37C579}"/>
    <cellStyle name="Moneda 2 12 3 3 3" xfId="10909" xr:uid="{FE4DBA5B-0518-454B-ACE9-FC3BFE875AEC}"/>
    <cellStyle name="Moneda 2 12 3 3 3 2" xfId="32773" xr:uid="{4FDD2E48-DA78-45A6-A08F-EA449068675A}"/>
    <cellStyle name="Moneda 2 12 3 3 3 3" xfId="21852" xr:uid="{262B5235-5E24-4B20-A456-911DFF906E61}"/>
    <cellStyle name="Moneda 2 12 3 3 4" xfId="29134" xr:uid="{FBA2F1B1-1E5F-49D7-A75C-644B3E278274}"/>
    <cellStyle name="Moneda 2 12 3 3 5" xfId="18213" xr:uid="{C9B2977C-B16E-4281-877E-736E0FD8DAE8}"/>
    <cellStyle name="Moneda 2 12 3 4" xfId="7986" xr:uid="{A8256C4B-65C9-4CA0-A220-5B8E5E250F99}"/>
    <cellStyle name="Moneda 2 12 3 4 2" xfId="15293" xr:uid="{97A904BD-62A2-4AFC-8131-64DA01A10449}"/>
    <cellStyle name="Moneda 2 12 3 4 2 2" xfId="37139" xr:uid="{06103CC4-5796-4841-A4E0-5CA3F4E92ED4}"/>
    <cellStyle name="Moneda 2 12 3 4 2 3" xfId="26218" xr:uid="{83952982-BDDB-41B7-B78A-B215358CF329}"/>
    <cellStyle name="Moneda 2 12 3 4 3" xfId="11639" xr:uid="{164E6BEE-549E-4C51-956C-D9C6C9FDE599}"/>
    <cellStyle name="Moneda 2 12 3 4 3 2" xfId="33499" xr:uid="{1B122B7C-AC9A-48FF-97C7-F6DADE3E5A1C}"/>
    <cellStyle name="Moneda 2 12 3 4 3 3" xfId="22578" xr:uid="{0B575CD3-7CAD-4D27-836B-5A882EE473A4}"/>
    <cellStyle name="Moneda 2 12 3 4 4" xfId="29860" xr:uid="{B321ED94-BF4C-4ECD-9A01-D2EAA9FA4990}"/>
    <cellStyle name="Moneda 2 12 3 4 5" xfId="18939" xr:uid="{ECCD4D4A-FF81-4B04-BD3F-69656BE6E731}"/>
    <cellStyle name="Moneda 2 12 3 5" xfId="8716" xr:uid="{78EBFD6B-5C20-4A41-B2FA-CA9ED4B3C2A5}"/>
    <cellStyle name="Moneda 2 12 3 5 2" xfId="16023" xr:uid="{25A4027F-DED1-4844-9910-A36558B8895B}"/>
    <cellStyle name="Moneda 2 12 3 5 2 2" xfId="37865" xr:uid="{0603FBBF-3769-4A08-8BB6-1795DA5DF026}"/>
    <cellStyle name="Moneda 2 12 3 5 2 3" xfId="26944" xr:uid="{13679B81-1236-4C12-967B-38863DB7C5E9}"/>
    <cellStyle name="Moneda 2 12 3 5 3" xfId="12365" xr:uid="{765A2AFA-4340-4C49-8E92-7DE1739F653F}"/>
    <cellStyle name="Moneda 2 12 3 5 3 2" xfId="34225" xr:uid="{D3A034E0-8E08-43C6-BBBC-47C2F4F9B2E5}"/>
    <cellStyle name="Moneda 2 12 3 5 3 3" xfId="23304" xr:uid="{64CAD71D-C31D-478A-A570-7CC7EB98D3FF}"/>
    <cellStyle name="Moneda 2 12 3 5 4" xfId="30586" xr:uid="{D2375D35-39A2-46AD-BBD4-8FE0DA51E922}"/>
    <cellStyle name="Moneda 2 12 3 5 5" xfId="19665" xr:uid="{F7BF4474-2AAF-4B4A-B5B5-F149C665F85E}"/>
    <cellStyle name="Moneda 2 12 3 6" xfId="13105" xr:uid="{DBB74581-B0B0-4D88-AEFE-CA41551CB150}"/>
    <cellStyle name="Moneda 2 12 3 6 2" xfId="34959" xr:uid="{C0E0417A-5283-40E9-8D35-AACFEDEA0269}"/>
    <cellStyle name="Moneda 2 12 3 6 3" xfId="24038" xr:uid="{0D82D3C6-3C28-4045-8891-1930D62CA550}"/>
    <cellStyle name="Moneda 2 12 3 7" xfId="9451" xr:uid="{EB4B0023-5797-4213-B7FD-044A9FD3A917}"/>
    <cellStyle name="Moneda 2 12 3 7 2" xfId="31319" xr:uid="{349FFA08-7211-498C-965C-E45BF3000DF1}"/>
    <cellStyle name="Moneda 2 12 3 7 3" xfId="20398" xr:uid="{8B2246DB-7261-4482-8A38-1FA3DA129E35}"/>
    <cellStyle name="Moneda 2 12 3 8" xfId="27680" xr:uid="{F18CBD92-27A4-426F-9BC2-A31BF329F499}"/>
    <cellStyle name="Moneda 2 12 3 9" xfId="16759" xr:uid="{CFFBE248-5FCD-484C-B690-583FA662CAB4}"/>
    <cellStyle name="Moneda 2 12 4" xfId="6045" xr:uid="{9151A6C0-75B9-4531-A04D-ADE8115198C0}"/>
    <cellStyle name="Moneda 2 12 4 2" xfId="13352" xr:uid="{596EB866-B043-48EF-96AA-1B85B24BF8A2}"/>
    <cellStyle name="Moneda 2 12 4 2 2" xfId="35206" xr:uid="{6763D486-8EE5-44F6-AE4F-BE32C481D6AC}"/>
    <cellStyle name="Moneda 2 12 4 2 3" xfId="24285" xr:uid="{21C46372-FC77-4EDE-B538-9D2F0CB60D68}"/>
    <cellStyle name="Moneda 2 12 4 3" xfId="9698" xr:uid="{209EFD36-283B-437D-BA09-BBF2D15EB58B}"/>
    <cellStyle name="Moneda 2 12 4 3 2" xfId="31566" xr:uid="{808B4865-1F31-43B5-BC5F-9D428AD4ACCE}"/>
    <cellStyle name="Moneda 2 12 4 3 3" xfId="20645" xr:uid="{22ADA84F-8964-4907-91D6-AB669263C82C}"/>
    <cellStyle name="Moneda 2 12 4 4" xfId="27927" xr:uid="{8894824F-4019-4520-BA40-1E9527828CA3}"/>
    <cellStyle name="Moneda 2 12 4 5" xfId="17006" xr:uid="{8AEF1F26-5FF4-4EA1-900F-AA98B8A7F262}"/>
    <cellStyle name="Moneda 2 12 5" xfId="6773" xr:uid="{CAC2302D-C171-40A7-9644-E32584E345F2}"/>
    <cellStyle name="Moneda 2 12 5 2" xfId="14080" xr:uid="{3986BEA9-C571-4205-9E31-CC93A9C0C2CD}"/>
    <cellStyle name="Moneda 2 12 5 2 2" xfId="35932" xr:uid="{5B93B7F4-4E81-468D-A04C-F8F56713478C}"/>
    <cellStyle name="Moneda 2 12 5 2 3" xfId="25011" xr:uid="{701D10AF-C97B-4311-9349-470BE043C19C}"/>
    <cellStyle name="Moneda 2 12 5 3" xfId="10426" xr:uid="{065E28E2-A671-4700-9507-0564BEEF527F}"/>
    <cellStyle name="Moneda 2 12 5 3 2" xfId="32292" xr:uid="{08F43F8D-E8C4-4DB9-AA65-5D75ED0391DE}"/>
    <cellStyle name="Moneda 2 12 5 3 3" xfId="21371" xr:uid="{25C5E069-EDEC-4243-B32A-D3AC2B18E0F1}"/>
    <cellStyle name="Moneda 2 12 5 4" xfId="28653" xr:uid="{2F3125A2-42CB-468A-9623-86B5C9D12744}"/>
    <cellStyle name="Moneda 2 12 5 5" xfId="17732" xr:uid="{E054E1A7-A965-4D0B-B2D8-187037895C7F}"/>
    <cellStyle name="Moneda 2 12 6" xfId="7503" xr:uid="{9A92344D-2976-425E-878D-02F4079BCD57}"/>
    <cellStyle name="Moneda 2 12 6 2" xfId="14810" xr:uid="{E5808DC7-648D-4389-87FD-A4D1A6589779}"/>
    <cellStyle name="Moneda 2 12 6 2 2" xfId="36658" xr:uid="{96D0FCE4-1AFC-4314-ABCE-516D242E9B28}"/>
    <cellStyle name="Moneda 2 12 6 2 3" xfId="25737" xr:uid="{612AB7C2-024E-400C-938A-950C287199AC}"/>
    <cellStyle name="Moneda 2 12 6 3" xfId="11156" xr:uid="{016CCA4C-9D7C-4FF9-86FF-64689583AE8D}"/>
    <cellStyle name="Moneda 2 12 6 3 2" xfId="33018" xr:uid="{B59A062C-0FEE-42B9-8D8C-B5513122E9BA}"/>
    <cellStyle name="Moneda 2 12 6 3 3" xfId="22097" xr:uid="{251401F6-D13D-49E1-9874-A331481D468A}"/>
    <cellStyle name="Moneda 2 12 6 4" xfId="29379" xr:uid="{5464E8C6-83BF-4AA1-BCE1-5693E001731C}"/>
    <cellStyle name="Moneda 2 12 6 5" xfId="18458" xr:uid="{87C1221F-F0C5-4501-A2AC-748CC4019691}"/>
    <cellStyle name="Moneda 2 12 7" xfId="8233" xr:uid="{1143814A-A41A-4577-8EA5-2CBD0AC61B21}"/>
    <cellStyle name="Moneda 2 12 7 2" xfId="15540" xr:uid="{C096E7A9-4623-4AE9-8521-078EB467CC84}"/>
    <cellStyle name="Moneda 2 12 7 2 2" xfId="37384" xr:uid="{8B09FCA6-8CC2-45FD-B017-3E0AB50B1B58}"/>
    <cellStyle name="Moneda 2 12 7 2 3" xfId="26463" xr:uid="{B5513AFD-1BBB-43CD-AE43-086EBC9E9B9C}"/>
    <cellStyle name="Moneda 2 12 7 3" xfId="11884" xr:uid="{88E4FE4F-0032-4F87-8CE0-2BB605FDAC27}"/>
    <cellStyle name="Moneda 2 12 7 3 2" xfId="33744" xr:uid="{99004391-B5AE-4180-8EF9-3052F84F256C}"/>
    <cellStyle name="Moneda 2 12 7 3 3" xfId="22823" xr:uid="{A2EEF89F-6D75-4BC8-B8C7-110E2B0DB6E7}"/>
    <cellStyle name="Moneda 2 12 7 4" xfId="30105" xr:uid="{6069089E-3C8B-4E37-B3D8-D6C11A6A4650}"/>
    <cellStyle name="Moneda 2 12 7 5" xfId="19184" xr:uid="{7911FA4A-1880-486E-808D-3CA12B9A5B09}"/>
    <cellStyle name="Moneda 2 12 8" xfId="12622" xr:uid="{521C17E2-1735-433A-B9D4-C3743B50E8D3}"/>
    <cellStyle name="Moneda 2 12 8 2" xfId="34478" xr:uid="{6CCF44F7-D1F0-445F-8CCD-7B1481727B90}"/>
    <cellStyle name="Moneda 2 12 8 3" xfId="23557" xr:uid="{59CDB7FE-CAAF-44CB-89BC-C00AB3D7EFA7}"/>
    <cellStyle name="Moneda 2 12 9" xfId="8970" xr:uid="{6069807B-CB2A-4918-9BF4-253F48381C92}"/>
    <cellStyle name="Moneda 2 12 9 2" xfId="30838" xr:uid="{95475919-DFD7-4E48-8B5A-29067F3C439E}"/>
    <cellStyle name="Moneda 2 12 9 3" xfId="19917" xr:uid="{79F01072-C7EE-47AD-8133-522D0824C134}"/>
    <cellStyle name="Moneda 2 13" xfId="3134" xr:uid="{A5654C8F-07E5-4D1A-BA85-7C5FF3884341}"/>
    <cellStyle name="Moneda 2 13 10" xfId="27200" xr:uid="{D47D61BA-62F9-4D61-8D41-A2A9F630DCD6}"/>
    <cellStyle name="Moneda 2 13 11" xfId="16279" xr:uid="{827AF466-57D1-4940-BB6B-63545D939BD4}"/>
    <cellStyle name="Moneda 2 13 2" xfId="5544" xr:uid="{E6E69F90-480F-430F-A71A-2561DD415B59}"/>
    <cellStyle name="Moneda 2 13 2 2" xfId="6283" xr:uid="{DA493541-DA31-47C5-9579-1461085F63C7}"/>
    <cellStyle name="Moneda 2 13 2 2 2" xfId="13590" xr:uid="{DAAFBA3E-2994-440A-9BDC-D886DC977AFA}"/>
    <cellStyle name="Moneda 2 13 2 2 2 2" xfId="35444" xr:uid="{3EF3C728-86FF-46A1-B522-2AB8CF347223}"/>
    <cellStyle name="Moneda 2 13 2 2 2 3" xfId="24523" xr:uid="{AE2C3CB8-D777-4E54-BE8A-A042058473F5}"/>
    <cellStyle name="Moneda 2 13 2 2 3" xfId="9936" xr:uid="{6BE12384-7D49-45F6-AA05-BC93AA4BC7DA}"/>
    <cellStyle name="Moneda 2 13 2 2 3 2" xfId="31804" xr:uid="{D1459C69-073D-4C0F-B675-D94788F3EAA0}"/>
    <cellStyle name="Moneda 2 13 2 2 3 3" xfId="20883" xr:uid="{CA6C3907-D835-40A1-8670-6C2D567EB0FA}"/>
    <cellStyle name="Moneda 2 13 2 2 4" xfId="28165" xr:uid="{8844C6A9-BC3C-4ACF-8537-5650BA90891E}"/>
    <cellStyle name="Moneda 2 13 2 2 5" xfId="17244" xr:uid="{74719466-7DD8-4880-9A14-AA277CF9192E}"/>
    <cellStyle name="Moneda 2 13 2 3" xfId="7013" xr:uid="{C92416D5-FF08-4C78-922F-45D3AEFDF7D6}"/>
    <cellStyle name="Moneda 2 13 2 3 2" xfId="14320" xr:uid="{8EB84D30-D4D2-4082-A9E5-44F439F57568}"/>
    <cellStyle name="Moneda 2 13 2 3 2 2" xfId="36170" xr:uid="{D4784FFE-EAAC-4618-917B-785B8A0BFE18}"/>
    <cellStyle name="Moneda 2 13 2 3 2 3" xfId="25249" xr:uid="{27F5664B-AC1E-471D-B15F-98539E4773CD}"/>
    <cellStyle name="Moneda 2 13 2 3 3" xfId="10666" xr:uid="{FD7C7E6E-175D-4CF4-8710-207069CF73FB}"/>
    <cellStyle name="Moneda 2 13 2 3 3 2" xfId="32530" xr:uid="{1D5E6F85-F1D7-43CD-9BCB-CCC8D0769C77}"/>
    <cellStyle name="Moneda 2 13 2 3 3 3" xfId="21609" xr:uid="{1AE0017F-5762-405E-BBF0-0135B92FB3F2}"/>
    <cellStyle name="Moneda 2 13 2 3 4" xfId="28891" xr:uid="{FD70E8A9-8656-44D1-861B-994F4B387C80}"/>
    <cellStyle name="Moneda 2 13 2 3 5" xfId="17970" xr:uid="{E5E16E63-9196-4AEC-B26D-59DB6137DAA7}"/>
    <cellStyle name="Moneda 2 13 2 4" xfId="7743" xr:uid="{344FC8A2-C401-47D7-98E2-E7876F04F021}"/>
    <cellStyle name="Moneda 2 13 2 4 2" xfId="15050" xr:uid="{CCD1B64F-4C92-44C2-8F95-F254A80C1C60}"/>
    <cellStyle name="Moneda 2 13 2 4 2 2" xfId="36896" xr:uid="{13F40E75-2259-4238-9691-B75727EDC668}"/>
    <cellStyle name="Moneda 2 13 2 4 2 3" xfId="25975" xr:uid="{6D51E850-D64C-4A2C-9C39-A65D5F11AADF}"/>
    <cellStyle name="Moneda 2 13 2 4 3" xfId="11396" xr:uid="{E834B546-B255-42DA-988E-3E3F2487595B}"/>
    <cellStyle name="Moneda 2 13 2 4 3 2" xfId="33256" xr:uid="{F776ADDF-142B-48B0-934D-90467023CEA3}"/>
    <cellStyle name="Moneda 2 13 2 4 3 3" xfId="22335" xr:uid="{FCD87ABA-EB19-4B9D-B038-E55CF3F2CD2A}"/>
    <cellStyle name="Moneda 2 13 2 4 4" xfId="29617" xr:uid="{0FAA318C-5F74-483B-ADFF-3640511DE7E9}"/>
    <cellStyle name="Moneda 2 13 2 4 5" xfId="18696" xr:uid="{B6B7367B-E3D9-4C0D-ABA3-E5F5A0A363C0}"/>
    <cellStyle name="Moneda 2 13 2 5" xfId="8473" xr:uid="{B6AAAECF-7CB9-477E-A9D7-161AE7887D4E}"/>
    <cellStyle name="Moneda 2 13 2 5 2" xfId="15780" xr:uid="{E52FD71B-2462-4036-B456-3C01FD8F2155}"/>
    <cellStyle name="Moneda 2 13 2 5 2 2" xfId="37622" xr:uid="{82DD040A-6AD9-4EC1-84C9-6C0A9FEB3E41}"/>
    <cellStyle name="Moneda 2 13 2 5 2 3" xfId="26701" xr:uid="{28F3547C-8BF2-45BA-8B42-6E6AD8F7A209}"/>
    <cellStyle name="Moneda 2 13 2 5 3" xfId="12122" xr:uid="{BF4AC996-14B5-44E5-8C85-56E68C96A91D}"/>
    <cellStyle name="Moneda 2 13 2 5 3 2" xfId="33982" xr:uid="{ECC7E452-0BE0-43B7-9B52-9F21F452DF66}"/>
    <cellStyle name="Moneda 2 13 2 5 3 3" xfId="23061" xr:uid="{46BA7FB5-9683-40BE-9D7B-5C847C68B929}"/>
    <cellStyle name="Moneda 2 13 2 5 4" xfId="30343" xr:uid="{102DDA51-D42B-4450-B971-192796ED1113}"/>
    <cellStyle name="Moneda 2 13 2 5 5" xfId="19422" xr:uid="{A7DC2C3A-EEF7-4802-89DB-1CB857563DBE}"/>
    <cellStyle name="Moneda 2 13 2 6" xfId="12862" xr:uid="{082114F3-10EB-4BD0-BF1E-8E3910F535F7}"/>
    <cellStyle name="Moneda 2 13 2 6 2" xfId="34716" xr:uid="{E80BCB72-1880-4CF8-B2F5-FBB4CC627D24}"/>
    <cellStyle name="Moneda 2 13 2 6 3" xfId="23795" xr:uid="{495F8227-7D2D-4284-837A-B4E7B15944C9}"/>
    <cellStyle name="Moneda 2 13 2 7" xfId="9208" xr:uid="{91E798B1-4D12-44BE-80EC-0E8BDA0743A8}"/>
    <cellStyle name="Moneda 2 13 2 7 2" xfId="31076" xr:uid="{FECEF41D-5426-4E98-B5DF-09C912BC6D6E}"/>
    <cellStyle name="Moneda 2 13 2 7 3" xfId="20155" xr:uid="{75BCE8EB-D647-4055-A74D-6065E9C9D601}"/>
    <cellStyle name="Moneda 2 13 2 8" xfId="27437" xr:uid="{B470D203-0388-4DFB-97EC-12EEDE016D43}"/>
    <cellStyle name="Moneda 2 13 2 9" xfId="16516" xr:uid="{FF570F77-0923-429C-B815-5AE40257DB33}"/>
    <cellStyle name="Moneda 2 13 3" xfId="5794" xr:uid="{5E553BA1-3E0E-4212-AEC1-BCFF54EC6E3F}"/>
    <cellStyle name="Moneda 2 13 3 2" xfId="6527" xr:uid="{856D03F8-6A4B-45A5-846B-E8262900ECBD}"/>
    <cellStyle name="Moneda 2 13 3 2 2" xfId="13834" xr:uid="{5C795AAD-A82E-4507-B611-EC0868C458E1}"/>
    <cellStyle name="Moneda 2 13 3 2 2 2" xfId="35688" xr:uid="{9F104C3D-8879-49D2-AF65-7EFF11E23642}"/>
    <cellStyle name="Moneda 2 13 3 2 2 3" xfId="24767" xr:uid="{43B6D8BF-9F95-4868-B45E-3F2386A79511}"/>
    <cellStyle name="Moneda 2 13 3 2 3" xfId="10180" xr:uid="{0392807E-0912-439B-9FB7-877E6A4B1994}"/>
    <cellStyle name="Moneda 2 13 3 2 3 2" xfId="32048" xr:uid="{AC8AA88B-87D3-4A75-98C6-0FD345120AC5}"/>
    <cellStyle name="Moneda 2 13 3 2 3 3" xfId="21127" xr:uid="{B5714749-6759-4ADD-8465-D39A7F60327D}"/>
    <cellStyle name="Moneda 2 13 3 2 4" xfId="28409" xr:uid="{9469D9E4-59F0-4846-A170-0649F6121D50}"/>
    <cellStyle name="Moneda 2 13 3 2 5" xfId="17488" xr:uid="{AD1291A2-B9F5-438E-BE9E-C68105FA6594}"/>
    <cellStyle name="Moneda 2 13 3 3" xfId="7257" xr:uid="{100AC15C-59C0-4C02-8D7E-86E4A5D0B333}"/>
    <cellStyle name="Moneda 2 13 3 3 2" xfId="14564" xr:uid="{814CA98D-7316-4C7B-8B76-7A2CF87CF79E}"/>
    <cellStyle name="Moneda 2 13 3 3 2 2" xfId="36414" xr:uid="{5D318453-5C3F-4A6E-91A9-D041B88FA380}"/>
    <cellStyle name="Moneda 2 13 3 3 2 3" xfId="25493" xr:uid="{AA9B90F5-D1C8-429D-B8B3-74EE7303FB59}"/>
    <cellStyle name="Moneda 2 13 3 3 3" xfId="10910" xr:uid="{65DF715F-B40E-4DC8-98EB-F9B657E50854}"/>
    <cellStyle name="Moneda 2 13 3 3 3 2" xfId="32774" xr:uid="{FDD19C88-390C-48B4-800B-BEAD7F6E61FB}"/>
    <cellStyle name="Moneda 2 13 3 3 3 3" xfId="21853" xr:uid="{88C72A7C-A9A8-4962-9537-69342EA263D9}"/>
    <cellStyle name="Moneda 2 13 3 3 4" xfId="29135" xr:uid="{F35D2E11-33D2-49A1-9C35-1B3974FA5BF0}"/>
    <cellStyle name="Moneda 2 13 3 3 5" xfId="18214" xr:uid="{D778179A-DEA2-45C8-B4E2-BD37A5D766E8}"/>
    <cellStyle name="Moneda 2 13 3 4" xfId="7987" xr:uid="{46FA0B55-97AC-4CE9-81E7-C8C067562145}"/>
    <cellStyle name="Moneda 2 13 3 4 2" xfId="15294" xr:uid="{FEDC8063-1185-4965-A804-BD477DF11BBC}"/>
    <cellStyle name="Moneda 2 13 3 4 2 2" xfId="37140" xr:uid="{A93E0174-1166-4FB6-9267-CAA99C2309B1}"/>
    <cellStyle name="Moneda 2 13 3 4 2 3" xfId="26219" xr:uid="{D4B37370-D20D-4AAD-AB67-6AC2D6737272}"/>
    <cellStyle name="Moneda 2 13 3 4 3" xfId="11640" xr:uid="{E8A9CDC1-9F51-444B-A558-B38A9CF0705E}"/>
    <cellStyle name="Moneda 2 13 3 4 3 2" xfId="33500" xr:uid="{5E924F0C-F99B-4A6D-8BBE-6B2DC7E4ACA3}"/>
    <cellStyle name="Moneda 2 13 3 4 3 3" xfId="22579" xr:uid="{72212230-2324-42AB-BF6B-7631F0E1D841}"/>
    <cellStyle name="Moneda 2 13 3 4 4" xfId="29861" xr:uid="{DD7A2689-1D3D-43F7-8076-7FCDED89109C}"/>
    <cellStyle name="Moneda 2 13 3 4 5" xfId="18940" xr:uid="{649EC9A6-4C2E-4E0A-96B9-88A6B5CB6522}"/>
    <cellStyle name="Moneda 2 13 3 5" xfId="8717" xr:uid="{E8D5165E-BA89-446D-8746-6DAF8A854A82}"/>
    <cellStyle name="Moneda 2 13 3 5 2" xfId="16024" xr:uid="{AFEA7FBE-DBEE-4E7B-A8BD-1E9448A6D0DA}"/>
    <cellStyle name="Moneda 2 13 3 5 2 2" xfId="37866" xr:uid="{42B3DBC6-EB1D-402D-913E-E3752A914643}"/>
    <cellStyle name="Moneda 2 13 3 5 2 3" xfId="26945" xr:uid="{957978FA-FC22-426E-AE5E-E835D7FBAB59}"/>
    <cellStyle name="Moneda 2 13 3 5 3" xfId="12366" xr:uid="{89C09C03-27E4-4A60-9FBE-E971DFD7D5E8}"/>
    <cellStyle name="Moneda 2 13 3 5 3 2" xfId="34226" xr:uid="{127DA765-2DA9-464D-B19F-909EAADC8793}"/>
    <cellStyle name="Moneda 2 13 3 5 3 3" xfId="23305" xr:uid="{CF8C9A6A-4F7D-46A5-BA2B-CA3042C939BE}"/>
    <cellStyle name="Moneda 2 13 3 5 4" xfId="30587" xr:uid="{5C34BADD-02FB-43F1-ACEB-5661B2CC4014}"/>
    <cellStyle name="Moneda 2 13 3 5 5" xfId="19666" xr:uid="{71A31253-C713-4E96-B241-E031DCDC7783}"/>
    <cellStyle name="Moneda 2 13 3 6" xfId="13106" xr:uid="{5A6CB442-3920-4A34-B3C0-C555DFF7A1D8}"/>
    <cellStyle name="Moneda 2 13 3 6 2" xfId="34960" xr:uid="{78DC5E9D-1481-4730-825F-FBC183855EC2}"/>
    <cellStyle name="Moneda 2 13 3 6 3" xfId="24039" xr:uid="{D5D8CE61-F92B-43DE-8D4D-5AE5D845E663}"/>
    <cellStyle name="Moneda 2 13 3 7" xfId="9452" xr:uid="{F9E122C7-3F8A-45FB-85E2-B1668023D016}"/>
    <cellStyle name="Moneda 2 13 3 7 2" xfId="31320" xr:uid="{8D24AE86-A0EF-4A7F-A13F-CA561DAD10AB}"/>
    <cellStyle name="Moneda 2 13 3 7 3" xfId="20399" xr:uid="{6360A6D0-0083-4C70-BE53-B0053B2776F4}"/>
    <cellStyle name="Moneda 2 13 3 8" xfId="27681" xr:uid="{32F4F7C6-8CF2-403C-8C5C-5948C50D86DE}"/>
    <cellStyle name="Moneda 2 13 3 9" xfId="16760" xr:uid="{26A62E83-0EA5-4726-BC33-1BB2BC07AD54}"/>
    <cellStyle name="Moneda 2 13 4" xfId="6046" xr:uid="{BCF822BA-381B-4EB4-A6EE-F90CDED4AA85}"/>
    <cellStyle name="Moneda 2 13 4 2" xfId="13353" xr:uid="{A17B2E6A-D127-4F4E-9A5B-3897593F3360}"/>
    <cellStyle name="Moneda 2 13 4 2 2" xfId="35207" xr:uid="{030FB4F7-EB42-45CC-BB7B-32E0199AB513}"/>
    <cellStyle name="Moneda 2 13 4 2 3" xfId="24286" xr:uid="{124417B6-6429-42FB-ABCA-18197237A4A1}"/>
    <cellStyle name="Moneda 2 13 4 3" xfId="9699" xr:uid="{1199F225-21D2-4E0C-9C2E-FB04C6C863F8}"/>
    <cellStyle name="Moneda 2 13 4 3 2" xfId="31567" xr:uid="{3EB41029-235C-4B90-BBF8-836FD4273291}"/>
    <cellStyle name="Moneda 2 13 4 3 3" xfId="20646" xr:uid="{E040BD30-08C4-4B74-B02F-8432BF28A256}"/>
    <cellStyle name="Moneda 2 13 4 4" xfId="27928" xr:uid="{627FD711-F6AF-48F8-8E6F-8AD68CD37A34}"/>
    <cellStyle name="Moneda 2 13 4 5" xfId="17007" xr:uid="{97F9426E-1FD1-4D9C-B87A-304F534DA045}"/>
    <cellStyle name="Moneda 2 13 5" xfId="6774" xr:uid="{74C7B035-1343-47C3-98ED-6C4973399695}"/>
    <cellStyle name="Moneda 2 13 5 2" xfId="14081" xr:uid="{F607B4E9-00E9-40E3-AF0A-E7555A0A85C2}"/>
    <cellStyle name="Moneda 2 13 5 2 2" xfId="35933" xr:uid="{44C8C246-7EDD-4C88-9860-CB0D3D4BC10A}"/>
    <cellStyle name="Moneda 2 13 5 2 3" xfId="25012" xr:uid="{30D5260E-9EB9-429D-837E-E43D07206FFE}"/>
    <cellStyle name="Moneda 2 13 5 3" xfId="10427" xr:uid="{B2F43E14-599D-420F-96C3-8F80315BF285}"/>
    <cellStyle name="Moneda 2 13 5 3 2" xfId="32293" xr:uid="{0FB63F95-C873-489C-A364-1D065D74178C}"/>
    <cellStyle name="Moneda 2 13 5 3 3" xfId="21372" xr:uid="{5517A632-F3DE-4543-9660-D381CE30B548}"/>
    <cellStyle name="Moneda 2 13 5 4" xfId="28654" xr:uid="{701DF9FA-D763-4F08-8C17-2479136ECD62}"/>
    <cellStyle name="Moneda 2 13 5 5" xfId="17733" xr:uid="{8357F97E-6D61-47EA-805B-F5A2244734CF}"/>
    <cellStyle name="Moneda 2 13 6" xfId="7504" xr:uid="{25D1FBEE-C396-4367-91DE-BBE732AF23BB}"/>
    <cellStyle name="Moneda 2 13 6 2" xfId="14811" xr:uid="{88B5B111-DC1C-4314-9DFD-6A38DB29562E}"/>
    <cellStyle name="Moneda 2 13 6 2 2" xfId="36659" xr:uid="{4C14CDF1-2761-4241-83A3-28D187DAD0E6}"/>
    <cellStyle name="Moneda 2 13 6 2 3" xfId="25738" xr:uid="{47DD7EE9-ECE0-4C04-87DD-21A186544FFD}"/>
    <cellStyle name="Moneda 2 13 6 3" xfId="11157" xr:uid="{E5F8DB52-495D-49E6-9468-6F74D120873E}"/>
    <cellStyle name="Moneda 2 13 6 3 2" xfId="33019" xr:uid="{D3E564C2-B66C-4D1F-9533-C89AEB0836F3}"/>
    <cellStyle name="Moneda 2 13 6 3 3" xfId="22098" xr:uid="{92266067-C7A8-4EF1-B3A2-4BD9223826E2}"/>
    <cellStyle name="Moneda 2 13 6 4" xfId="29380" xr:uid="{F248127D-CFAC-4A4B-8771-4584A803F951}"/>
    <cellStyle name="Moneda 2 13 6 5" xfId="18459" xr:uid="{5863D733-983A-490E-95C9-037E55ECD9BA}"/>
    <cellStyle name="Moneda 2 13 7" xfId="8234" xr:uid="{615A169F-03AC-4C69-BD63-D8432A294368}"/>
    <cellStyle name="Moneda 2 13 7 2" xfId="15541" xr:uid="{C0DC1DC9-6AC8-4E14-B0FD-F61037447C4C}"/>
    <cellStyle name="Moneda 2 13 7 2 2" xfId="37385" xr:uid="{01766025-6F79-4ECC-85B3-5292CCC3DF0B}"/>
    <cellStyle name="Moneda 2 13 7 2 3" xfId="26464" xr:uid="{293EFEE3-5A2E-4243-B07B-EAD829FABF3D}"/>
    <cellStyle name="Moneda 2 13 7 3" xfId="11885" xr:uid="{6899C653-904F-4382-94CA-4B842697F6B5}"/>
    <cellStyle name="Moneda 2 13 7 3 2" xfId="33745" xr:uid="{01689CEB-2597-402F-B55C-69AE81FA58E5}"/>
    <cellStyle name="Moneda 2 13 7 3 3" xfId="22824" xr:uid="{94E9348E-18B7-4D5E-8DEA-ECCF606C81C7}"/>
    <cellStyle name="Moneda 2 13 7 4" xfId="30106" xr:uid="{FBF70B7C-3D0D-4DA1-B8ED-6C932A85DED6}"/>
    <cellStyle name="Moneda 2 13 7 5" xfId="19185" xr:uid="{9AEEC357-7331-4392-B325-36C1A8430208}"/>
    <cellStyle name="Moneda 2 13 8" xfId="12623" xr:uid="{18EF5243-88AA-4E12-90D9-9927AAD37CEB}"/>
    <cellStyle name="Moneda 2 13 8 2" xfId="34479" xr:uid="{37C7A1BE-CF27-43A1-935F-A3D0F9F9A023}"/>
    <cellStyle name="Moneda 2 13 8 3" xfId="23558" xr:uid="{9184BA23-E6AF-41C2-8372-31B2F9B3FC36}"/>
    <cellStyle name="Moneda 2 13 9" xfId="8971" xr:uid="{03713542-1CC8-41B7-9545-9A28E9070CEE}"/>
    <cellStyle name="Moneda 2 13 9 2" xfId="30839" xr:uid="{238DB3F4-06FE-4226-84E2-5F542F9030EE}"/>
    <cellStyle name="Moneda 2 13 9 3" xfId="19918" xr:uid="{EEDC13EC-F559-4CB5-AFFF-95B682AF052A}"/>
    <cellStyle name="Moneda 2 14" xfId="3135" xr:uid="{517259FA-11CE-4E5A-86DC-9639A36529EE}"/>
    <cellStyle name="Moneda 2 14 10" xfId="27201" xr:uid="{EDACA9A7-12DE-4CE4-B589-D14FDE7AC150}"/>
    <cellStyle name="Moneda 2 14 11" xfId="16280" xr:uid="{382D3220-B5CA-4DF7-9312-5111B7EDB1C5}"/>
    <cellStyle name="Moneda 2 14 2" xfId="5545" xr:uid="{6AC74EC8-1FFC-4EFF-9333-F691ED2E966E}"/>
    <cellStyle name="Moneda 2 14 2 2" xfId="6284" xr:uid="{990B202D-2AB3-4BD9-93BE-9B998914D790}"/>
    <cellStyle name="Moneda 2 14 2 2 2" xfId="13591" xr:uid="{055F63FB-1C53-43BB-B225-E9D0E2D893CB}"/>
    <cellStyle name="Moneda 2 14 2 2 2 2" xfId="35445" xr:uid="{5799857F-6DE4-46DD-92EC-CC05F371178B}"/>
    <cellStyle name="Moneda 2 14 2 2 2 3" xfId="24524" xr:uid="{159C6E9D-0E33-4806-AA00-74AFD2E287B0}"/>
    <cellStyle name="Moneda 2 14 2 2 3" xfId="9937" xr:uid="{E57F28FC-9A36-4C28-BF9A-9B8586D1192E}"/>
    <cellStyle name="Moneda 2 14 2 2 3 2" xfId="31805" xr:uid="{3097122D-43CE-43A8-B9A2-B8ED5C6B4277}"/>
    <cellStyle name="Moneda 2 14 2 2 3 3" xfId="20884" xr:uid="{C92FA676-4D78-4916-85F3-BDBF6CA734BF}"/>
    <cellStyle name="Moneda 2 14 2 2 4" xfId="28166" xr:uid="{7F77E097-3CB2-4C92-9E0A-089EB28A5164}"/>
    <cellStyle name="Moneda 2 14 2 2 5" xfId="17245" xr:uid="{4B380AA0-3537-4100-A973-5FA29C0319A1}"/>
    <cellStyle name="Moneda 2 14 2 3" xfId="7014" xr:uid="{3919AF1A-9EF4-465E-AFE0-AF1EC6DE0EC3}"/>
    <cellStyle name="Moneda 2 14 2 3 2" xfId="14321" xr:uid="{BF6B672A-F2DE-4C7C-AAFB-2011EA3ACD6E}"/>
    <cellStyle name="Moneda 2 14 2 3 2 2" xfId="36171" xr:uid="{407D6526-A53E-400D-AC53-C7081766D505}"/>
    <cellStyle name="Moneda 2 14 2 3 2 3" xfId="25250" xr:uid="{6CFA4772-E2D7-4D5B-B8C4-8E4CA606EB23}"/>
    <cellStyle name="Moneda 2 14 2 3 3" xfId="10667" xr:uid="{EF88AFBF-2122-448F-8673-53FACCAA7A13}"/>
    <cellStyle name="Moneda 2 14 2 3 3 2" xfId="32531" xr:uid="{3FAF23A6-A7E6-4AA1-B827-A033C36291A8}"/>
    <cellStyle name="Moneda 2 14 2 3 3 3" xfId="21610" xr:uid="{146BC452-F789-4641-ACDC-D29C3E71EE9A}"/>
    <cellStyle name="Moneda 2 14 2 3 4" xfId="28892" xr:uid="{37F04D43-AB51-4F32-9966-994E5AFE5323}"/>
    <cellStyle name="Moneda 2 14 2 3 5" xfId="17971" xr:uid="{DC7EDE16-B81B-4BE5-BE02-810D9F0909A4}"/>
    <cellStyle name="Moneda 2 14 2 4" xfId="7744" xr:uid="{21611104-AC3D-4033-B75D-973BEF2E58AC}"/>
    <cellStyle name="Moneda 2 14 2 4 2" xfId="15051" xr:uid="{95B49754-F1B8-401F-B7DB-BC4A6AA4ADCF}"/>
    <cellStyle name="Moneda 2 14 2 4 2 2" xfId="36897" xr:uid="{50B05766-F9B2-4C01-B419-78823D4AECF4}"/>
    <cellStyle name="Moneda 2 14 2 4 2 3" xfId="25976" xr:uid="{89204535-6697-4596-A67D-D45BD49B2533}"/>
    <cellStyle name="Moneda 2 14 2 4 3" xfId="11397" xr:uid="{2F3AEAB3-FED6-4CE6-B536-5496124C7C40}"/>
    <cellStyle name="Moneda 2 14 2 4 3 2" xfId="33257" xr:uid="{8D462A85-FB03-44E9-877A-57CD93591361}"/>
    <cellStyle name="Moneda 2 14 2 4 3 3" xfId="22336" xr:uid="{0D255C63-E838-47DD-91B1-38EECF11FD49}"/>
    <cellStyle name="Moneda 2 14 2 4 4" xfId="29618" xr:uid="{0969EC9B-50F2-4096-95D5-332B9DE1E68A}"/>
    <cellStyle name="Moneda 2 14 2 4 5" xfId="18697" xr:uid="{10795AEE-AFD7-4203-94C4-B5111EAAF696}"/>
    <cellStyle name="Moneda 2 14 2 5" xfId="8474" xr:uid="{4C7D6267-839D-4BCD-89ED-0ECFA4563489}"/>
    <cellStyle name="Moneda 2 14 2 5 2" xfId="15781" xr:uid="{B5E5425D-9E58-4371-9E1A-DB10653004C6}"/>
    <cellStyle name="Moneda 2 14 2 5 2 2" xfId="37623" xr:uid="{968F34A2-92C9-47B8-93E7-AC89C7A00151}"/>
    <cellStyle name="Moneda 2 14 2 5 2 3" xfId="26702" xr:uid="{43FE202D-ADD9-4BDD-B575-250CD0CAB665}"/>
    <cellStyle name="Moneda 2 14 2 5 3" xfId="12123" xr:uid="{ACAD642D-D52A-4B8C-9FFF-6F78D814034D}"/>
    <cellStyle name="Moneda 2 14 2 5 3 2" xfId="33983" xr:uid="{51F71943-E047-44E4-9374-F33541657D94}"/>
    <cellStyle name="Moneda 2 14 2 5 3 3" xfId="23062" xr:uid="{FAC30441-A3AD-4141-A63A-C66054C62AA4}"/>
    <cellStyle name="Moneda 2 14 2 5 4" xfId="30344" xr:uid="{17BD456A-1311-45BB-8F88-740ECD8978C2}"/>
    <cellStyle name="Moneda 2 14 2 5 5" xfId="19423" xr:uid="{B14B35A0-824D-407E-99DF-99C977F469F4}"/>
    <cellStyle name="Moneda 2 14 2 6" xfId="12863" xr:uid="{5BFA105B-9F9D-417B-AF89-528B44CC17EE}"/>
    <cellStyle name="Moneda 2 14 2 6 2" xfId="34717" xr:uid="{D01BABA8-74FF-42C0-A4A9-E529769B292B}"/>
    <cellStyle name="Moneda 2 14 2 6 3" xfId="23796" xr:uid="{56436609-F4A7-49AB-B1D4-F165B3391557}"/>
    <cellStyle name="Moneda 2 14 2 7" xfId="9209" xr:uid="{CC80ED52-A201-432E-B252-D9D281965E1A}"/>
    <cellStyle name="Moneda 2 14 2 7 2" xfId="31077" xr:uid="{A109B172-C164-423C-9C94-A28ECA307709}"/>
    <cellStyle name="Moneda 2 14 2 7 3" xfId="20156" xr:uid="{41918504-764B-48EF-9F84-72B32DE6BE88}"/>
    <cellStyle name="Moneda 2 14 2 8" xfId="27438" xr:uid="{1449618F-4DFD-41F5-95D9-92512496482A}"/>
    <cellStyle name="Moneda 2 14 2 9" xfId="16517" xr:uid="{7E6CCF59-07FD-4DDF-9E13-47301A364AC0}"/>
    <cellStyle name="Moneda 2 14 3" xfId="5795" xr:uid="{39EAD1DC-02F3-4EC7-B545-C4496BE9B933}"/>
    <cellStyle name="Moneda 2 14 3 2" xfId="6528" xr:uid="{A80B3846-81AC-468C-8FC7-95A5345FFE86}"/>
    <cellStyle name="Moneda 2 14 3 2 2" xfId="13835" xr:uid="{6179E5E1-05A2-408F-97FD-B95E59EFEFB8}"/>
    <cellStyle name="Moneda 2 14 3 2 2 2" xfId="35689" xr:uid="{0896E2D0-7760-441B-A93B-A6D56075A6B0}"/>
    <cellStyle name="Moneda 2 14 3 2 2 3" xfId="24768" xr:uid="{E752C5F7-3CE0-436D-8177-DAF67B1B31F7}"/>
    <cellStyle name="Moneda 2 14 3 2 3" xfId="10181" xr:uid="{038181AD-2438-41A6-AEE2-08D3CB46EF37}"/>
    <cellStyle name="Moneda 2 14 3 2 3 2" xfId="32049" xr:uid="{9CFCF9DB-A40B-44BF-A0BE-99970B9024BB}"/>
    <cellStyle name="Moneda 2 14 3 2 3 3" xfId="21128" xr:uid="{525246CB-CCDB-4609-A221-7E392EBDCDB2}"/>
    <cellStyle name="Moneda 2 14 3 2 4" xfId="28410" xr:uid="{E23696A7-0EDB-4643-B1AD-ACD2EE572872}"/>
    <cellStyle name="Moneda 2 14 3 2 5" xfId="17489" xr:uid="{C206C81E-9D81-4622-874B-747F6053C623}"/>
    <cellStyle name="Moneda 2 14 3 3" xfId="7258" xr:uid="{4178CBB8-F4A5-4EB2-91A1-1E9C3C66F9C4}"/>
    <cellStyle name="Moneda 2 14 3 3 2" xfId="14565" xr:uid="{BAFDF5C7-16FF-4BCD-AB72-A0FFA1647F53}"/>
    <cellStyle name="Moneda 2 14 3 3 2 2" xfId="36415" xr:uid="{059B7C37-4EFB-4661-9F62-FB1A25D4DA3A}"/>
    <cellStyle name="Moneda 2 14 3 3 2 3" xfId="25494" xr:uid="{11CE8EC2-12FB-4B5A-A5A5-AE45498355D6}"/>
    <cellStyle name="Moneda 2 14 3 3 3" xfId="10911" xr:uid="{05963279-8D11-4DF5-9F25-8CBDD7664FFE}"/>
    <cellStyle name="Moneda 2 14 3 3 3 2" xfId="32775" xr:uid="{8364C13F-CAC0-43C9-9EAD-DA3DA4476302}"/>
    <cellStyle name="Moneda 2 14 3 3 3 3" xfId="21854" xr:uid="{5F9F645F-AE88-4E2C-B439-35162544A5A4}"/>
    <cellStyle name="Moneda 2 14 3 3 4" xfId="29136" xr:uid="{D2B03427-A0E3-49A0-B16F-8F898B29390C}"/>
    <cellStyle name="Moneda 2 14 3 3 5" xfId="18215" xr:uid="{20FC5AD7-0E6E-4A7A-93EB-92A58C880A70}"/>
    <cellStyle name="Moneda 2 14 3 4" xfId="7988" xr:uid="{A332E580-D5DF-4D25-BD83-2A3D7DE2718B}"/>
    <cellStyle name="Moneda 2 14 3 4 2" xfId="15295" xr:uid="{8AC03F69-3CAE-43D3-B7E8-08292C7CDBCD}"/>
    <cellStyle name="Moneda 2 14 3 4 2 2" xfId="37141" xr:uid="{6D77B307-FDE5-4020-9C50-829CFCA7F8F6}"/>
    <cellStyle name="Moneda 2 14 3 4 2 3" xfId="26220" xr:uid="{0F5EC7B3-2007-4E71-93CD-311AD33B0D18}"/>
    <cellStyle name="Moneda 2 14 3 4 3" xfId="11641" xr:uid="{292E46A0-2C3C-4728-B613-F6A7BB0C53FF}"/>
    <cellStyle name="Moneda 2 14 3 4 3 2" xfId="33501" xr:uid="{47B7E182-AECC-4619-AE0B-0AC4CC379BE7}"/>
    <cellStyle name="Moneda 2 14 3 4 3 3" xfId="22580" xr:uid="{D51D7C69-199D-4DF3-89E4-0750C46FAEC8}"/>
    <cellStyle name="Moneda 2 14 3 4 4" xfId="29862" xr:uid="{1D322E9B-DCCD-4C9A-83BB-63DDD229D8E7}"/>
    <cellStyle name="Moneda 2 14 3 4 5" xfId="18941" xr:uid="{EA40E050-40D9-400B-903E-D915F1C8C39B}"/>
    <cellStyle name="Moneda 2 14 3 5" xfId="8718" xr:uid="{7967FE19-157A-4310-B667-30B8A7BF2030}"/>
    <cellStyle name="Moneda 2 14 3 5 2" xfId="16025" xr:uid="{A1685441-F80F-4344-9D96-78D12C1CB5D6}"/>
    <cellStyle name="Moneda 2 14 3 5 2 2" xfId="37867" xr:uid="{FC3BEFB6-215F-40CD-836F-F035DDAF2557}"/>
    <cellStyle name="Moneda 2 14 3 5 2 3" xfId="26946" xr:uid="{F6642774-0487-4C0D-A3D3-BFA27D9D24F9}"/>
    <cellStyle name="Moneda 2 14 3 5 3" xfId="12367" xr:uid="{318655A9-5DF1-4BA0-A433-01910A6662B8}"/>
    <cellStyle name="Moneda 2 14 3 5 3 2" xfId="34227" xr:uid="{3348B8C1-73A4-46E6-B1EB-BBB89D65BD82}"/>
    <cellStyle name="Moneda 2 14 3 5 3 3" xfId="23306" xr:uid="{6ADD3400-FC42-43EF-ACD4-7065EF2A3F5F}"/>
    <cellStyle name="Moneda 2 14 3 5 4" xfId="30588" xr:uid="{2C6D099C-72E8-4DCE-9DA8-95620CACBDBC}"/>
    <cellStyle name="Moneda 2 14 3 5 5" xfId="19667" xr:uid="{4A022903-2B36-4582-A97B-4B4DD20071A2}"/>
    <cellStyle name="Moneda 2 14 3 6" xfId="13107" xr:uid="{B3701959-3B1A-434A-91C7-824AFDF76CCF}"/>
    <cellStyle name="Moneda 2 14 3 6 2" xfId="34961" xr:uid="{F2417748-EB0F-40F3-BF27-2A6ADDDD5A9E}"/>
    <cellStyle name="Moneda 2 14 3 6 3" xfId="24040" xr:uid="{4B727F05-24A2-40B1-8028-5B245814B2A8}"/>
    <cellStyle name="Moneda 2 14 3 7" xfId="9453" xr:uid="{8D1AA8DB-4901-4DA7-9FEF-8B568AF0D0BB}"/>
    <cellStyle name="Moneda 2 14 3 7 2" xfId="31321" xr:uid="{735FF070-A439-4BEA-A704-B75D1B094DA6}"/>
    <cellStyle name="Moneda 2 14 3 7 3" xfId="20400" xr:uid="{4B147621-6C8A-4A09-B50F-28E0B024CCDF}"/>
    <cellStyle name="Moneda 2 14 3 8" xfId="27682" xr:uid="{74D864CA-F27A-4916-972E-CFF527949FEB}"/>
    <cellStyle name="Moneda 2 14 3 9" xfId="16761" xr:uid="{0AEEB383-1CCA-4CCE-B5CB-325C0A18B12F}"/>
    <cellStyle name="Moneda 2 14 4" xfId="6047" xr:uid="{EFE9859D-DC53-4403-AF87-A9B101156D73}"/>
    <cellStyle name="Moneda 2 14 4 2" xfId="13354" xr:uid="{639CB765-19FF-49EE-A945-DAFDE35BD7DF}"/>
    <cellStyle name="Moneda 2 14 4 2 2" xfId="35208" xr:uid="{98F448CC-364D-4321-82E7-9CF10CDC7C53}"/>
    <cellStyle name="Moneda 2 14 4 2 3" xfId="24287" xr:uid="{70FB70CA-4401-4BD4-BEBC-FA69DF526472}"/>
    <cellStyle name="Moneda 2 14 4 3" xfId="9700" xr:uid="{581EE5FE-52CA-4794-BB03-1BF581F5E053}"/>
    <cellStyle name="Moneda 2 14 4 3 2" xfId="31568" xr:uid="{77A52CF3-F0E2-47ED-A70C-419B751A4DA6}"/>
    <cellStyle name="Moneda 2 14 4 3 3" xfId="20647" xr:uid="{A39578C1-9DDF-4D5B-B871-4BE1145C5165}"/>
    <cellStyle name="Moneda 2 14 4 4" xfId="27929" xr:uid="{8A17E5AE-6A2B-4016-B34E-077C156A9A70}"/>
    <cellStyle name="Moneda 2 14 4 5" xfId="17008" xr:uid="{4AB792FE-149E-468E-A5E2-662B8E241969}"/>
    <cellStyle name="Moneda 2 14 5" xfId="6775" xr:uid="{8B1EDF4A-81DF-488D-BADA-7E088D768EDB}"/>
    <cellStyle name="Moneda 2 14 5 2" xfId="14082" xr:uid="{83654EE7-402D-4C5C-B670-D05884BED581}"/>
    <cellStyle name="Moneda 2 14 5 2 2" xfId="35934" xr:uid="{EAED11E4-ABB7-40D2-A38D-8C85C1776DD5}"/>
    <cellStyle name="Moneda 2 14 5 2 3" xfId="25013" xr:uid="{D7966AAD-4768-42A4-B88F-B7B16797526B}"/>
    <cellStyle name="Moneda 2 14 5 3" xfId="10428" xr:uid="{12B33880-DF1B-4C3E-8B54-AF4A1FA2B733}"/>
    <cellStyle name="Moneda 2 14 5 3 2" xfId="32294" xr:uid="{CD0E10DE-4F7E-4616-914F-92FBB2234C95}"/>
    <cellStyle name="Moneda 2 14 5 3 3" xfId="21373" xr:uid="{969579A3-109A-4A16-8D64-8E0898880274}"/>
    <cellStyle name="Moneda 2 14 5 4" xfId="28655" xr:uid="{E3FD7AB0-D795-44F9-B354-50C52B015DEC}"/>
    <cellStyle name="Moneda 2 14 5 5" xfId="17734" xr:uid="{B24410D4-21D2-4CC4-9D4C-AE6084012948}"/>
    <cellStyle name="Moneda 2 14 6" xfId="7505" xr:uid="{4C5198E6-F762-440E-9882-5924C083AD72}"/>
    <cellStyle name="Moneda 2 14 6 2" xfId="14812" xr:uid="{4A657094-15B3-44B3-A60D-9B53E19084A5}"/>
    <cellStyle name="Moneda 2 14 6 2 2" xfId="36660" xr:uid="{BCD3772F-2997-451A-BC26-0CFBF4C83D7A}"/>
    <cellStyle name="Moneda 2 14 6 2 3" xfId="25739" xr:uid="{A01CF5BA-2D92-49CF-829B-19B1C3CA8805}"/>
    <cellStyle name="Moneda 2 14 6 3" xfId="11158" xr:uid="{1D0A273B-7A8F-4126-ABB9-3490B050A5C2}"/>
    <cellStyle name="Moneda 2 14 6 3 2" xfId="33020" xr:uid="{AC37B46B-20BE-4740-A822-DD23E2197B68}"/>
    <cellStyle name="Moneda 2 14 6 3 3" xfId="22099" xr:uid="{8C384EF8-7CDD-411D-A4FE-EEBABE454E69}"/>
    <cellStyle name="Moneda 2 14 6 4" xfId="29381" xr:uid="{7AEEBEC0-9EC5-4F95-B151-ECEBD5912465}"/>
    <cellStyle name="Moneda 2 14 6 5" xfId="18460" xr:uid="{BD0DA14B-D020-4B9C-B1E8-CDE07554359D}"/>
    <cellStyle name="Moneda 2 14 7" xfId="8235" xr:uid="{5B6F9765-1562-47AA-BA3A-97BB13818562}"/>
    <cellStyle name="Moneda 2 14 7 2" xfId="15542" xr:uid="{2B2578DF-31D9-4211-8160-063BB714FF7F}"/>
    <cellStyle name="Moneda 2 14 7 2 2" xfId="37386" xr:uid="{0B024BB4-4AD8-4816-AD76-033BED3C9E35}"/>
    <cellStyle name="Moneda 2 14 7 2 3" xfId="26465" xr:uid="{575F14FB-60A7-401C-97A4-C0119354477D}"/>
    <cellStyle name="Moneda 2 14 7 3" xfId="11886" xr:uid="{3732D042-0027-49BF-B2FC-C22DA80B97B3}"/>
    <cellStyle name="Moneda 2 14 7 3 2" xfId="33746" xr:uid="{A30FAA73-BF1F-426B-AD8F-504F8C198618}"/>
    <cellStyle name="Moneda 2 14 7 3 3" xfId="22825" xr:uid="{9C26B1A5-14BC-45A0-97D7-9DBBA428BDEB}"/>
    <cellStyle name="Moneda 2 14 7 4" xfId="30107" xr:uid="{9FAC6027-8249-4883-8986-09E03C0CDE2D}"/>
    <cellStyle name="Moneda 2 14 7 5" xfId="19186" xr:uid="{AF99FEA3-D776-454D-B128-EEB7CC0C1CC3}"/>
    <cellStyle name="Moneda 2 14 8" xfId="12624" xr:uid="{E685B580-3162-4B46-A613-5C82DCA18427}"/>
    <cellStyle name="Moneda 2 14 8 2" xfId="34480" xr:uid="{84D74EFC-17A6-4016-98E7-C75BD44A0A5E}"/>
    <cellStyle name="Moneda 2 14 8 3" xfId="23559" xr:uid="{829BE3E1-0D23-4CD8-B438-5D18B33B83C7}"/>
    <cellStyle name="Moneda 2 14 9" xfId="8972" xr:uid="{D4CCB9E7-AC1F-4289-A2E6-A571C0115333}"/>
    <cellStyle name="Moneda 2 14 9 2" xfId="30840" xr:uid="{BD78E1D7-6A20-4071-9AB4-2FA6EC05551A}"/>
    <cellStyle name="Moneda 2 14 9 3" xfId="19919" xr:uid="{538BBF97-2370-4DDE-A811-64B7E40F751D}"/>
    <cellStyle name="Moneda 2 15" xfId="3136" xr:uid="{D3855BC7-8279-4C43-AE0E-97B7527DB813}"/>
    <cellStyle name="Moneda 2 15 10" xfId="27202" xr:uid="{8D95D632-0E66-451A-AA5B-30F6E2B0E0FC}"/>
    <cellStyle name="Moneda 2 15 11" xfId="16281" xr:uid="{0C33A3D8-7A5C-4122-BA65-331B268F4F0E}"/>
    <cellStyle name="Moneda 2 15 2" xfId="5546" xr:uid="{567B7116-1926-4743-9143-D690A3C0EE76}"/>
    <cellStyle name="Moneda 2 15 2 2" xfId="6285" xr:uid="{AAC3C8E1-3958-4846-B310-C9949FA7D112}"/>
    <cellStyle name="Moneda 2 15 2 2 2" xfId="13592" xr:uid="{C38FA272-E0FE-43F9-88B7-88BDEAC34148}"/>
    <cellStyle name="Moneda 2 15 2 2 2 2" xfId="35446" xr:uid="{50F1E2BD-C156-44E3-9329-87DB15C8101A}"/>
    <cellStyle name="Moneda 2 15 2 2 2 3" xfId="24525" xr:uid="{DF290323-88C1-4FFF-8CE8-7BC96B12904B}"/>
    <cellStyle name="Moneda 2 15 2 2 3" xfId="9938" xr:uid="{056D4CD3-A188-4282-BCFB-F2F4F2F8D50F}"/>
    <cellStyle name="Moneda 2 15 2 2 3 2" xfId="31806" xr:uid="{7595231A-9400-4081-AAF8-44E188A17CD0}"/>
    <cellStyle name="Moneda 2 15 2 2 3 3" xfId="20885" xr:uid="{94AF9311-0E0E-4ABF-B8B2-0CCA9748AEAD}"/>
    <cellStyle name="Moneda 2 15 2 2 4" xfId="28167" xr:uid="{AB4C5375-9763-490E-9417-D3F8C8BE9621}"/>
    <cellStyle name="Moneda 2 15 2 2 5" xfId="17246" xr:uid="{6AE3C38F-E05A-44A2-83A1-4DCFC1684E27}"/>
    <cellStyle name="Moneda 2 15 2 3" xfId="7015" xr:uid="{EC44786F-000C-4336-A7B5-94094B0AE8FB}"/>
    <cellStyle name="Moneda 2 15 2 3 2" xfId="14322" xr:uid="{0E97A1D3-50C7-4446-8A25-91E5873C041D}"/>
    <cellStyle name="Moneda 2 15 2 3 2 2" xfId="36172" xr:uid="{26973697-9767-482D-8996-7C4841948A03}"/>
    <cellStyle name="Moneda 2 15 2 3 2 3" xfId="25251" xr:uid="{61361081-60A9-4CDB-87D6-B3543DE0B6F4}"/>
    <cellStyle name="Moneda 2 15 2 3 3" xfId="10668" xr:uid="{732526AD-DBBD-4E76-89AE-0B3D8FCCCC8E}"/>
    <cellStyle name="Moneda 2 15 2 3 3 2" xfId="32532" xr:uid="{A3D23B7A-81E7-4010-8DB2-342351FA87E5}"/>
    <cellStyle name="Moneda 2 15 2 3 3 3" xfId="21611" xr:uid="{6F27DF9A-9144-4FA6-BA57-01CD6E08F84B}"/>
    <cellStyle name="Moneda 2 15 2 3 4" xfId="28893" xr:uid="{0FD24BEA-7957-4934-9730-096466DE77B9}"/>
    <cellStyle name="Moneda 2 15 2 3 5" xfId="17972" xr:uid="{B991300D-5380-4D86-A622-C1EDD243606A}"/>
    <cellStyle name="Moneda 2 15 2 4" xfId="7745" xr:uid="{24478284-41E8-46DC-ADBC-2B4BF5336019}"/>
    <cellStyle name="Moneda 2 15 2 4 2" xfId="15052" xr:uid="{01B23FCF-2A05-463F-8BAF-D080D11172B6}"/>
    <cellStyle name="Moneda 2 15 2 4 2 2" xfId="36898" xr:uid="{94AA294C-E4C0-4172-9C2A-9DB176459011}"/>
    <cellStyle name="Moneda 2 15 2 4 2 3" xfId="25977" xr:uid="{3B30B4E5-725A-47BB-A284-87F932112B31}"/>
    <cellStyle name="Moneda 2 15 2 4 3" xfId="11398" xr:uid="{AB820B5D-46C0-4ADE-8238-79F690FACFBE}"/>
    <cellStyle name="Moneda 2 15 2 4 3 2" xfId="33258" xr:uid="{6085FCE7-04DE-464A-AAAA-699270E0FE13}"/>
    <cellStyle name="Moneda 2 15 2 4 3 3" xfId="22337" xr:uid="{96891276-35D3-4B06-8DA1-F254AD97654B}"/>
    <cellStyle name="Moneda 2 15 2 4 4" xfId="29619" xr:uid="{62B18C8B-5DB9-4F8A-AA77-8A2647AFA28F}"/>
    <cellStyle name="Moneda 2 15 2 4 5" xfId="18698" xr:uid="{39FECA5A-26F4-40CF-8CF1-E3A9120FD24E}"/>
    <cellStyle name="Moneda 2 15 2 5" xfId="8475" xr:uid="{898DCBF3-C92D-41F2-A08E-C548E4C1C9A2}"/>
    <cellStyle name="Moneda 2 15 2 5 2" xfId="15782" xr:uid="{30E2975F-C56A-460D-8997-24F267C8F90A}"/>
    <cellStyle name="Moneda 2 15 2 5 2 2" xfId="37624" xr:uid="{0258B055-D993-4766-8182-9B2B79FEABE4}"/>
    <cellStyle name="Moneda 2 15 2 5 2 3" xfId="26703" xr:uid="{12FD4D8A-01EA-4B78-9136-B42496F69BF8}"/>
    <cellStyle name="Moneda 2 15 2 5 3" xfId="12124" xr:uid="{B34772BB-408E-40FC-A4E6-0E1B923832E9}"/>
    <cellStyle name="Moneda 2 15 2 5 3 2" xfId="33984" xr:uid="{0646BD6C-8AB4-4ACC-85C5-D0E00F0BE3B5}"/>
    <cellStyle name="Moneda 2 15 2 5 3 3" xfId="23063" xr:uid="{3585482A-1CF8-4F98-8975-D84F38A4C490}"/>
    <cellStyle name="Moneda 2 15 2 5 4" xfId="30345" xr:uid="{B28B6038-0A47-4A39-8762-F5BECEBA9E9C}"/>
    <cellStyle name="Moneda 2 15 2 5 5" xfId="19424" xr:uid="{3FDC0CE2-C77A-4CB9-8043-5E0E00B80BBC}"/>
    <cellStyle name="Moneda 2 15 2 6" xfId="12864" xr:uid="{AB8E6FD8-383C-429C-9CC3-CECBED26F83C}"/>
    <cellStyle name="Moneda 2 15 2 6 2" xfId="34718" xr:uid="{C222C849-9D6A-4060-80FF-E599F290956E}"/>
    <cellStyle name="Moneda 2 15 2 6 3" xfId="23797" xr:uid="{19B16BC9-0DF2-4CF5-807C-72C148D5E18C}"/>
    <cellStyle name="Moneda 2 15 2 7" xfId="9210" xr:uid="{A45DD2A0-FFD6-41A7-9BD3-C4F7D740D5D9}"/>
    <cellStyle name="Moneda 2 15 2 7 2" xfId="31078" xr:uid="{8B004E83-06D9-41A8-8547-4A773DACA97E}"/>
    <cellStyle name="Moneda 2 15 2 7 3" xfId="20157" xr:uid="{231F6FF0-97D6-4F0E-8D74-CBABD75733AC}"/>
    <cellStyle name="Moneda 2 15 2 8" xfId="27439" xr:uid="{C9DE4977-E26D-4E87-A98B-CF623483481A}"/>
    <cellStyle name="Moneda 2 15 2 9" xfId="16518" xr:uid="{8E3B8E68-466D-48DE-B955-F6B01D1988CC}"/>
    <cellStyle name="Moneda 2 15 3" xfId="5796" xr:uid="{0372C62F-D67F-4C00-8682-7DAE9364445B}"/>
    <cellStyle name="Moneda 2 15 3 2" xfId="6529" xr:uid="{5DCEA8A5-0D5F-4583-85A9-44CFE4BAFD55}"/>
    <cellStyle name="Moneda 2 15 3 2 2" xfId="13836" xr:uid="{9B167C6F-238F-4E94-B14F-EC1AF8737EC7}"/>
    <cellStyle name="Moneda 2 15 3 2 2 2" xfId="35690" xr:uid="{56D73094-DDD2-4889-B46F-C686905CAC5D}"/>
    <cellStyle name="Moneda 2 15 3 2 2 3" xfId="24769" xr:uid="{43BD7578-5EA9-4D50-A4ED-83E90B2A705F}"/>
    <cellStyle name="Moneda 2 15 3 2 3" xfId="10182" xr:uid="{610BDEBF-7E76-4250-9D22-AAA431A46966}"/>
    <cellStyle name="Moneda 2 15 3 2 3 2" xfId="32050" xr:uid="{7CAA706C-80D6-4411-A9EB-7DE4F28675EE}"/>
    <cellStyle name="Moneda 2 15 3 2 3 3" xfId="21129" xr:uid="{6FCC6808-9098-4794-AC8D-13ABD80B2FF4}"/>
    <cellStyle name="Moneda 2 15 3 2 4" xfId="28411" xr:uid="{E0EC8064-C851-40E7-A203-A281F2A3B126}"/>
    <cellStyle name="Moneda 2 15 3 2 5" xfId="17490" xr:uid="{973B4C16-AD98-43FA-AACF-E249062D8DA6}"/>
    <cellStyle name="Moneda 2 15 3 3" xfId="7259" xr:uid="{F88D9B57-2388-4D8C-86A5-FFC4B4B1D624}"/>
    <cellStyle name="Moneda 2 15 3 3 2" xfId="14566" xr:uid="{887B7899-5A5F-4FB1-AE34-3F85BDD397EE}"/>
    <cellStyle name="Moneda 2 15 3 3 2 2" xfId="36416" xr:uid="{F7BEE9E5-5E12-4F15-8EA6-AF9EBD655F48}"/>
    <cellStyle name="Moneda 2 15 3 3 2 3" xfId="25495" xr:uid="{EAFBCFB7-B053-47E5-BF47-A37651F4BA97}"/>
    <cellStyle name="Moneda 2 15 3 3 3" xfId="10912" xr:uid="{9C6EE230-6E89-4713-85EE-82C9048030C0}"/>
    <cellStyle name="Moneda 2 15 3 3 3 2" xfId="32776" xr:uid="{0663EE14-E1F1-486F-BB7C-8ED42226E9AA}"/>
    <cellStyle name="Moneda 2 15 3 3 3 3" xfId="21855" xr:uid="{B692E891-7210-4CBB-8AD6-F404CC222D57}"/>
    <cellStyle name="Moneda 2 15 3 3 4" xfId="29137" xr:uid="{F4591763-B254-46A7-B079-74C57414E701}"/>
    <cellStyle name="Moneda 2 15 3 3 5" xfId="18216" xr:uid="{53EA645D-FF38-4177-8BBA-52290453FAF8}"/>
    <cellStyle name="Moneda 2 15 3 4" xfId="7989" xr:uid="{02A3F9F1-4ED0-4CC7-843A-51385067BCBE}"/>
    <cellStyle name="Moneda 2 15 3 4 2" xfId="15296" xr:uid="{3D1FC3E8-7AE1-4C0A-86B3-AA7671E32E13}"/>
    <cellStyle name="Moneda 2 15 3 4 2 2" xfId="37142" xr:uid="{177827D1-22F1-40DB-BEDE-9E71618E58B3}"/>
    <cellStyle name="Moneda 2 15 3 4 2 3" xfId="26221" xr:uid="{D0768677-4EEC-4DF7-9523-96C7745BAEC0}"/>
    <cellStyle name="Moneda 2 15 3 4 3" xfId="11642" xr:uid="{5E8F7FB5-D756-4D0A-9BBD-EC5D05225C2A}"/>
    <cellStyle name="Moneda 2 15 3 4 3 2" xfId="33502" xr:uid="{7809130C-789D-4C19-90FA-792B1EBFC706}"/>
    <cellStyle name="Moneda 2 15 3 4 3 3" xfId="22581" xr:uid="{F4915817-D58A-48BB-B512-2FC0BBAFE76F}"/>
    <cellStyle name="Moneda 2 15 3 4 4" xfId="29863" xr:uid="{68E41D69-F445-45D4-9654-70CE71ABB232}"/>
    <cellStyle name="Moneda 2 15 3 4 5" xfId="18942" xr:uid="{9FFAD9DC-AC66-4E9A-8EDE-E760A9E5D684}"/>
    <cellStyle name="Moneda 2 15 3 5" xfId="8719" xr:uid="{14E910D1-79B0-4D17-864C-75DDECEAC76D}"/>
    <cellStyle name="Moneda 2 15 3 5 2" xfId="16026" xr:uid="{ED601D4C-295A-43B8-8D9B-C269333D57D3}"/>
    <cellStyle name="Moneda 2 15 3 5 2 2" xfId="37868" xr:uid="{7FCF82BB-2B82-4FD4-9610-F1083361E577}"/>
    <cellStyle name="Moneda 2 15 3 5 2 3" xfId="26947" xr:uid="{3C0070E8-AF57-4920-8FA1-3352FFD7F24B}"/>
    <cellStyle name="Moneda 2 15 3 5 3" xfId="12368" xr:uid="{8F952FCC-744C-4EDB-AB4D-D08F0E1810DE}"/>
    <cellStyle name="Moneda 2 15 3 5 3 2" xfId="34228" xr:uid="{971F52F0-2276-474A-8AC5-27C79564A8D0}"/>
    <cellStyle name="Moneda 2 15 3 5 3 3" xfId="23307" xr:uid="{B85262B7-F99E-430D-9FD9-CC19CDA1E780}"/>
    <cellStyle name="Moneda 2 15 3 5 4" xfId="30589" xr:uid="{0ECEA074-DE47-4928-B818-3CC59570EFE0}"/>
    <cellStyle name="Moneda 2 15 3 5 5" xfId="19668" xr:uid="{37A76DC7-2AA1-403F-879B-58A962BA9F18}"/>
    <cellStyle name="Moneda 2 15 3 6" xfId="13108" xr:uid="{BE9DD3E3-5FCA-4FEB-AE53-E3F59D04406E}"/>
    <cellStyle name="Moneda 2 15 3 6 2" xfId="34962" xr:uid="{7D13A90F-EEA9-4B9A-9F1C-3B6E902F9A21}"/>
    <cellStyle name="Moneda 2 15 3 6 3" xfId="24041" xr:uid="{50E1FBD3-9C0E-4E10-ACAA-DA62D74F5F03}"/>
    <cellStyle name="Moneda 2 15 3 7" xfId="9454" xr:uid="{4419CD40-C1F5-4D63-93EB-3594F29659AF}"/>
    <cellStyle name="Moneda 2 15 3 7 2" xfId="31322" xr:uid="{709F638A-FAFC-4F91-969F-8AE7AE1D69D6}"/>
    <cellStyle name="Moneda 2 15 3 7 3" xfId="20401" xr:uid="{2F2B6AB1-1947-4568-A334-F5DFB2CF9AEF}"/>
    <cellStyle name="Moneda 2 15 3 8" xfId="27683" xr:uid="{633D2861-32FC-4C8A-BD05-021A69672296}"/>
    <cellStyle name="Moneda 2 15 3 9" xfId="16762" xr:uid="{A7A73A90-B6D5-46C6-A75C-F6AC5CA9A305}"/>
    <cellStyle name="Moneda 2 15 4" xfId="6048" xr:uid="{5544DF87-503E-4542-8D59-07D1D12BD85D}"/>
    <cellStyle name="Moneda 2 15 4 2" xfId="13355" xr:uid="{5A63B2E3-9852-418A-BA3D-FE5F9E1CFAF4}"/>
    <cellStyle name="Moneda 2 15 4 2 2" xfId="35209" xr:uid="{0C779B4C-813D-4CCD-91F9-DE0C8E2A17DB}"/>
    <cellStyle name="Moneda 2 15 4 2 3" xfId="24288" xr:uid="{2E2CCF8B-B372-4617-8CCB-0958A8A2E260}"/>
    <cellStyle name="Moneda 2 15 4 3" xfId="9701" xr:uid="{BCB55DFE-E2EE-4EC3-B794-DA5A4F196D87}"/>
    <cellStyle name="Moneda 2 15 4 3 2" xfId="31569" xr:uid="{2149C2B9-E18F-4528-93DC-3F44560EFF80}"/>
    <cellStyle name="Moneda 2 15 4 3 3" xfId="20648" xr:uid="{720C8092-0FF0-4DF4-84ED-F88C7ECC0009}"/>
    <cellStyle name="Moneda 2 15 4 4" xfId="27930" xr:uid="{F0AA12EA-75E8-48AF-9108-5DDA7B91D20C}"/>
    <cellStyle name="Moneda 2 15 4 5" xfId="17009" xr:uid="{7AB34FBA-C4E0-479A-A029-BC630D3E813C}"/>
    <cellStyle name="Moneda 2 15 5" xfId="6776" xr:uid="{42781417-2590-4489-9AD3-4864C654D65A}"/>
    <cellStyle name="Moneda 2 15 5 2" xfId="14083" xr:uid="{B288A15B-68DD-4146-8DAF-471146594D8C}"/>
    <cellStyle name="Moneda 2 15 5 2 2" xfId="35935" xr:uid="{D4388821-617D-42EC-A475-830CEFF7DCDE}"/>
    <cellStyle name="Moneda 2 15 5 2 3" xfId="25014" xr:uid="{C4AB2771-F7A5-4D93-A7DF-21150F17B66D}"/>
    <cellStyle name="Moneda 2 15 5 3" xfId="10429" xr:uid="{C2E374A0-B664-4AB6-B270-EB30CA002F5E}"/>
    <cellStyle name="Moneda 2 15 5 3 2" xfId="32295" xr:uid="{AC7658E3-2C4F-4300-A637-10BFD1E32095}"/>
    <cellStyle name="Moneda 2 15 5 3 3" xfId="21374" xr:uid="{6E47764E-3A65-4B62-A3D9-D1B68B48B62C}"/>
    <cellStyle name="Moneda 2 15 5 4" xfId="28656" xr:uid="{A9CBA6CD-DF62-4287-A652-1F7423845390}"/>
    <cellStyle name="Moneda 2 15 5 5" xfId="17735" xr:uid="{BB6EEFBD-9734-4451-AA0A-1DEC2D87D03B}"/>
    <cellStyle name="Moneda 2 15 6" xfId="7506" xr:uid="{D1CF6C9B-491A-4377-A77B-18B21B1CCF17}"/>
    <cellStyle name="Moneda 2 15 6 2" xfId="14813" xr:uid="{EAE7A1BF-DD0B-46A6-AA85-A5379BC44FE3}"/>
    <cellStyle name="Moneda 2 15 6 2 2" xfId="36661" xr:uid="{DA5BCA37-C750-4D6C-8415-E696B954D5CA}"/>
    <cellStyle name="Moneda 2 15 6 2 3" xfId="25740" xr:uid="{145CA684-1A67-4D43-8930-1DA084B6C7B0}"/>
    <cellStyle name="Moneda 2 15 6 3" xfId="11159" xr:uid="{6C0D46A4-D6C6-443E-8ED6-230322833B4A}"/>
    <cellStyle name="Moneda 2 15 6 3 2" xfId="33021" xr:uid="{D4569E87-4836-4746-BC05-010B00A4ED76}"/>
    <cellStyle name="Moneda 2 15 6 3 3" xfId="22100" xr:uid="{8AF45D95-BD81-43E2-9A6F-F1BCD4A5AB67}"/>
    <cellStyle name="Moneda 2 15 6 4" xfId="29382" xr:uid="{4B42F545-BD3C-4B73-AAC5-A7C30E48309C}"/>
    <cellStyle name="Moneda 2 15 6 5" xfId="18461" xr:uid="{CE608BB0-B1BF-4B75-B5F7-C458D5FA7524}"/>
    <cellStyle name="Moneda 2 15 7" xfId="8236" xr:uid="{55C5C9B3-B425-48FD-9F6A-B4967F244409}"/>
    <cellStyle name="Moneda 2 15 7 2" xfId="15543" xr:uid="{DCEB8C19-1F9D-4E57-B0D7-7C61C1F4A87C}"/>
    <cellStyle name="Moneda 2 15 7 2 2" xfId="37387" xr:uid="{DB76B635-2698-48EC-A618-590BE68E80DF}"/>
    <cellStyle name="Moneda 2 15 7 2 3" xfId="26466" xr:uid="{5BC4D09F-FFFB-473D-AB8F-81C67BB997E0}"/>
    <cellStyle name="Moneda 2 15 7 3" xfId="11887" xr:uid="{22DF8724-E9B4-4958-83AD-1572D03C8707}"/>
    <cellStyle name="Moneda 2 15 7 3 2" xfId="33747" xr:uid="{BBEA6E22-7DFA-43BC-BB07-E38510EE96EA}"/>
    <cellStyle name="Moneda 2 15 7 3 3" xfId="22826" xr:uid="{6C33FE59-8F79-4226-B188-FE2DF2A1E1B2}"/>
    <cellStyle name="Moneda 2 15 7 4" xfId="30108" xr:uid="{DC1F9A4F-DE99-4665-A343-3861BE908120}"/>
    <cellStyle name="Moneda 2 15 7 5" xfId="19187" xr:uid="{BD8C35DF-7293-4B11-BBF5-BE7201A48C73}"/>
    <cellStyle name="Moneda 2 15 8" xfId="12625" xr:uid="{26106C87-26EE-48CC-99C7-E3A9376BA566}"/>
    <cellStyle name="Moneda 2 15 8 2" xfId="34481" xr:uid="{BE900FAC-5871-4FB1-A89A-823378A9464C}"/>
    <cellStyle name="Moneda 2 15 8 3" xfId="23560" xr:uid="{D0F68763-999D-4397-A42D-2CCCF8E19528}"/>
    <cellStyle name="Moneda 2 15 9" xfId="8973" xr:uid="{59ADDE2B-CAAB-439A-924E-DA6BE3019BE1}"/>
    <cellStyle name="Moneda 2 15 9 2" xfId="30841" xr:uid="{1EB9E8E4-AE37-4759-B0A2-54CCDDA3A9E3}"/>
    <cellStyle name="Moneda 2 15 9 3" xfId="19920" xr:uid="{9CBB1D4E-78E5-4296-BCD1-7F5005A4698F}"/>
    <cellStyle name="Moneda 2 16" xfId="3137" xr:uid="{1C27F5E5-CE06-4F9A-9C27-1F39179EBB93}"/>
    <cellStyle name="Moneda 2 16 10" xfId="27203" xr:uid="{489F3089-6A0D-4617-A3EC-BEA0FDF5FBDC}"/>
    <cellStyle name="Moneda 2 16 11" xfId="16282" xr:uid="{AB695B23-D7E4-498A-AC7B-C3097DFEC1CB}"/>
    <cellStyle name="Moneda 2 16 2" xfId="5547" xr:uid="{705CC4EE-46F2-4FF7-BAF7-1077FCC429FD}"/>
    <cellStyle name="Moneda 2 16 2 2" xfId="6286" xr:uid="{6B90E1E0-5E48-4836-BBEA-38C03D1339A2}"/>
    <cellStyle name="Moneda 2 16 2 2 2" xfId="13593" xr:uid="{9C9396FB-940D-43AC-98AB-9DA80FD14F3F}"/>
    <cellStyle name="Moneda 2 16 2 2 2 2" xfId="35447" xr:uid="{B0D89BE5-2C5D-4A02-93A9-1BAA66343F45}"/>
    <cellStyle name="Moneda 2 16 2 2 2 3" xfId="24526" xr:uid="{AAE52C49-34E6-430A-9C6E-C2FD060CECB5}"/>
    <cellStyle name="Moneda 2 16 2 2 3" xfId="9939" xr:uid="{C9BEF5D7-B1FC-4BCD-9787-BE73AAD38653}"/>
    <cellStyle name="Moneda 2 16 2 2 3 2" xfId="31807" xr:uid="{997897C1-1136-4D25-B361-06D862B17DF4}"/>
    <cellStyle name="Moneda 2 16 2 2 3 3" xfId="20886" xr:uid="{93252533-7E9C-4ACE-B7ED-B46AD819EF69}"/>
    <cellStyle name="Moneda 2 16 2 2 4" xfId="28168" xr:uid="{FC6ED66A-0D8C-42C3-97A7-1AC802559DA0}"/>
    <cellStyle name="Moneda 2 16 2 2 5" xfId="17247" xr:uid="{EC91452F-E1C0-4EA9-83C1-161C892B26C2}"/>
    <cellStyle name="Moneda 2 16 2 3" xfId="7016" xr:uid="{F9D166BF-07A6-4E1C-80CE-58467F529B00}"/>
    <cellStyle name="Moneda 2 16 2 3 2" xfId="14323" xr:uid="{84318333-FE6A-4633-A67E-83C4D23156DC}"/>
    <cellStyle name="Moneda 2 16 2 3 2 2" xfId="36173" xr:uid="{26F45A8E-805E-47B5-BAB0-6DF3DDD8A1E6}"/>
    <cellStyle name="Moneda 2 16 2 3 2 3" xfId="25252" xr:uid="{0041B2CF-0D79-4735-BAA9-90D5A4293AD3}"/>
    <cellStyle name="Moneda 2 16 2 3 3" xfId="10669" xr:uid="{531028CD-D548-476E-852E-341F28529716}"/>
    <cellStyle name="Moneda 2 16 2 3 3 2" xfId="32533" xr:uid="{120335B1-1BB4-453E-B881-42C332066A36}"/>
    <cellStyle name="Moneda 2 16 2 3 3 3" xfId="21612" xr:uid="{556E59FD-C3F9-471E-9BA2-5C134AEB6DC7}"/>
    <cellStyle name="Moneda 2 16 2 3 4" xfId="28894" xr:uid="{16F695C8-A125-48C8-A590-2D76C176BAA0}"/>
    <cellStyle name="Moneda 2 16 2 3 5" xfId="17973" xr:uid="{7739BE62-9563-48FE-A5B7-BCF3816B6880}"/>
    <cellStyle name="Moneda 2 16 2 4" xfId="7746" xr:uid="{8EA78FAC-79CA-4C9D-8179-6A38A9D47555}"/>
    <cellStyle name="Moneda 2 16 2 4 2" xfId="15053" xr:uid="{017BC2C3-AF25-4993-8CA8-E77647A36A2D}"/>
    <cellStyle name="Moneda 2 16 2 4 2 2" xfId="36899" xr:uid="{C6A93827-5953-4C0C-80C5-82562AE84B82}"/>
    <cellStyle name="Moneda 2 16 2 4 2 3" xfId="25978" xr:uid="{E6A4E6EB-83CD-42AB-B865-381EA59DB2A9}"/>
    <cellStyle name="Moneda 2 16 2 4 3" xfId="11399" xr:uid="{539DC44E-1BA9-4FE1-BEAF-A65AE0B3875D}"/>
    <cellStyle name="Moneda 2 16 2 4 3 2" xfId="33259" xr:uid="{54E9A7F1-81E9-4846-A160-E3AD59F8EC83}"/>
    <cellStyle name="Moneda 2 16 2 4 3 3" xfId="22338" xr:uid="{D34D8333-7ABB-4056-9E41-E8A762EA4A32}"/>
    <cellStyle name="Moneda 2 16 2 4 4" xfId="29620" xr:uid="{E7B51B0F-49DC-46E4-A20A-4009EFAAFE03}"/>
    <cellStyle name="Moneda 2 16 2 4 5" xfId="18699" xr:uid="{D0E786E3-1737-4ACA-B24F-D04310243DA1}"/>
    <cellStyle name="Moneda 2 16 2 5" xfId="8476" xr:uid="{D770BACF-CAA3-44DF-98DB-735107CA91FC}"/>
    <cellStyle name="Moneda 2 16 2 5 2" xfId="15783" xr:uid="{3892E669-F8C4-4785-837F-89E545A58BFC}"/>
    <cellStyle name="Moneda 2 16 2 5 2 2" xfId="37625" xr:uid="{EA68FC2A-66A9-47BE-9E50-C1ADD11D5069}"/>
    <cellStyle name="Moneda 2 16 2 5 2 3" xfId="26704" xr:uid="{966C9FA6-44FE-4C90-96EA-9491146D93B9}"/>
    <cellStyle name="Moneda 2 16 2 5 3" xfId="12125" xr:uid="{ECDFF623-A299-4520-8A3D-E83D1520D8FE}"/>
    <cellStyle name="Moneda 2 16 2 5 3 2" xfId="33985" xr:uid="{DB5D4529-4A2E-43E4-9069-44BD0723F5BE}"/>
    <cellStyle name="Moneda 2 16 2 5 3 3" xfId="23064" xr:uid="{1E613129-92ED-47CE-AD71-5E7FF19E965C}"/>
    <cellStyle name="Moneda 2 16 2 5 4" xfId="30346" xr:uid="{29A15697-50CE-43CA-8D91-9EA95EDBB45E}"/>
    <cellStyle name="Moneda 2 16 2 5 5" xfId="19425" xr:uid="{B39EC3DE-82BF-4E56-A0ED-D6116708E224}"/>
    <cellStyle name="Moneda 2 16 2 6" xfId="12865" xr:uid="{9E18E302-CCDA-4F2A-9B89-771592D193B8}"/>
    <cellStyle name="Moneda 2 16 2 6 2" xfId="34719" xr:uid="{021D2ADC-0A8C-4EF3-B9D4-4D82628BC44E}"/>
    <cellStyle name="Moneda 2 16 2 6 3" xfId="23798" xr:uid="{49C65903-C526-42C2-BB68-4C1469ACC6F0}"/>
    <cellStyle name="Moneda 2 16 2 7" xfId="9211" xr:uid="{6345A3DE-0EEB-4BCE-9261-E9B472C9FEAE}"/>
    <cellStyle name="Moneda 2 16 2 7 2" xfId="31079" xr:uid="{B0390784-4979-42FE-BE8F-6CF0F05C5384}"/>
    <cellStyle name="Moneda 2 16 2 7 3" xfId="20158" xr:uid="{EA46BCC2-D528-42DC-9E16-A275EC13BB39}"/>
    <cellStyle name="Moneda 2 16 2 8" xfId="27440" xr:uid="{A3C9EFFF-BA73-46E3-89D7-9833E6DE5A65}"/>
    <cellStyle name="Moneda 2 16 2 9" xfId="16519" xr:uid="{28E21842-7744-4F6B-A03C-A561DDAC1B51}"/>
    <cellStyle name="Moneda 2 16 3" xfId="5797" xr:uid="{0E560992-1305-4512-9904-5D638682F99C}"/>
    <cellStyle name="Moneda 2 16 3 2" xfId="6530" xr:uid="{B6CE8ACD-E4F6-4172-84CA-6153BA9768E9}"/>
    <cellStyle name="Moneda 2 16 3 2 2" xfId="13837" xr:uid="{5CAF074F-C3A9-4E78-9B35-270FB4402932}"/>
    <cellStyle name="Moneda 2 16 3 2 2 2" xfId="35691" xr:uid="{92195DCD-5F39-4D75-8B60-5BAE896719F9}"/>
    <cellStyle name="Moneda 2 16 3 2 2 3" xfId="24770" xr:uid="{C94E6930-81E2-47F0-9983-B924EE692AED}"/>
    <cellStyle name="Moneda 2 16 3 2 3" xfId="10183" xr:uid="{DCD8F669-BBE1-42BB-B85C-515E63B3128C}"/>
    <cellStyle name="Moneda 2 16 3 2 3 2" xfId="32051" xr:uid="{9721A450-04C0-4AFA-8431-FDD8260199E5}"/>
    <cellStyle name="Moneda 2 16 3 2 3 3" xfId="21130" xr:uid="{0A77BA6D-1185-44C8-BCDA-E88876228272}"/>
    <cellStyle name="Moneda 2 16 3 2 4" xfId="28412" xr:uid="{2AC01AFE-9419-435E-AC3A-51871DB7B3DA}"/>
    <cellStyle name="Moneda 2 16 3 2 5" xfId="17491" xr:uid="{DE0F5663-478E-410F-A354-C3F207AB94A1}"/>
    <cellStyle name="Moneda 2 16 3 3" xfId="7260" xr:uid="{A0451828-8BA9-42A7-850E-2A060CC43BE4}"/>
    <cellStyle name="Moneda 2 16 3 3 2" xfId="14567" xr:uid="{91EB58C6-31F2-477B-9DDE-0EBC811F66FF}"/>
    <cellStyle name="Moneda 2 16 3 3 2 2" xfId="36417" xr:uid="{27D11CB6-7C98-4806-903C-C8729BBF4CE4}"/>
    <cellStyle name="Moneda 2 16 3 3 2 3" xfId="25496" xr:uid="{92B80FEE-3CDD-4BB5-8C1E-AD9935965DC3}"/>
    <cellStyle name="Moneda 2 16 3 3 3" xfId="10913" xr:uid="{A0D0AC6E-ABFF-4D1D-9082-5B1231FB647B}"/>
    <cellStyle name="Moneda 2 16 3 3 3 2" xfId="32777" xr:uid="{AF9AC912-EF51-4985-9917-63EA4A7C5ACF}"/>
    <cellStyle name="Moneda 2 16 3 3 3 3" xfId="21856" xr:uid="{2C398B98-1AA1-4358-8621-B2777E679D82}"/>
    <cellStyle name="Moneda 2 16 3 3 4" xfId="29138" xr:uid="{DE25B4E2-DE15-45D7-974A-EFCD27C4D8B7}"/>
    <cellStyle name="Moneda 2 16 3 3 5" xfId="18217" xr:uid="{44C5BBE7-E8F2-4BE2-BA71-0870F3F2DC4F}"/>
    <cellStyle name="Moneda 2 16 3 4" xfId="7990" xr:uid="{5C2AFA55-A3B9-41DD-B227-A081CBA7452A}"/>
    <cellStyle name="Moneda 2 16 3 4 2" xfId="15297" xr:uid="{CD00078E-647D-45A0-83D6-54DDA09E3821}"/>
    <cellStyle name="Moneda 2 16 3 4 2 2" xfId="37143" xr:uid="{B5F19AEC-6158-4A7E-950F-83B61A70A882}"/>
    <cellStyle name="Moneda 2 16 3 4 2 3" xfId="26222" xr:uid="{F943C06F-3D34-4E36-B31E-69B61269AC35}"/>
    <cellStyle name="Moneda 2 16 3 4 3" xfId="11643" xr:uid="{6E38071A-C268-4DC8-91EF-866538FA89F8}"/>
    <cellStyle name="Moneda 2 16 3 4 3 2" xfId="33503" xr:uid="{4DD193F8-034C-4F24-93DC-FAE78297F541}"/>
    <cellStyle name="Moneda 2 16 3 4 3 3" xfId="22582" xr:uid="{DB168FFB-AE98-45A8-AF27-1ADE622F6AB8}"/>
    <cellStyle name="Moneda 2 16 3 4 4" xfId="29864" xr:uid="{C348D2C1-E00F-48CD-A81D-3BF60518632D}"/>
    <cellStyle name="Moneda 2 16 3 4 5" xfId="18943" xr:uid="{9783CE23-C5A2-4D82-AC56-392A3046285D}"/>
    <cellStyle name="Moneda 2 16 3 5" xfId="8720" xr:uid="{74A4D5DD-87C8-448B-B374-B18E395FBED3}"/>
    <cellStyle name="Moneda 2 16 3 5 2" xfId="16027" xr:uid="{5037A2F7-EB21-4A2E-B3BB-123A4741CD2A}"/>
    <cellStyle name="Moneda 2 16 3 5 2 2" xfId="37869" xr:uid="{99E0AD85-3B0D-4701-B8F6-A7C4A9B1E89E}"/>
    <cellStyle name="Moneda 2 16 3 5 2 3" xfId="26948" xr:uid="{3D8AA606-995B-4C11-AEAE-983A6066D6EF}"/>
    <cellStyle name="Moneda 2 16 3 5 3" xfId="12369" xr:uid="{34F70323-69F7-40D0-99BC-F750C3A44C41}"/>
    <cellStyle name="Moneda 2 16 3 5 3 2" xfId="34229" xr:uid="{483D022C-95AC-481D-ADB7-130DE80104AD}"/>
    <cellStyle name="Moneda 2 16 3 5 3 3" xfId="23308" xr:uid="{29D6F71F-8C4F-453A-BEB0-D3768CA077B4}"/>
    <cellStyle name="Moneda 2 16 3 5 4" xfId="30590" xr:uid="{3F84287A-8329-4914-9B22-D905B4C0FFF2}"/>
    <cellStyle name="Moneda 2 16 3 5 5" xfId="19669" xr:uid="{ADAA13FE-EB0E-4CE8-9421-2CDDA0AFDB23}"/>
    <cellStyle name="Moneda 2 16 3 6" xfId="13109" xr:uid="{82E1E260-0BD9-438A-989F-E1A13D5F6DAF}"/>
    <cellStyle name="Moneda 2 16 3 6 2" xfId="34963" xr:uid="{F5AEAAC3-A05B-4918-BCB7-1379C9092ECE}"/>
    <cellStyle name="Moneda 2 16 3 6 3" xfId="24042" xr:uid="{A14621F6-16A3-44F6-B0AD-F8876AE6F702}"/>
    <cellStyle name="Moneda 2 16 3 7" xfId="9455" xr:uid="{8B6FD18C-C2CD-45C5-B36C-26FD3625027E}"/>
    <cellStyle name="Moneda 2 16 3 7 2" xfId="31323" xr:uid="{E8A62A74-3B4A-4897-9006-A9AABDD05A13}"/>
    <cellStyle name="Moneda 2 16 3 7 3" xfId="20402" xr:uid="{85115C96-C909-4BB1-A2BA-B678B4976D6E}"/>
    <cellStyle name="Moneda 2 16 3 8" xfId="27684" xr:uid="{019098F4-FF10-4ECA-8F39-185EC0A9BCBF}"/>
    <cellStyle name="Moneda 2 16 3 9" xfId="16763" xr:uid="{C05EB755-FED6-403A-B55B-AF968907258D}"/>
    <cellStyle name="Moneda 2 16 4" xfId="6049" xr:uid="{40D9CDDD-234B-4DC9-9F0B-EEF72FAD6DC3}"/>
    <cellStyle name="Moneda 2 16 4 2" xfId="13356" xr:uid="{BCA43039-F8BA-4C70-B0C5-2FF4D0BE5A6B}"/>
    <cellStyle name="Moneda 2 16 4 2 2" xfId="35210" xr:uid="{287967F5-EDA0-4EE0-B8E2-3D832BB7A80E}"/>
    <cellStyle name="Moneda 2 16 4 2 3" xfId="24289" xr:uid="{00B28EE4-0338-437A-BD2A-08B8C8B7F618}"/>
    <cellStyle name="Moneda 2 16 4 3" xfId="9702" xr:uid="{37263F75-5AF0-4E5D-9BE8-9E2D48E7C76D}"/>
    <cellStyle name="Moneda 2 16 4 3 2" xfId="31570" xr:uid="{A05061AD-5C37-44B3-AD42-F7FD2701A1E0}"/>
    <cellStyle name="Moneda 2 16 4 3 3" xfId="20649" xr:uid="{D0693741-FD60-491D-9BC9-9B6B3575D95D}"/>
    <cellStyle name="Moneda 2 16 4 4" xfId="27931" xr:uid="{F2C24FD9-B3E7-4C58-BA7A-6A42BF3536E8}"/>
    <cellStyle name="Moneda 2 16 4 5" xfId="17010" xr:uid="{452F380D-E800-46B1-9FBA-077593A3A153}"/>
    <cellStyle name="Moneda 2 16 5" xfId="6777" xr:uid="{C477A5E9-E260-4FC8-9D03-16AA0C7CAD4A}"/>
    <cellStyle name="Moneda 2 16 5 2" xfId="14084" xr:uid="{D5E771EF-430B-42FE-83B6-5B9E9AE706AE}"/>
    <cellStyle name="Moneda 2 16 5 2 2" xfId="35936" xr:uid="{2363FCA0-9103-403E-9432-A23C8BD08A6E}"/>
    <cellStyle name="Moneda 2 16 5 2 3" xfId="25015" xr:uid="{3CBB77F3-8F7F-479C-B0D0-8E6B073517B3}"/>
    <cellStyle name="Moneda 2 16 5 3" xfId="10430" xr:uid="{6FAC7A44-AFC2-4AF2-93D3-9D52915C56D4}"/>
    <cellStyle name="Moneda 2 16 5 3 2" xfId="32296" xr:uid="{FFA6E886-0A38-4A74-8A31-19DAA736614D}"/>
    <cellStyle name="Moneda 2 16 5 3 3" xfId="21375" xr:uid="{2030AA23-E066-4FA6-9365-276B7A917BAE}"/>
    <cellStyle name="Moneda 2 16 5 4" xfId="28657" xr:uid="{3A4117F3-881B-405C-9AA1-7BA7CA9D97A3}"/>
    <cellStyle name="Moneda 2 16 5 5" xfId="17736" xr:uid="{F47829AC-3F60-4B76-8443-5B0FFD9C243C}"/>
    <cellStyle name="Moneda 2 16 6" xfId="7507" xr:uid="{ADC834D5-B3B6-4263-A791-9308E383F97A}"/>
    <cellStyle name="Moneda 2 16 6 2" xfId="14814" xr:uid="{84CBA31B-641B-4A88-BF29-A6F8195D86AF}"/>
    <cellStyle name="Moneda 2 16 6 2 2" xfId="36662" xr:uid="{8247A66D-5DC7-40B0-9EA8-6F634C3810AE}"/>
    <cellStyle name="Moneda 2 16 6 2 3" xfId="25741" xr:uid="{E437AE69-DD09-4138-8B1D-2FB682A9F192}"/>
    <cellStyle name="Moneda 2 16 6 3" xfId="11160" xr:uid="{DDE522AE-7307-499D-B3ED-722B6A89ECEE}"/>
    <cellStyle name="Moneda 2 16 6 3 2" xfId="33022" xr:uid="{39705BCC-2D57-480E-A720-6E160A46532B}"/>
    <cellStyle name="Moneda 2 16 6 3 3" xfId="22101" xr:uid="{F9C49671-9128-4E22-8D52-5D50F07D7F38}"/>
    <cellStyle name="Moneda 2 16 6 4" xfId="29383" xr:uid="{8045A686-35F5-47FB-BBE0-F33EF67AE258}"/>
    <cellStyle name="Moneda 2 16 6 5" xfId="18462" xr:uid="{44435B40-3F4B-483C-AECB-FFC1571F0F3F}"/>
    <cellStyle name="Moneda 2 16 7" xfId="8237" xr:uid="{EA7EF22E-6343-459D-AE56-5F1ED46E8CE3}"/>
    <cellStyle name="Moneda 2 16 7 2" xfId="15544" xr:uid="{FBBB4C2D-9A07-44D3-824C-4EE23A4DF66B}"/>
    <cellStyle name="Moneda 2 16 7 2 2" xfId="37388" xr:uid="{37822217-728E-41E9-80E6-9F7FE386A6D4}"/>
    <cellStyle name="Moneda 2 16 7 2 3" xfId="26467" xr:uid="{839E5469-D595-4AE3-8F84-7E04451D8AB5}"/>
    <cellStyle name="Moneda 2 16 7 3" xfId="11888" xr:uid="{E9533090-1A66-453B-9A89-B160CB3899E0}"/>
    <cellStyle name="Moneda 2 16 7 3 2" xfId="33748" xr:uid="{6298B65C-6F7B-4472-9873-7F2881391F57}"/>
    <cellStyle name="Moneda 2 16 7 3 3" xfId="22827" xr:uid="{8F1F145F-B33F-4A80-AB20-D99061D84298}"/>
    <cellStyle name="Moneda 2 16 7 4" xfId="30109" xr:uid="{2963561D-9112-4D01-B18E-957261FDF888}"/>
    <cellStyle name="Moneda 2 16 7 5" xfId="19188" xr:uid="{97820992-2484-4AEE-AEB6-DF2D2FE543C4}"/>
    <cellStyle name="Moneda 2 16 8" xfId="12626" xr:uid="{F69BAE98-A166-4960-BD70-6A9E289BCA84}"/>
    <cellStyle name="Moneda 2 16 8 2" xfId="34482" xr:uid="{806258DE-8AD5-46AF-BF92-248EBA67F10B}"/>
    <cellStyle name="Moneda 2 16 8 3" xfId="23561" xr:uid="{16AC3D0B-5BF2-42E2-A8D0-C1F5A238172A}"/>
    <cellStyle name="Moneda 2 16 9" xfId="8974" xr:uid="{379113AC-0533-4093-9A8E-B1C687F843AD}"/>
    <cellStyle name="Moneda 2 16 9 2" xfId="30842" xr:uid="{A9AB0AF0-846E-4325-B4C1-19023E3F6367}"/>
    <cellStyle name="Moneda 2 16 9 3" xfId="19921" xr:uid="{35741226-218F-4B01-9CEB-DEAD38ACA46F}"/>
    <cellStyle name="Moneda 2 17" xfId="3138" xr:uid="{E7CACFCC-C89C-4B0F-A1C9-F2F31ADC3DF0}"/>
    <cellStyle name="Moneda 2 17 10" xfId="27204" xr:uid="{77641417-169A-4EF6-8E8B-3AA269E03031}"/>
    <cellStyle name="Moneda 2 17 11" xfId="16283" xr:uid="{CB92388A-F8D0-476A-975B-987C7ADA74D0}"/>
    <cellStyle name="Moneda 2 17 2" xfId="5548" xr:uid="{55C07A25-52B1-4C72-9B95-0605C966F676}"/>
    <cellStyle name="Moneda 2 17 2 2" xfId="6287" xr:uid="{2535F23E-C805-46A2-9D28-A3EF7CD8AD02}"/>
    <cellStyle name="Moneda 2 17 2 2 2" xfId="13594" xr:uid="{8182B72F-A04A-4F0E-BB5E-E21C0C20F1BA}"/>
    <cellStyle name="Moneda 2 17 2 2 2 2" xfId="35448" xr:uid="{87DD7BC0-373A-4DE1-8622-4A03BA4F8FAD}"/>
    <cellStyle name="Moneda 2 17 2 2 2 3" xfId="24527" xr:uid="{321FC082-EB6C-48E5-8A0D-7AEF9E26CADE}"/>
    <cellStyle name="Moneda 2 17 2 2 3" xfId="9940" xr:uid="{76C01A6C-1BA0-4B9B-A7E4-0F2D58FEDD7C}"/>
    <cellStyle name="Moneda 2 17 2 2 3 2" xfId="31808" xr:uid="{1F4F6288-4669-4B21-A11A-87CB77A2F15C}"/>
    <cellStyle name="Moneda 2 17 2 2 3 3" xfId="20887" xr:uid="{57B2D64D-9144-4945-B000-2C622BF6A459}"/>
    <cellStyle name="Moneda 2 17 2 2 4" xfId="28169" xr:uid="{678947B1-50DB-4DE4-8B06-BFF41CBC607F}"/>
    <cellStyle name="Moneda 2 17 2 2 5" xfId="17248" xr:uid="{94365C97-2C3B-48DC-8130-7DA5026F1107}"/>
    <cellStyle name="Moneda 2 17 2 3" xfId="7017" xr:uid="{58435285-B61B-4E1B-A59B-453316BACC8B}"/>
    <cellStyle name="Moneda 2 17 2 3 2" xfId="14324" xr:uid="{A0DF91EF-F04B-40E1-AD11-00BFCD8517BB}"/>
    <cellStyle name="Moneda 2 17 2 3 2 2" xfId="36174" xr:uid="{9A568C56-337A-4F0B-9532-6A36157A9FE7}"/>
    <cellStyle name="Moneda 2 17 2 3 2 3" xfId="25253" xr:uid="{A5813EB4-CE80-420C-AAE4-650855BAAD12}"/>
    <cellStyle name="Moneda 2 17 2 3 3" xfId="10670" xr:uid="{30935FF6-A4CC-49D8-9D37-E5778581F154}"/>
    <cellStyle name="Moneda 2 17 2 3 3 2" xfId="32534" xr:uid="{BCC82BFE-0E1D-4815-880C-F1EBC3AB9AC2}"/>
    <cellStyle name="Moneda 2 17 2 3 3 3" xfId="21613" xr:uid="{318A1A80-5326-41B0-B7B8-0B5AB4E6A491}"/>
    <cellStyle name="Moneda 2 17 2 3 4" xfId="28895" xr:uid="{E8C0C73B-AEE9-4873-BCCF-503EA917C263}"/>
    <cellStyle name="Moneda 2 17 2 3 5" xfId="17974" xr:uid="{C0BBBAE6-97D8-4A4B-B9C3-16BB8FAFCA0B}"/>
    <cellStyle name="Moneda 2 17 2 4" xfId="7747" xr:uid="{DEA66AE1-9A66-454A-A771-588AA9A227BA}"/>
    <cellStyle name="Moneda 2 17 2 4 2" xfId="15054" xr:uid="{FFBEFEF4-AA6F-4251-AB1E-F7CFF77155A6}"/>
    <cellStyle name="Moneda 2 17 2 4 2 2" xfId="36900" xr:uid="{325ABA85-414D-4F36-B4A6-950830345D9B}"/>
    <cellStyle name="Moneda 2 17 2 4 2 3" xfId="25979" xr:uid="{48909C31-4B03-437B-9140-CF64450A8812}"/>
    <cellStyle name="Moneda 2 17 2 4 3" xfId="11400" xr:uid="{22089279-ECF5-4DBC-8351-8FE6A61E4518}"/>
    <cellStyle name="Moneda 2 17 2 4 3 2" xfId="33260" xr:uid="{431E69A6-13D2-4908-AC31-C27C90647ACC}"/>
    <cellStyle name="Moneda 2 17 2 4 3 3" xfId="22339" xr:uid="{6927559A-BA4E-4CBA-B95F-358C7ABA832D}"/>
    <cellStyle name="Moneda 2 17 2 4 4" xfId="29621" xr:uid="{6A77F6AA-F7F4-4B33-9900-EE094A2A8A42}"/>
    <cellStyle name="Moneda 2 17 2 4 5" xfId="18700" xr:uid="{BFAB0958-AEDC-4347-8EBE-EF92EB032801}"/>
    <cellStyle name="Moneda 2 17 2 5" xfId="8477" xr:uid="{09F86FE2-DD92-4E98-99CA-BF55F05894ED}"/>
    <cellStyle name="Moneda 2 17 2 5 2" xfId="15784" xr:uid="{E3755246-96D4-416E-BE9A-B661BCA87C91}"/>
    <cellStyle name="Moneda 2 17 2 5 2 2" xfId="37626" xr:uid="{A27FC41A-8078-4F8E-A71A-447579082613}"/>
    <cellStyle name="Moneda 2 17 2 5 2 3" xfId="26705" xr:uid="{4968154B-CDCB-4093-9528-558901EB5C87}"/>
    <cellStyle name="Moneda 2 17 2 5 3" xfId="12126" xr:uid="{B40F3FEA-88C8-43E4-9CA0-967F87152038}"/>
    <cellStyle name="Moneda 2 17 2 5 3 2" xfId="33986" xr:uid="{61A994EC-E174-4573-AD03-00FE0815B5B4}"/>
    <cellStyle name="Moneda 2 17 2 5 3 3" xfId="23065" xr:uid="{6CA3E63B-DD90-4584-AB38-7D88A0871A66}"/>
    <cellStyle name="Moneda 2 17 2 5 4" xfId="30347" xr:uid="{962CE661-E440-4D21-BD61-C3CDFE47204B}"/>
    <cellStyle name="Moneda 2 17 2 5 5" xfId="19426" xr:uid="{3846F362-80A5-4FE3-8CE6-DD4EC2ED3570}"/>
    <cellStyle name="Moneda 2 17 2 6" xfId="12866" xr:uid="{D18AC187-C449-4CAF-8390-7CD0E93D2D79}"/>
    <cellStyle name="Moneda 2 17 2 6 2" xfId="34720" xr:uid="{E7DD06EB-2DF3-4F3A-8193-648D75315BBE}"/>
    <cellStyle name="Moneda 2 17 2 6 3" xfId="23799" xr:uid="{1CE09A6C-5498-40B3-83F7-F1010582A906}"/>
    <cellStyle name="Moneda 2 17 2 7" xfId="9212" xr:uid="{4D13EC0B-87DD-4013-9D6B-FD05F56BC74E}"/>
    <cellStyle name="Moneda 2 17 2 7 2" xfId="31080" xr:uid="{F0E5E10D-7BD2-4C3D-AA32-1D5F4F3359D4}"/>
    <cellStyle name="Moneda 2 17 2 7 3" xfId="20159" xr:uid="{5E69C16F-5215-4199-BD6F-DF7F12135B77}"/>
    <cellStyle name="Moneda 2 17 2 8" xfId="27441" xr:uid="{CE219783-E6F2-4F31-85BE-567B466A86AC}"/>
    <cellStyle name="Moneda 2 17 2 9" xfId="16520" xr:uid="{52D8C32D-53C2-4A10-817C-8C46FF9522A5}"/>
    <cellStyle name="Moneda 2 17 3" xfId="5798" xr:uid="{48E5C7A4-D27F-4FEA-AA6E-BD383C6F1EAB}"/>
    <cellStyle name="Moneda 2 17 3 2" xfId="6531" xr:uid="{5B42D7D5-42F3-484F-A6AB-BE732B8E1C98}"/>
    <cellStyle name="Moneda 2 17 3 2 2" xfId="13838" xr:uid="{27E09BDC-42D0-40BD-A263-59A61F5C38D7}"/>
    <cellStyle name="Moneda 2 17 3 2 2 2" xfId="35692" xr:uid="{95E6E7BB-85F5-4BEA-BB98-FD6FB7C060E4}"/>
    <cellStyle name="Moneda 2 17 3 2 2 3" xfId="24771" xr:uid="{272FDB56-5ACF-4F05-ABB0-A1D5AD269F56}"/>
    <cellStyle name="Moneda 2 17 3 2 3" xfId="10184" xr:uid="{4546D439-08E0-421A-AFA0-29D23D0AE0C1}"/>
    <cellStyle name="Moneda 2 17 3 2 3 2" xfId="32052" xr:uid="{6106F0C6-9E13-488B-B84B-1B758313C781}"/>
    <cellStyle name="Moneda 2 17 3 2 3 3" xfId="21131" xr:uid="{8140350A-6F28-4822-BF7E-DB6EEF9F1C30}"/>
    <cellStyle name="Moneda 2 17 3 2 4" xfId="28413" xr:uid="{CE0574E4-9434-4A04-A75E-5809BE3B8876}"/>
    <cellStyle name="Moneda 2 17 3 2 5" xfId="17492" xr:uid="{6CC785A8-AFD5-45CC-A522-5059DBBBFB82}"/>
    <cellStyle name="Moneda 2 17 3 3" xfId="7261" xr:uid="{48E9B586-E51C-44D3-922B-24C192647F92}"/>
    <cellStyle name="Moneda 2 17 3 3 2" xfId="14568" xr:uid="{6835119B-97F7-411B-8DC1-E167268892EB}"/>
    <cellStyle name="Moneda 2 17 3 3 2 2" xfId="36418" xr:uid="{945A0C35-5EA6-4ADA-88B5-F8220F4A7790}"/>
    <cellStyle name="Moneda 2 17 3 3 2 3" xfId="25497" xr:uid="{BB03B2C3-9735-4336-A94F-943E5F603216}"/>
    <cellStyle name="Moneda 2 17 3 3 3" xfId="10914" xr:uid="{A5D4330C-C942-487E-9E2A-BFD49980952D}"/>
    <cellStyle name="Moneda 2 17 3 3 3 2" xfId="32778" xr:uid="{DAAC95E0-5892-4021-9F7A-AF94D135E21F}"/>
    <cellStyle name="Moneda 2 17 3 3 3 3" xfId="21857" xr:uid="{3D1ADA87-41F1-47BB-A4EF-41C317268D91}"/>
    <cellStyle name="Moneda 2 17 3 3 4" xfId="29139" xr:uid="{68903E0F-12C7-4822-BE7B-A57CC4DF3DF0}"/>
    <cellStyle name="Moneda 2 17 3 3 5" xfId="18218" xr:uid="{54051FF0-9075-44EB-9AC6-A47973B7D62B}"/>
    <cellStyle name="Moneda 2 17 3 4" xfId="7991" xr:uid="{337A3913-4F7C-46D9-B046-90F5BD71C632}"/>
    <cellStyle name="Moneda 2 17 3 4 2" xfId="15298" xr:uid="{9B37622A-4575-4C5B-8B52-E54DF1EB9C35}"/>
    <cellStyle name="Moneda 2 17 3 4 2 2" xfId="37144" xr:uid="{CD45DC80-28BB-4EA6-B691-06A1E1249FFC}"/>
    <cellStyle name="Moneda 2 17 3 4 2 3" xfId="26223" xr:uid="{38A0FF3C-9F6F-401F-80D4-B4DFC9E640C7}"/>
    <cellStyle name="Moneda 2 17 3 4 3" xfId="11644" xr:uid="{1C5AC439-A5F7-40C4-87C9-2452F8BD9C33}"/>
    <cellStyle name="Moneda 2 17 3 4 3 2" xfId="33504" xr:uid="{F4F535AC-65E1-495F-801C-EC2774C76D1C}"/>
    <cellStyle name="Moneda 2 17 3 4 3 3" xfId="22583" xr:uid="{D83869A4-FB4A-4129-B836-DE1DDA4424F2}"/>
    <cellStyle name="Moneda 2 17 3 4 4" xfId="29865" xr:uid="{6984F4DC-DAB9-4FEF-829B-12B35CE56CE0}"/>
    <cellStyle name="Moneda 2 17 3 4 5" xfId="18944" xr:uid="{425DEF9C-C688-4EF0-9651-AD320206BD9F}"/>
    <cellStyle name="Moneda 2 17 3 5" xfId="8721" xr:uid="{ABB562FF-93E3-4DE4-AB22-E5471A18262F}"/>
    <cellStyle name="Moneda 2 17 3 5 2" xfId="16028" xr:uid="{D358A3DA-0E6B-46D2-A4EF-298E6FDE81E1}"/>
    <cellStyle name="Moneda 2 17 3 5 2 2" xfId="37870" xr:uid="{8D3F3C90-709E-4707-B68B-5C41960E67A0}"/>
    <cellStyle name="Moneda 2 17 3 5 2 3" xfId="26949" xr:uid="{407C49FC-3DD2-49E3-9841-1A76035A55D2}"/>
    <cellStyle name="Moneda 2 17 3 5 3" xfId="12370" xr:uid="{A7E74AE7-86D6-4A1A-BC0A-E229B451985D}"/>
    <cellStyle name="Moneda 2 17 3 5 3 2" xfId="34230" xr:uid="{BBA4E3D8-2612-4FCB-9F7A-0CBA82F2D422}"/>
    <cellStyle name="Moneda 2 17 3 5 3 3" xfId="23309" xr:uid="{03B5E10B-1030-4266-AA3A-AB42767B9E0E}"/>
    <cellStyle name="Moneda 2 17 3 5 4" xfId="30591" xr:uid="{FD756173-F007-4214-9AC1-2CB4F1642A93}"/>
    <cellStyle name="Moneda 2 17 3 5 5" xfId="19670" xr:uid="{D548E04D-17B7-4331-BC58-E2DAADBE70AA}"/>
    <cellStyle name="Moneda 2 17 3 6" xfId="13110" xr:uid="{A10321E7-B7A7-4EF4-90D7-31BCE40F4BAF}"/>
    <cellStyle name="Moneda 2 17 3 6 2" xfId="34964" xr:uid="{CB7CB5C8-4DFE-46C4-BFC4-C8A3B977A88C}"/>
    <cellStyle name="Moneda 2 17 3 6 3" xfId="24043" xr:uid="{F4945387-643D-474C-8DFF-CF0103E29924}"/>
    <cellStyle name="Moneda 2 17 3 7" xfId="9456" xr:uid="{BD2721D4-E891-45A8-8097-369F190C9D7A}"/>
    <cellStyle name="Moneda 2 17 3 7 2" xfId="31324" xr:uid="{43E298C8-8C68-4047-910C-DF2B139DE4C6}"/>
    <cellStyle name="Moneda 2 17 3 7 3" xfId="20403" xr:uid="{82E756DB-8805-422D-BAD1-422E48704A91}"/>
    <cellStyle name="Moneda 2 17 3 8" xfId="27685" xr:uid="{12316A61-1B75-4754-A3E6-9F782C998C71}"/>
    <cellStyle name="Moneda 2 17 3 9" xfId="16764" xr:uid="{11B735D7-74E3-4932-A657-487D27300C82}"/>
    <cellStyle name="Moneda 2 17 4" xfId="6050" xr:uid="{A641D711-D38F-40FA-BE88-55D78DB7B651}"/>
    <cellStyle name="Moneda 2 17 4 2" xfId="13357" xr:uid="{936E50DD-1E4B-49D1-8686-A45A03D2D38E}"/>
    <cellStyle name="Moneda 2 17 4 2 2" xfId="35211" xr:uid="{0E645FCA-D0BD-4EDD-8FAA-41C4BC22C97C}"/>
    <cellStyle name="Moneda 2 17 4 2 3" xfId="24290" xr:uid="{4CD0A588-6241-4489-8505-73402D9C3394}"/>
    <cellStyle name="Moneda 2 17 4 3" xfId="9703" xr:uid="{78827ABF-52ED-496B-B1DC-1A07B023378E}"/>
    <cellStyle name="Moneda 2 17 4 3 2" xfId="31571" xr:uid="{BB96B122-FDF1-4982-9BA3-EDB5AEDD2E28}"/>
    <cellStyle name="Moneda 2 17 4 3 3" xfId="20650" xr:uid="{BD47B0F0-95C4-4BAA-8A45-A97C4D4BF2D2}"/>
    <cellStyle name="Moneda 2 17 4 4" xfId="27932" xr:uid="{791CD2A1-C846-4966-B198-4008BFD95F17}"/>
    <cellStyle name="Moneda 2 17 4 5" xfId="17011" xr:uid="{66E26A55-5C96-49C3-96E3-09259479140D}"/>
    <cellStyle name="Moneda 2 17 5" xfId="6778" xr:uid="{DCA79068-F398-40AD-A91A-E7060C2FC4C8}"/>
    <cellStyle name="Moneda 2 17 5 2" xfId="14085" xr:uid="{F0EA9291-98E1-4326-81AC-1236CC8AB55E}"/>
    <cellStyle name="Moneda 2 17 5 2 2" xfId="35937" xr:uid="{7A3CAEB4-20BC-42A7-8BE6-BC1A5302A475}"/>
    <cellStyle name="Moneda 2 17 5 2 3" xfId="25016" xr:uid="{77AD4B3F-05A3-4DD9-9F59-95894744899C}"/>
    <cellStyle name="Moneda 2 17 5 3" xfId="10431" xr:uid="{4E498A1A-7FC4-4551-957F-5153F27FDB85}"/>
    <cellStyle name="Moneda 2 17 5 3 2" xfId="32297" xr:uid="{52C716DD-7CCB-4B48-8999-79C5854F3B5F}"/>
    <cellStyle name="Moneda 2 17 5 3 3" xfId="21376" xr:uid="{CAA8A1CB-BE30-4B88-908F-4F684A6285FF}"/>
    <cellStyle name="Moneda 2 17 5 4" xfId="28658" xr:uid="{BB19D93E-73C5-4013-839A-AE1EA3DE0789}"/>
    <cellStyle name="Moneda 2 17 5 5" xfId="17737" xr:uid="{DC45FFF5-5EB1-4CC0-8D37-D2C450E66DE4}"/>
    <cellStyle name="Moneda 2 17 6" xfId="7508" xr:uid="{C08C4725-2719-4A83-B1AB-599CFF446B5A}"/>
    <cellStyle name="Moneda 2 17 6 2" xfId="14815" xr:uid="{5B7E3821-A5B4-4016-A796-85130C57D29D}"/>
    <cellStyle name="Moneda 2 17 6 2 2" xfId="36663" xr:uid="{C17CE1A9-9B6C-47A6-A085-8D39ADAF5BC8}"/>
    <cellStyle name="Moneda 2 17 6 2 3" xfId="25742" xr:uid="{9646C410-86D8-41C3-957D-5D912A2184FD}"/>
    <cellStyle name="Moneda 2 17 6 3" xfId="11161" xr:uid="{8AADE184-BC72-44B4-B816-734C647245D8}"/>
    <cellStyle name="Moneda 2 17 6 3 2" xfId="33023" xr:uid="{790754B8-4351-436E-9168-424195467591}"/>
    <cellStyle name="Moneda 2 17 6 3 3" xfId="22102" xr:uid="{D6C12A7B-52E5-4345-B024-FD473A4699F4}"/>
    <cellStyle name="Moneda 2 17 6 4" xfId="29384" xr:uid="{732F5483-5EFC-4960-8072-E0AE1661CA52}"/>
    <cellStyle name="Moneda 2 17 6 5" xfId="18463" xr:uid="{98FA617E-F542-464C-9044-C2100BF40B3D}"/>
    <cellStyle name="Moneda 2 17 7" xfId="8238" xr:uid="{0862182E-B8BA-4EC6-ACCB-4F630F58413F}"/>
    <cellStyle name="Moneda 2 17 7 2" xfId="15545" xr:uid="{121752B7-5BEC-4179-ABEF-BB685002FC47}"/>
    <cellStyle name="Moneda 2 17 7 2 2" xfId="37389" xr:uid="{65A1CED2-586A-43EF-98A6-742911C3557B}"/>
    <cellStyle name="Moneda 2 17 7 2 3" xfId="26468" xr:uid="{88F498E8-0B2E-4768-B4A6-30B5A6555FF2}"/>
    <cellStyle name="Moneda 2 17 7 3" xfId="11889" xr:uid="{53511E1F-F6A0-4FC1-9F01-C293F6F99A64}"/>
    <cellStyle name="Moneda 2 17 7 3 2" xfId="33749" xr:uid="{2A492609-A2D0-444A-96A5-E305603C3F6A}"/>
    <cellStyle name="Moneda 2 17 7 3 3" xfId="22828" xr:uid="{60E86819-7A6A-4D2F-B7CB-E6727851B56F}"/>
    <cellStyle name="Moneda 2 17 7 4" xfId="30110" xr:uid="{81D5FA00-E6FF-47A6-91E7-490E8824E04B}"/>
    <cellStyle name="Moneda 2 17 7 5" xfId="19189" xr:uid="{3AEA1E97-4CF6-4971-AD39-DAB1E0DE679F}"/>
    <cellStyle name="Moneda 2 17 8" xfId="12627" xr:uid="{195404A7-2312-45D0-B5B9-A9CB69758B7E}"/>
    <cellStyle name="Moneda 2 17 8 2" xfId="34483" xr:uid="{1011D53B-3BE0-42ED-A181-00BC07F40786}"/>
    <cellStyle name="Moneda 2 17 8 3" xfId="23562" xr:uid="{4A10D7B6-9924-464A-9AA1-F52531B07EED}"/>
    <cellStyle name="Moneda 2 17 9" xfId="8975" xr:uid="{7A8A006F-2806-49DF-8388-CC4069AE279C}"/>
    <cellStyle name="Moneda 2 17 9 2" xfId="30843" xr:uid="{E8E050CA-484B-40A9-8752-9BEE101CF4A2}"/>
    <cellStyle name="Moneda 2 17 9 3" xfId="19922" xr:uid="{FAAFBD9A-9959-4BF5-8934-E27F69F2DE21}"/>
    <cellStyle name="Moneda 2 18" xfId="3139" xr:uid="{E2A24308-786A-46D9-A3E3-E47C1EF380E5}"/>
    <cellStyle name="Moneda 2 18 10" xfId="27205" xr:uid="{2DE2E632-5D38-4A8A-A0E7-971EA7DE6246}"/>
    <cellStyle name="Moneda 2 18 11" xfId="16284" xr:uid="{F8F58E8D-C1A6-402B-BD1C-906734B4ED62}"/>
    <cellStyle name="Moneda 2 18 2" xfId="5549" xr:uid="{302B6570-F1A1-4B00-A80B-E54CB665527E}"/>
    <cellStyle name="Moneda 2 18 2 2" xfId="6288" xr:uid="{C265C293-02AD-4A76-9BB0-D802E133E540}"/>
    <cellStyle name="Moneda 2 18 2 2 2" xfId="13595" xr:uid="{D75B166F-1204-4C75-8743-699148020940}"/>
    <cellStyle name="Moneda 2 18 2 2 2 2" xfId="35449" xr:uid="{41CB00C8-43C8-4BBE-959C-7B1B2BABEE51}"/>
    <cellStyle name="Moneda 2 18 2 2 2 3" xfId="24528" xr:uid="{1C9BF3CF-EFC0-4952-AF94-B137424B3728}"/>
    <cellStyle name="Moneda 2 18 2 2 3" xfId="9941" xr:uid="{5F06C225-E607-43B8-B11B-D2D13C8B5BAB}"/>
    <cellStyle name="Moneda 2 18 2 2 3 2" xfId="31809" xr:uid="{43CF7D3B-6F59-4410-9168-E2F49783D5C5}"/>
    <cellStyle name="Moneda 2 18 2 2 3 3" xfId="20888" xr:uid="{15792EF1-EBA6-45E6-B7D6-B3322EB04955}"/>
    <cellStyle name="Moneda 2 18 2 2 4" xfId="28170" xr:uid="{85368619-DE3B-465C-8464-48FB6A624792}"/>
    <cellStyle name="Moneda 2 18 2 2 5" xfId="17249" xr:uid="{75CD439E-714F-439A-92A5-0FF2887DF993}"/>
    <cellStyle name="Moneda 2 18 2 3" xfId="7018" xr:uid="{0A3D79BA-8060-4DE7-812A-2261B9DF04FF}"/>
    <cellStyle name="Moneda 2 18 2 3 2" xfId="14325" xr:uid="{C4229942-B713-4D8E-9AAF-03B17599CC32}"/>
    <cellStyle name="Moneda 2 18 2 3 2 2" xfId="36175" xr:uid="{44A66AB3-3BD3-41CE-BEB8-C0FC03B82DC4}"/>
    <cellStyle name="Moneda 2 18 2 3 2 3" xfId="25254" xr:uid="{6BD628A6-4AA0-4B4D-AD04-C68F5FA233B3}"/>
    <cellStyle name="Moneda 2 18 2 3 3" xfId="10671" xr:uid="{16731621-3B01-46B1-91F6-CA7B7A76685F}"/>
    <cellStyle name="Moneda 2 18 2 3 3 2" xfId="32535" xr:uid="{E1B3208F-8F85-4843-9E12-24616D8A6F8A}"/>
    <cellStyle name="Moneda 2 18 2 3 3 3" xfId="21614" xr:uid="{40C8AF0C-20DA-48DB-8C75-6F647F0F7F30}"/>
    <cellStyle name="Moneda 2 18 2 3 4" xfId="28896" xr:uid="{D2AA3B36-9263-4E80-AD4C-0A282412A9A6}"/>
    <cellStyle name="Moneda 2 18 2 3 5" xfId="17975" xr:uid="{4580D27F-615D-4958-9B32-F27FA7281D0A}"/>
    <cellStyle name="Moneda 2 18 2 4" xfId="7748" xr:uid="{E7DA52D0-E41C-41A8-9DD9-4328CC976EF1}"/>
    <cellStyle name="Moneda 2 18 2 4 2" xfId="15055" xr:uid="{9702C243-4E21-40C4-BA4F-F589BB6E5160}"/>
    <cellStyle name="Moneda 2 18 2 4 2 2" xfId="36901" xr:uid="{8B90ABA4-9FD4-46B3-9D14-A32027331B77}"/>
    <cellStyle name="Moneda 2 18 2 4 2 3" xfId="25980" xr:uid="{805695BC-1E6E-4673-8AF9-5DF59AE23EA1}"/>
    <cellStyle name="Moneda 2 18 2 4 3" xfId="11401" xr:uid="{52F77D48-E42E-4414-9CA3-1B8AE9DFF5F7}"/>
    <cellStyle name="Moneda 2 18 2 4 3 2" xfId="33261" xr:uid="{16747B4E-6F5B-4E13-BDFF-B56716C0D391}"/>
    <cellStyle name="Moneda 2 18 2 4 3 3" xfId="22340" xr:uid="{F706CDD9-4490-4046-8D5E-460E75804C9E}"/>
    <cellStyle name="Moneda 2 18 2 4 4" xfId="29622" xr:uid="{685EEC0F-36CE-46DC-B14F-3CDF2257D91A}"/>
    <cellStyle name="Moneda 2 18 2 4 5" xfId="18701" xr:uid="{53375232-C43B-4853-9DC4-6706BFD70814}"/>
    <cellStyle name="Moneda 2 18 2 5" xfId="8478" xr:uid="{E8B172EB-F62A-4865-8BC8-F637C49E011A}"/>
    <cellStyle name="Moneda 2 18 2 5 2" xfId="15785" xr:uid="{EDBCB5CB-C618-4C8D-A696-CE9A59753768}"/>
    <cellStyle name="Moneda 2 18 2 5 2 2" xfId="37627" xr:uid="{355B149C-BD34-4E05-914A-3C60B5A65F47}"/>
    <cellStyle name="Moneda 2 18 2 5 2 3" xfId="26706" xr:uid="{BFF89061-7031-487E-BDF8-71A02229883D}"/>
    <cellStyle name="Moneda 2 18 2 5 3" xfId="12127" xr:uid="{3A6AA297-FDC5-4569-A82F-C28E173D850B}"/>
    <cellStyle name="Moneda 2 18 2 5 3 2" xfId="33987" xr:uid="{E895D12A-0B7F-49FE-8930-11F0D6A9BABE}"/>
    <cellStyle name="Moneda 2 18 2 5 3 3" xfId="23066" xr:uid="{229A8438-5D6D-4726-9682-DD38613B7565}"/>
    <cellStyle name="Moneda 2 18 2 5 4" xfId="30348" xr:uid="{A50A62FA-D6EB-446C-8845-E97F50DD42A8}"/>
    <cellStyle name="Moneda 2 18 2 5 5" xfId="19427" xr:uid="{5DA8988E-7594-4092-8521-11F6F381FF97}"/>
    <cellStyle name="Moneda 2 18 2 6" xfId="12867" xr:uid="{6DD9191C-A41F-4841-811F-964F890EF7F1}"/>
    <cellStyle name="Moneda 2 18 2 6 2" xfId="34721" xr:uid="{4A9E3213-11CF-4D33-8B54-317AE4353E3E}"/>
    <cellStyle name="Moneda 2 18 2 6 3" xfId="23800" xr:uid="{261F7CE5-C36C-4FEC-A581-0799ED1033F6}"/>
    <cellStyle name="Moneda 2 18 2 7" xfId="9213" xr:uid="{CBEB98AA-648C-450C-ACDD-0835DA1D4DA7}"/>
    <cellStyle name="Moneda 2 18 2 7 2" xfId="31081" xr:uid="{A32B6D7F-3A60-4C99-A714-2C36B8E1F032}"/>
    <cellStyle name="Moneda 2 18 2 7 3" xfId="20160" xr:uid="{72943848-5CEE-4FF9-AC57-BDD5D8C6AD0A}"/>
    <cellStyle name="Moneda 2 18 2 8" xfId="27442" xr:uid="{1B4686CA-AFC3-4C80-B87C-7DAFB74FB1A0}"/>
    <cellStyle name="Moneda 2 18 2 9" xfId="16521" xr:uid="{EAFD72FE-C42A-44B3-A0E5-AAA083E3B3D5}"/>
    <cellStyle name="Moneda 2 18 3" xfId="5799" xr:uid="{756587D3-7685-41B7-8AD1-7A56610E6263}"/>
    <cellStyle name="Moneda 2 18 3 2" xfId="6532" xr:uid="{712B0A54-44AF-40B2-9682-208A3C5A213A}"/>
    <cellStyle name="Moneda 2 18 3 2 2" xfId="13839" xr:uid="{DB4C0091-EE30-4A6D-B359-E4804160EC09}"/>
    <cellStyle name="Moneda 2 18 3 2 2 2" xfId="35693" xr:uid="{67603111-3A34-4274-A7F4-4B89BD9B6599}"/>
    <cellStyle name="Moneda 2 18 3 2 2 3" xfId="24772" xr:uid="{7ABAA51D-46E8-43DC-BD3C-94D4484FDD39}"/>
    <cellStyle name="Moneda 2 18 3 2 3" xfId="10185" xr:uid="{C2071582-41B8-4EAA-A01D-FDA62DB1E2D1}"/>
    <cellStyle name="Moneda 2 18 3 2 3 2" xfId="32053" xr:uid="{3D664402-2B99-43EA-B033-BE862D2D72DD}"/>
    <cellStyle name="Moneda 2 18 3 2 3 3" xfId="21132" xr:uid="{CB0E9E39-C5C3-4338-B94D-902A2EBDDE48}"/>
    <cellStyle name="Moneda 2 18 3 2 4" xfId="28414" xr:uid="{1A9D6B43-70BE-43F3-ACAD-DB481249D165}"/>
    <cellStyle name="Moneda 2 18 3 2 5" xfId="17493" xr:uid="{A8414074-A788-4C03-934B-192D3912A5B9}"/>
    <cellStyle name="Moneda 2 18 3 3" xfId="7262" xr:uid="{14EA5D76-2BA3-4808-821C-7BBF8E46F2CE}"/>
    <cellStyle name="Moneda 2 18 3 3 2" xfId="14569" xr:uid="{AA0F5204-EB4D-4EE5-9CF2-E6375808F7F3}"/>
    <cellStyle name="Moneda 2 18 3 3 2 2" xfId="36419" xr:uid="{787CB608-F2EF-469B-8802-99628BE24602}"/>
    <cellStyle name="Moneda 2 18 3 3 2 3" xfId="25498" xr:uid="{E50B0BD8-BE01-41A5-9749-9AAAA2B7CBA3}"/>
    <cellStyle name="Moneda 2 18 3 3 3" xfId="10915" xr:uid="{861F8CB6-0CA4-45F6-B66E-8B8A11503EC7}"/>
    <cellStyle name="Moneda 2 18 3 3 3 2" xfId="32779" xr:uid="{4A235215-D9DB-40E5-8B05-D53FB8D90B7C}"/>
    <cellStyle name="Moneda 2 18 3 3 3 3" xfId="21858" xr:uid="{2DE4DD19-3308-474A-9C11-47689D037A90}"/>
    <cellStyle name="Moneda 2 18 3 3 4" xfId="29140" xr:uid="{62424E5B-C6CB-49AB-8942-82A25B605D0E}"/>
    <cellStyle name="Moneda 2 18 3 3 5" xfId="18219" xr:uid="{8AE33502-54C5-450A-BF4F-F786F1F75CB3}"/>
    <cellStyle name="Moneda 2 18 3 4" xfId="7992" xr:uid="{8D05C1FE-871B-4064-B208-BC3CD9F027B4}"/>
    <cellStyle name="Moneda 2 18 3 4 2" xfId="15299" xr:uid="{E61738EF-F1C2-47C2-9EDD-E3499D729BA5}"/>
    <cellStyle name="Moneda 2 18 3 4 2 2" xfId="37145" xr:uid="{863F0C9C-0C2D-4D6E-99DC-ED401DC1771E}"/>
    <cellStyle name="Moneda 2 18 3 4 2 3" xfId="26224" xr:uid="{CE6C93C9-8BE5-4C49-ABCC-0038D704C139}"/>
    <cellStyle name="Moneda 2 18 3 4 3" xfId="11645" xr:uid="{89915F48-0E3B-4B39-8C23-AD0A92F24A65}"/>
    <cellStyle name="Moneda 2 18 3 4 3 2" xfId="33505" xr:uid="{FF40AF61-4A38-4D73-84F4-5901A02F81FF}"/>
    <cellStyle name="Moneda 2 18 3 4 3 3" xfId="22584" xr:uid="{E4E12B3F-7B69-4976-9075-37E5229CCDDB}"/>
    <cellStyle name="Moneda 2 18 3 4 4" xfId="29866" xr:uid="{D4DD1214-0F04-4D1D-A6C2-4BF7C491D830}"/>
    <cellStyle name="Moneda 2 18 3 4 5" xfId="18945" xr:uid="{C7B7AFFC-D071-4C88-AAF3-67CB2AB90285}"/>
    <cellStyle name="Moneda 2 18 3 5" xfId="8722" xr:uid="{B570618C-8213-4CD5-8CC4-44A9334F136E}"/>
    <cellStyle name="Moneda 2 18 3 5 2" xfId="16029" xr:uid="{0CE26808-1914-4D4D-9CB2-D70CC6F7E243}"/>
    <cellStyle name="Moneda 2 18 3 5 2 2" xfId="37871" xr:uid="{0EF1FD31-A3A9-48E7-B7A0-C74E654BB5E7}"/>
    <cellStyle name="Moneda 2 18 3 5 2 3" xfId="26950" xr:uid="{A54F26B0-1062-4CE4-A266-8A13E14C6119}"/>
    <cellStyle name="Moneda 2 18 3 5 3" xfId="12371" xr:uid="{719F2CAA-FF9A-4B13-B238-B6D0F5FAE718}"/>
    <cellStyle name="Moneda 2 18 3 5 3 2" xfId="34231" xr:uid="{20BDE263-983C-409F-B870-E6E32A628D4A}"/>
    <cellStyle name="Moneda 2 18 3 5 3 3" xfId="23310" xr:uid="{FC1BF2F6-663C-4A05-A844-B1BC89339E03}"/>
    <cellStyle name="Moneda 2 18 3 5 4" xfId="30592" xr:uid="{EB99316F-B13C-4BBD-8E19-A8282D91DFF6}"/>
    <cellStyle name="Moneda 2 18 3 5 5" xfId="19671" xr:uid="{4889D1F7-8F94-400E-A349-CD44C2144276}"/>
    <cellStyle name="Moneda 2 18 3 6" xfId="13111" xr:uid="{F28590F2-5A17-4D8C-93AA-3694E73B6037}"/>
    <cellStyle name="Moneda 2 18 3 6 2" xfId="34965" xr:uid="{C785B2BD-9AD8-440A-9775-3203D6A7E7A9}"/>
    <cellStyle name="Moneda 2 18 3 6 3" xfId="24044" xr:uid="{5DBD2464-0178-4721-990C-D1CB1319ABFF}"/>
    <cellStyle name="Moneda 2 18 3 7" xfId="9457" xr:uid="{9804E772-D90E-48C5-A3A1-B2FD954A78D7}"/>
    <cellStyle name="Moneda 2 18 3 7 2" xfId="31325" xr:uid="{866D1364-84BA-46AB-BF43-A2ECD1A9AF5E}"/>
    <cellStyle name="Moneda 2 18 3 7 3" xfId="20404" xr:uid="{EA32DE10-DF95-495E-9FC3-48BD2E37E272}"/>
    <cellStyle name="Moneda 2 18 3 8" xfId="27686" xr:uid="{62DAE84D-7745-4E59-ABB7-203657765600}"/>
    <cellStyle name="Moneda 2 18 3 9" xfId="16765" xr:uid="{A41D516B-A1D0-4315-99F9-7D32C0A9C166}"/>
    <cellStyle name="Moneda 2 18 4" xfId="6051" xr:uid="{CF1BFCDA-572A-46A1-949D-1155E1966D99}"/>
    <cellStyle name="Moneda 2 18 4 2" xfId="13358" xr:uid="{C1BD17ED-FDF7-49D2-809E-A607C350B96D}"/>
    <cellStyle name="Moneda 2 18 4 2 2" xfId="35212" xr:uid="{6F7DA63A-DF51-4A62-9987-7F3B8ABC13E8}"/>
    <cellStyle name="Moneda 2 18 4 2 3" xfId="24291" xr:uid="{33ED529A-57E5-4461-86AB-6939E7F5E464}"/>
    <cellStyle name="Moneda 2 18 4 3" xfId="9704" xr:uid="{2E03F78C-6D5E-4B11-8EA6-3D71F96C134B}"/>
    <cellStyle name="Moneda 2 18 4 3 2" xfId="31572" xr:uid="{150C972C-EF3A-4B0D-9608-239EDA12C04F}"/>
    <cellStyle name="Moneda 2 18 4 3 3" xfId="20651" xr:uid="{A9EAA6E9-5E19-4185-B69D-3DBD7DD6DE31}"/>
    <cellStyle name="Moneda 2 18 4 4" xfId="27933" xr:uid="{C07CB53A-EAD9-4E36-92A0-1C3EAD46540B}"/>
    <cellStyle name="Moneda 2 18 4 5" xfId="17012" xr:uid="{B951F638-DA99-466E-9088-8C2429AB3A04}"/>
    <cellStyle name="Moneda 2 18 5" xfId="6779" xr:uid="{78708D9E-F0DC-4E80-9BE9-64C7DF871C03}"/>
    <cellStyle name="Moneda 2 18 5 2" xfId="14086" xr:uid="{EE0A9391-1E81-4377-BCC0-8E0D3A798129}"/>
    <cellStyle name="Moneda 2 18 5 2 2" xfId="35938" xr:uid="{63A71DF2-97EF-4223-BF48-C6868251D2C3}"/>
    <cellStyle name="Moneda 2 18 5 2 3" xfId="25017" xr:uid="{955CF3CC-A87F-41B9-BFCD-48698142D547}"/>
    <cellStyle name="Moneda 2 18 5 3" xfId="10432" xr:uid="{3C248846-DB4A-4500-B9CF-E101EC78DD07}"/>
    <cellStyle name="Moneda 2 18 5 3 2" xfId="32298" xr:uid="{9E4A9BFA-9E67-426A-8A8B-B72459E4697B}"/>
    <cellStyle name="Moneda 2 18 5 3 3" xfId="21377" xr:uid="{6F51612B-8156-4BC1-B5CD-34E9C7BBB8CB}"/>
    <cellStyle name="Moneda 2 18 5 4" xfId="28659" xr:uid="{C8C23D75-E357-4F1E-B08E-0E6D5F3BB48D}"/>
    <cellStyle name="Moneda 2 18 5 5" xfId="17738" xr:uid="{6E1B1DBE-2C6C-4A93-8319-7D1B475314ED}"/>
    <cellStyle name="Moneda 2 18 6" xfId="7509" xr:uid="{26F55F6D-9C0C-4680-93B0-EAE2819D0172}"/>
    <cellStyle name="Moneda 2 18 6 2" xfId="14816" xr:uid="{6E61F0C4-F2EE-446E-9D0F-CDD0A5FEE04F}"/>
    <cellStyle name="Moneda 2 18 6 2 2" xfId="36664" xr:uid="{B4607FA1-3F8E-4F3D-9C36-FCDF0D641B84}"/>
    <cellStyle name="Moneda 2 18 6 2 3" xfId="25743" xr:uid="{48788811-C6E8-4D0E-91A2-0CF47D404A60}"/>
    <cellStyle name="Moneda 2 18 6 3" xfId="11162" xr:uid="{36B75891-0940-4543-AE4C-E8D32C1F4F1D}"/>
    <cellStyle name="Moneda 2 18 6 3 2" xfId="33024" xr:uid="{C438D0FA-F26A-4482-99B0-240AEB444038}"/>
    <cellStyle name="Moneda 2 18 6 3 3" xfId="22103" xr:uid="{C9D655FC-1501-44A0-951D-212C2C83DDC9}"/>
    <cellStyle name="Moneda 2 18 6 4" xfId="29385" xr:uid="{F03BE7F8-BC04-4D5D-AD22-203569184BD7}"/>
    <cellStyle name="Moneda 2 18 6 5" xfId="18464" xr:uid="{0513D535-1474-4C8E-A0B4-F9EFB04F133A}"/>
    <cellStyle name="Moneda 2 18 7" xfId="8239" xr:uid="{8D787E80-1208-44B1-A768-DCB2C6A619D5}"/>
    <cellStyle name="Moneda 2 18 7 2" xfId="15546" xr:uid="{D1F3ED74-54AC-4880-8A09-A3AC82E666C8}"/>
    <cellStyle name="Moneda 2 18 7 2 2" xfId="37390" xr:uid="{B193219F-9619-4EE8-995E-0DECF4358D69}"/>
    <cellStyle name="Moneda 2 18 7 2 3" xfId="26469" xr:uid="{5465BD88-DC4E-4A04-8980-0967600A1779}"/>
    <cellStyle name="Moneda 2 18 7 3" xfId="11890" xr:uid="{D2AA3F6E-3F74-4F5C-8BE0-8C56F34F03A0}"/>
    <cellStyle name="Moneda 2 18 7 3 2" xfId="33750" xr:uid="{523C65DE-9CB7-4B42-B6E8-3B5EC3DBF0CC}"/>
    <cellStyle name="Moneda 2 18 7 3 3" xfId="22829" xr:uid="{A49BBC81-1920-460E-BDE0-87623B72DDCC}"/>
    <cellStyle name="Moneda 2 18 7 4" xfId="30111" xr:uid="{163BB400-5077-429F-8D19-24177DCEF398}"/>
    <cellStyle name="Moneda 2 18 7 5" xfId="19190" xr:uid="{6B64F518-6222-4512-A983-331319FCC936}"/>
    <cellStyle name="Moneda 2 18 8" xfId="12628" xr:uid="{D62DA6B6-BC1D-442C-8F48-57A226B1EC64}"/>
    <cellStyle name="Moneda 2 18 8 2" xfId="34484" xr:uid="{3861E724-6C1B-4C53-8700-8EF8C45CBF0B}"/>
    <cellStyle name="Moneda 2 18 8 3" xfId="23563" xr:uid="{8C2CBDD7-5201-40DD-A960-C97CCFCE1360}"/>
    <cellStyle name="Moneda 2 18 9" xfId="8976" xr:uid="{E80C25AE-80BC-452B-85D2-546B34581ED8}"/>
    <cellStyle name="Moneda 2 18 9 2" xfId="30844" xr:uid="{3626F3EA-4336-48C7-91A6-BC7A3359E88E}"/>
    <cellStyle name="Moneda 2 18 9 3" xfId="19923" xr:uid="{6A53DF74-903E-47FA-96FC-46CE6F4E215B}"/>
    <cellStyle name="Moneda 2 19" xfId="3140" xr:uid="{999C0868-B755-4877-B4E9-65B6A592356F}"/>
    <cellStyle name="Moneda 2 19 10" xfId="27206" xr:uid="{C72EC878-0997-45C5-84BC-382DF4B77E2D}"/>
    <cellStyle name="Moneda 2 19 11" xfId="16285" xr:uid="{6E3B90EB-28D9-433A-81AE-74AE5DD79868}"/>
    <cellStyle name="Moneda 2 19 2" xfId="5550" xr:uid="{FC38D368-CFEA-4E46-B5BE-77A0AB0165D9}"/>
    <cellStyle name="Moneda 2 19 2 2" xfId="6289" xr:uid="{FB04254D-23E7-41B8-B378-A1CFAC6313B2}"/>
    <cellStyle name="Moneda 2 19 2 2 2" xfId="13596" xr:uid="{42F128F9-B0D1-485E-A329-0A33DADC1F7C}"/>
    <cellStyle name="Moneda 2 19 2 2 2 2" xfId="35450" xr:uid="{163D7A42-7721-443E-A56A-B90746236356}"/>
    <cellStyle name="Moneda 2 19 2 2 2 3" xfId="24529" xr:uid="{7D346977-4DCA-4992-BC2A-E772032F94B9}"/>
    <cellStyle name="Moneda 2 19 2 2 3" xfId="9942" xr:uid="{DA7B065B-5E94-4899-BD6E-29DF411ADCC1}"/>
    <cellStyle name="Moneda 2 19 2 2 3 2" xfId="31810" xr:uid="{6DC9B319-9276-4658-9E18-0CE668188E18}"/>
    <cellStyle name="Moneda 2 19 2 2 3 3" xfId="20889" xr:uid="{6B3352C8-9B35-4C8C-9C51-06C25745F652}"/>
    <cellStyle name="Moneda 2 19 2 2 4" xfId="28171" xr:uid="{38648B8D-30F3-43B7-A980-D7861458D661}"/>
    <cellStyle name="Moneda 2 19 2 2 5" xfId="17250" xr:uid="{7CE45C1A-9FA3-41BC-B8E0-B97503A4241C}"/>
    <cellStyle name="Moneda 2 19 2 3" xfId="7019" xr:uid="{BD70E04C-C44A-4AEF-B94F-75B9FB83E122}"/>
    <cellStyle name="Moneda 2 19 2 3 2" xfId="14326" xr:uid="{773B5CA9-BCA2-4255-8CD7-A2B9D5F745D2}"/>
    <cellStyle name="Moneda 2 19 2 3 2 2" xfId="36176" xr:uid="{FF2D672C-C47E-4D81-81BF-6EAC23BAA08A}"/>
    <cellStyle name="Moneda 2 19 2 3 2 3" xfId="25255" xr:uid="{F662F154-B0A6-40E3-9F0D-ED00DA8D1492}"/>
    <cellStyle name="Moneda 2 19 2 3 3" xfId="10672" xr:uid="{196D3F72-BD0C-4673-9AA4-8B026159B4D0}"/>
    <cellStyle name="Moneda 2 19 2 3 3 2" xfId="32536" xr:uid="{CC0727C3-E7BD-4E57-9713-BA1971B08651}"/>
    <cellStyle name="Moneda 2 19 2 3 3 3" xfId="21615" xr:uid="{74960D9D-84AA-4B3E-80D2-EEE4DB70F2C8}"/>
    <cellStyle name="Moneda 2 19 2 3 4" xfId="28897" xr:uid="{138B360B-245F-4997-BBCE-BDAECA8A7FB5}"/>
    <cellStyle name="Moneda 2 19 2 3 5" xfId="17976" xr:uid="{CE720155-1087-4EEE-8FF5-23E655469C3C}"/>
    <cellStyle name="Moneda 2 19 2 4" xfId="7749" xr:uid="{4A41D7EC-771D-414F-AC73-59305A1D5E08}"/>
    <cellStyle name="Moneda 2 19 2 4 2" xfId="15056" xr:uid="{363825EC-230C-4308-B96C-3E8B213820D4}"/>
    <cellStyle name="Moneda 2 19 2 4 2 2" xfId="36902" xr:uid="{1499D348-3E24-4265-8203-3891C4AAA061}"/>
    <cellStyle name="Moneda 2 19 2 4 2 3" xfId="25981" xr:uid="{9E2385E4-7752-4B7E-A05A-A497896E136E}"/>
    <cellStyle name="Moneda 2 19 2 4 3" xfId="11402" xr:uid="{C085C2D9-86C4-4AC1-824A-4A01DADCDBC0}"/>
    <cellStyle name="Moneda 2 19 2 4 3 2" xfId="33262" xr:uid="{3EBE43BB-453E-48A1-811C-31E8B7376BEF}"/>
    <cellStyle name="Moneda 2 19 2 4 3 3" xfId="22341" xr:uid="{DB7A83FA-B21A-4F3E-91B0-14F001590C66}"/>
    <cellStyle name="Moneda 2 19 2 4 4" xfId="29623" xr:uid="{A2D57B18-B849-424E-BAB0-D5F649C14F4C}"/>
    <cellStyle name="Moneda 2 19 2 4 5" xfId="18702" xr:uid="{31F2D110-91DA-44B5-96C7-BF8B7F8F4ACC}"/>
    <cellStyle name="Moneda 2 19 2 5" xfId="8479" xr:uid="{BBAD9FAC-B049-4C02-A6B0-2E9C36A9CF2A}"/>
    <cellStyle name="Moneda 2 19 2 5 2" xfId="15786" xr:uid="{35F489F7-59AC-4E04-933B-E7ACA63EB3B9}"/>
    <cellStyle name="Moneda 2 19 2 5 2 2" xfId="37628" xr:uid="{ADBD1C91-5724-4FA7-8FBF-248F506AC6AF}"/>
    <cellStyle name="Moneda 2 19 2 5 2 3" xfId="26707" xr:uid="{8E94AA4F-B90F-4DA5-BE45-B18BFACE0D83}"/>
    <cellStyle name="Moneda 2 19 2 5 3" xfId="12128" xr:uid="{FFA059EF-22A2-4ADB-A282-2DBD3667A1C4}"/>
    <cellStyle name="Moneda 2 19 2 5 3 2" xfId="33988" xr:uid="{09D811B6-CBD9-4786-85DD-CEB74028F1F1}"/>
    <cellStyle name="Moneda 2 19 2 5 3 3" xfId="23067" xr:uid="{1F59C6DC-C68E-4786-9501-FB504F94FEC8}"/>
    <cellStyle name="Moneda 2 19 2 5 4" xfId="30349" xr:uid="{3672B742-CB4D-4FF1-998D-937BD8995139}"/>
    <cellStyle name="Moneda 2 19 2 5 5" xfId="19428" xr:uid="{B17FAF82-5F75-4EBE-B6EF-AFAB48C0B634}"/>
    <cellStyle name="Moneda 2 19 2 6" xfId="12868" xr:uid="{D90D40C5-7A96-4B4D-8EAC-41EDF9E3FB20}"/>
    <cellStyle name="Moneda 2 19 2 6 2" xfId="34722" xr:uid="{40961EB8-814C-4CB4-9409-2F2DEE56E433}"/>
    <cellStyle name="Moneda 2 19 2 6 3" xfId="23801" xr:uid="{4176F37F-7126-4BEC-B316-10CE0E86BD65}"/>
    <cellStyle name="Moneda 2 19 2 7" xfId="9214" xr:uid="{F802E147-8873-4C07-B636-077C14003B09}"/>
    <cellStyle name="Moneda 2 19 2 7 2" xfId="31082" xr:uid="{5552C059-78F9-4EA0-A217-7291FDE989C2}"/>
    <cellStyle name="Moneda 2 19 2 7 3" xfId="20161" xr:uid="{EFC28006-5E30-4DAC-A179-1C9E07437335}"/>
    <cellStyle name="Moneda 2 19 2 8" xfId="27443" xr:uid="{29750230-64DD-46C1-B65C-458BFC90B13C}"/>
    <cellStyle name="Moneda 2 19 2 9" xfId="16522" xr:uid="{F9469A76-B951-4825-85D8-20C9BBA3A485}"/>
    <cellStyle name="Moneda 2 19 3" xfId="5800" xr:uid="{99C9D0D7-A71C-4D55-976F-486BF80D9C8E}"/>
    <cellStyle name="Moneda 2 19 3 2" xfId="6533" xr:uid="{A8254DB6-3EAA-42DC-98CF-CCB6CF58CE38}"/>
    <cellStyle name="Moneda 2 19 3 2 2" xfId="13840" xr:uid="{F182C925-4BF1-4D1E-8E1C-BAAB8FA72B7D}"/>
    <cellStyle name="Moneda 2 19 3 2 2 2" xfId="35694" xr:uid="{D93E835E-08FB-49A5-BB5A-B2AA250DCCE1}"/>
    <cellStyle name="Moneda 2 19 3 2 2 3" xfId="24773" xr:uid="{18F18994-FADC-4C44-98D7-42FFB194BDCB}"/>
    <cellStyle name="Moneda 2 19 3 2 3" xfId="10186" xr:uid="{F9BF4B1F-6997-44CC-9657-6D1183AEA17E}"/>
    <cellStyle name="Moneda 2 19 3 2 3 2" xfId="32054" xr:uid="{CA7819B1-5AF3-409B-ABC9-FEC453178128}"/>
    <cellStyle name="Moneda 2 19 3 2 3 3" xfId="21133" xr:uid="{B87CF3F1-7EB8-41ED-8CA0-F89917DF61C4}"/>
    <cellStyle name="Moneda 2 19 3 2 4" xfId="28415" xr:uid="{577431DB-7A07-4752-8C9C-487FE7A57FA3}"/>
    <cellStyle name="Moneda 2 19 3 2 5" xfId="17494" xr:uid="{67182213-2A5B-4F3F-963D-8A462CE428A7}"/>
    <cellStyle name="Moneda 2 19 3 3" xfId="7263" xr:uid="{33E27444-1EDA-4533-869B-AB4A16FE97F3}"/>
    <cellStyle name="Moneda 2 19 3 3 2" xfId="14570" xr:uid="{F7542597-109C-4ADD-AEFC-A1EA5DAC8100}"/>
    <cellStyle name="Moneda 2 19 3 3 2 2" xfId="36420" xr:uid="{4D396E5E-16F6-4C83-B37B-7AA3AD49C298}"/>
    <cellStyle name="Moneda 2 19 3 3 2 3" xfId="25499" xr:uid="{B4341768-C13E-42CC-A595-BE43AAC7EE63}"/>
    <cellStyle name="Moneda 2 19 3 3 3" xfId="10916" xr:uid="{2D788DC1-9B06-4ECC-BB61-BE517ACF8C52}"/>
    <cellStyle name="Moneda 2 19 3 3 3 2" xfId="32780" xr:uid="{E0CA80EB-38B1-435D-887C-0AAF07B67CFC}"/>
    <cellStyle name="Moneda 2 19 3 3 3 3" xfId="21859" xr:uid="{6ACE9D7A-C58F-42BC-BEF5-FAC34AF0C8EE}"/>
    <cellStyle name="Moneda 2 19 3 3 4" xfId="29141" xr:uid="{1F907997-303A-4C55-9F8C-ACCA718A20EB}"/>
    <cellStyle name="Moneda 2 19 3 3 5" xfId="18220" xr:uid="{92338E26-D3C4-475E-A799-70C9A6102032}"/>
    <cellStyle name="Moneda 2 19 3 4" xfId="7993" xr:uid="{3D916E9C-6721-4FC5-A5F0-AC3C281E30B6}"/>
    <cellStyle name="Moneda 2 19 3 4 2" xfId="15300" xr:uid="{9A4A3EA5-48E8-40A2-9244-BDBC68990340}"/>
    <cellStyle name="Moneda 2 19 3 4 2 2" xfId="37146" xr:uid="{052C6AA4-E810-4F2D-88D3-D85FC0B192DB}"/>
    <cellStyle name="Moneda 2 19 3 4 2 3" xfId="26225" xr:uid="{FF6C2BBE-44DF-438D-829F-19BC47EC882D}"/>
    <cellStyle name="Moneda 2 19 3 4 3" xfId="11646" xr:uid="{8FEB7554-71E2-4F58-A5AB-81549149FF6C}"/>
    <cellStyle name="Moneda 2 19 3 4 3 2" xfId="33506" xr:uid="{E87F995E-7C0F-457F-AF61-0C0AC17E6035}"/>
    <cellStyle name="Moneda 2 19 3 4 3 3" xfId="22585" xr:uid="{720AE45D-6112-486A-B83C-7769E08EF1FD}"/>
    <cellStyle name="Moneda 2 19 3 4 4" xfId="29867" xr:uid="{560D52E3-C263-4FA0-B0EA-882E7ADBED58}"/>
    <cellStyle name="Moneda 2 19 3 4 5" xfId="18946" xr:uid="{965C4F1C-7AB4-4D09-BE41-30ADDD9C86C4}"/>
    <cellStyle name="Moneda 2 19 3 5" xfId="8723" xr:uid="{6581CF17-045A-48CD-8F8F-785B6C9A2318}"/>
    <cellStyle name="Moneda 2 19 3 5 2" xfId="16030" xr:uid="{D6CE97EC-5FAD-4FB4-82F5-5EB061CDC7D1}"/>
    <cellStyle name="Moneda 2 19 3 5 2 2" xfId="37872" xr:uid="{4E98EE46-EDFC-4A7B-8B74-6A4FA8EFE3F2}"/>
    <cellStyle name="Moneda 2 19 3 5 2 3" xfId="26951" xr:uid="{73B53539-F37A-4860-992A-0DA5D01403BB}"/>
    <cellStyle name="Moneda 2 19 3 5 3" xfId="12372" xr:uid="{D0B360B2-7145-4869-988F-281CA030C3D5}"/>
    <cellStyle name="Moneda 2 19 3 5 3 2" xfId="34232" xr:uid="{95F8D669-3D03-4293-A536-0AD19AD0E143}"/>
    <cellStyle name="Moneda 2 19 3 5 3 3" xfId="23311" xr:uid="{ED4E8B0C-4F0C-48C1-AD80-177CEFD1F401}"/>
    <cellStyle name="Moneda 2 19 3 5 4" xfId="30593" xr:uid="{2A901F1E-6211-42F0-AF5F-B61C95374AE5}"/>
    <cellStyle name="Moneda 2 19 3 5 5" xfId="19672" xr:uid="{B3C1F00D-7C61-45E1-8EAF-561218A6AB2D}"/>
    <cellStyle name="Moneda 2 19 3 6" xfId="13112" xr:uid="{137266A4-B4FF-445C-A9CB-1C2B16CA7ABC}"/>
    <cellStyle name="Moneda 2 19 3 6 2" xfId="34966" xr:uid="{23AE38F7-C73D-4939-8A09-5686305D607A}"/>
    <cellStyle name="Moneda 2 19 3 6 3" xfId="24045" xr:uid="{4A299B9C-241A-4941-B266-9AB15FF66C1E}"/>
    <cellStyle name="Moneda 2 19 3 7" xfId="9458" xr:uid="{9A4843E9-15B7-48BA-9AD2-37FF720B1056}"/>
    <cellStyle name="Moneda 2 19 3 7 2" xfId="31326" xr:uid="{4887089E-7B41-4CFE-8C19-CDCF0B73C4E0}"/>
    <cellStyle name="Moneda 2 19 3 7 3" xfId="20405" xr:uid="{730013CA-8BF7-415F-9831-560A1EBDC7A1}"/>
    <cellStyle name="Moneda 2 19 3 8" xfId="27687" xr:uid="{30876616-AFA1-4040-B219-3C04EEB1B130}"/>
    <cellStyle name="Moneda 2 19 3 9" xfId="16766" xr:uid="{6FCF775E-E551-4301-A4FF-B13FD1961E13}"/>
    <cellStyle name="Moneda 2 19 4" xfId="6052" xr:uid="{EA0823AA-2742-45FB-917A-024BCEBD062A}"/>
    <cellStyle name="Moneda 2 19 4 2" xfId="13359" xr:uid="{B162097D-AD4A-4CD6-83B8-3FD38F6321C0}"/>
    <cellStyle name="Moneda 2 19 4 2 2" xfId="35213" xr:uid="{09F767DD-1F9F-46D4-A433-582983B87DCD}"/>
    <cellStyle name="Moneda 2 19 4 2 3" xfId="24292" xr:uid="{2CD7C35A-96BD-44AE-A7B3-F80FA2C72063}"/>
    <cellStyle name="Moneda 2 19 4 3" xfId="9705" xr:uid="{011CBBBF-4D6A-4C53-A028-D52550FDDD69}"/>
    <cellStyle name="Moneda 2 19 4 3 2" xfId="31573" xr:uid="{25855352-10D6-46CB-9CF7-618D69341685}"/>
    <cellStyle name="Moneda 2 19 4 3 3" xfId="20652" xr:uid="{C96F7332-E653-463B-A7BD-76AC25F7C931}"/>
    <cellStyle name="Moneda 2 19 4 4" xfId="27934" xr:uid="{F33716C2-4C2B-4A1B-B4C8-3A3E292139A1}"/>
    <cellStyle name="Moneda 2 19 4 5" xfId="17013" xr:uid="{BC17A1E4-AEE2-448F-AF33-0A5997804B49}"/>
    <cellStyle name="Moneda 2 19 5" xfId="6780" xr:uid="{C62A3C1A-E02B-4D42-A9F9-4E27AD8E8F9E}"/>
    <cellStyle name="Moneda 2 19 5 2" xfId="14087" xr:uid="{C725F761-E2B3-4BEC-9EFC-2B6BE44228A6}"/>
    <cellStyle name="Moneda 2 19 5 2 2" xfId="35939" xr:uid="{95D4C6B3-C2ED-4F0D-81C4-C0B86D75F89C}"/>
    <cellStyle name="Moneda 2 19 5 2 3" xfId="25018" xr:uid="{B9F6A1AE-4FD7-41B8-A3EA-E464BBE27F20}"/>
    <cellStyle name="Moneda 2 19 5 3" xfId="10433" xr:uid="{84563A50-F901-4553-9B41-C7CBA6F593A2}"/>
    <cellStyle name="Moneda 2 19 5 3 2" xfId="32299" xr:uid="{9F2D6E5D-1C8E-4DC9-8E61-6612C6034617}"/>
    <cellStyle name="Moneda 2 19 5 3 3" xfId="21378" xr:uid="{EA3E0223-30C4-4F23-A634-28A06351B5E7}"/>
    <cellStyle name="Moneda 2 19 5 4" xfId="28660" xr:uid="{3E8C68D0-A44E-4334-BC38-88CD4D45A979}"/>
    <cellStyle name="Moneda 2 19 5 5" xfId="17739" xr:uid="{ED5A5B09-14B9-49F8-A28E-E6F900564A65}"/>
    <cellStyle name="Moneda 2 19 6" xfId="7510" xr:uid="{DDA585C4-85CA-4B28-BE0E-DB4A0E4F57E0}"/>
    <cellStyle name="Moneda 2 19 6 2" xfId="14817" xr:uid="{E0951ADB-B66F-495E-B19C-538D09DBB589}"/>
    <cellStyle name="Moneda 2 19 6 2 2" xfId="36665" xr:uid="{43B6541B-CADC-48E5-AE63-4F6799E0BB12}"/>
    <cellStyle name="Moneda 2 19 6 2 3" xfId="25744" xr:uid="{7EDAAF08-6430-42BA-A559-44D992390891}"/>
    <cellStyle name="Moneda 2 19 6 3" xfId="11163" xr:uid="{FA81DC6D-6D53-4F03-9139-1FAAB5CC644A}"/>
    <cellStyle name="Moneda 2 19 6 3 2" xfId="33025" xr:uid="{5D8AEF73-B368-41C9-9941-D12989C5EFF9}"/>
    <cellStyle name="Moneda 2 19 6 3 3" xfId="22104" xr:uid="{B56A5B53-73A2-4162-8DB8-DA5F2C5DE8E5}"/>
    <cellStyle name="Moneda 2 19 6 4" xfId="29386" xr:uid="{C149DE82-E699-4782-A065-C5B8211000F9}"/>
    <cellStyle name="Moneda 2 19 6 5" xfId="18465" xr:uid="{3EBB51CC-AE19-4E72-AFE3-29F1B654CB1E}"/>
    <cellStyle name="Moneda 2 19 7" xfId="8240" xr:uid="{40951342-A208-470F-A7A2-BE4CC7928A79}"/>
    <cellStyle name="Moneda 2 19 7 2" xfId="15547" xr:uid="{A2FE3D0A-10DC-4E83-8D43-4ADDC841DD2F}"/>
    <cellStyle name="Moneda 2 19 7 2 2" xfId="37391" xr:uid="{BC351F9A-DA37-4BAD-BFB3-312FDB9D01C7}"/>
    <cellStyle name="Moneda 2 19 7 2 3" xfId="26470" xr:uid="{33DF4BC7-5362-4239-A6C9-C873FFCBB15D}"/>
    <cellStyle name="Moneda 2 19 7 3" xfId="11891" xr:uid="{E1FF6AF9-BA6F-4D58-8E8F-DEAA4299D0E6}"/>
    <cellStyle name="Moneda 2 19 7 3 2" xfId="33751" xr:uid="{AD836A16-7419-4BD9-A71B-913F446C45C6}"/>
    <cellStyle name="Moneda 2 19 7 3 3" xfId="22830" xr:uid="{20807DCE-7A38-42D0-AB62-BAC9A9F77E91}"/>
    <cellStyle name="Moneda 2 19 7 4" xfId="30112" xr:uid="{7B717190-F4BB-4059-9A48-FB27CBA34474}"/>
    <cellStyle name="Moneda 2 19 7 5" xfId="19191" xr:uid="{6D5947A5-9556-4956-BBD6-01A007D60DCF}"/>
    <cellStyle name="Moneda 2 19 8" xfId="12629" xr:uid="{58A4450A-77F5-4253-8A2E-B8D3747AB2E8}"/>
    <cellStyle name="Moneda 2 19 8 2" xfId="34485" xr:uid="{D6170912-AAF8-4F7E-9955-FEC6F57D0B13}"/>
    <cellStyle name="Moneda 2 19 8 3" xfId="23564" xr:uid="{F925FA7F-C2C0-444C-B369-14FD9B402F90}"/>
    <cellStyle name="Moneda 2 19 9" xfId="8977" xr:uid="{C8C124B4-07F2-4B17-BB12-9A07D0155F2C}"/>
    <cellStyle name="Moneda 2 19 9 2" xfId="30845" xr:uid="{3626FBD9-6692-41B7-9DD1-2E9DDF611D92}"/>
    <cellStyle name="Moneda 2 19 9 3" xfId="19924" xr:uid="{A922C0D6-2650-4FA2-BDC1-4186C22C5B2A}"/>
    <cellStyle name="Moneda 2 2" xfId="2988" xr:uid="{2482FD9F-51E6-4A2A-B206-156D348B6BEB}"/>
    <cellStyle name="Moneda 2 2 10" xfId="8876" xr:uid="{B51E2B1E-F75A-4C22-AAEB-A8FD0DB1644A}"/>
    <cellStyle name="Moneda 2 2 10 2" xfId="30744" xr:uid="{7E690069-498A-4B28-BDCF-AA0DA098A946}"/>
    <cellStyle name="Moneda 2 2 10 3" xfId="19823" xr:uid="{543B51C1-8F07-43E3-BDA1-F8C85A987B96}"/>
    <cellStyle name="Moneda 2 2 11" xfId="27105" xr:uid="{D72DE05D-05CE-4883-A2FF-484686860086}"/>
    <cellStyle name="Moneda 2 2 12" xfId="16184" xr:uid="{FF03D814-6394-4BDB-8669-AFFBC8FC264D}"/>
    <cellStyle name="Moneda 2 2 13" xfId="38055" xr:uid="{1667C7BD-2506-4804-97C8-B496607ECBA2}"/>
    <cellStyle name="Moneda 2 2 2" xfId="5449" xr:uid="{E2D526A4-4082-4F3E-A8DC-933C88FBEA77}"/>
    <cellStyle name="Moneda 2 2 2 2" xfId="6189" xr:uid="{5C1D7D6F-FBD9-49DE-B247-C69761CCFE64}"/>
    <cellStyle name="Moneda 2 2 2 2 2" xfId="13496" xr:uid="{C503F3EF-7AE1-4C7B-8114-1ED674723912}"/>
    <cellStyle name="Moneda 2 2 2 2 2 2" xfId="35350" xr:uid="{E0084ECD-169E-4428-AAFC-83529A7FAEEF}"/>
    <cellStyle name="Moneda 2 2 2 2 2 3" xfId="24429" xr:uid="{6D63C154-8F4B-466C-A6E1-AC582D15E73B}"/>
    <cellStyle name="Moneda 2 2 2 2 3" xfId="9842" xr:uid="{8137FAE3-A510-44E9-A57B-600CEDD9275C}"/>
    <cellStyle name="Moneda 2 2 2 2 3 2" xfId="31710" xr:uid="{48A07639-C02E-498D-ADF6-06DFBDCCA88F}"/>
    <cellStyle name="Moneda 2 2 2 2 3 3" xfId="20789" xr:uid="{D46296D0-2009-44DE-87ED-5AD7D21E9B21}"/>
    <cellStyle name="Moneda 2 2 2 2 4" xfId="28071" xr:uid="{5048D855-5243-4840-BB57-3C7B534B6F56}"/>
    <cellStyle name="Moneda 2 2 2 2 5" xfId="17150" xr:uid="{705BAA1D-1D7A-44B5-A16C-D7D308E4C44F}"/>
    <cellStyle name="Moneda 2 2 2 3" xfId="6919" xr:uid="{0B9778AB-F5F4-4AAD-9445-DAB8C0948B7C}"/>
    <cellStyle name="Moneda 2 2 2 3 2" xfId="14226" xr:uid="{31ED26C5-F5CF-468D-BB20-C01553195D84}"/>
    <cellStyle name="Moneda 2 2 2 3 2 2" xfId="36076" xr:uid="{5DFE6B95-B7B0-46BC-9896-54C00FD03294}"/>
    <cellStyle name="Moneda 2 2 2 3 2 3" xfId="25155" xr:uid="{3E4E010D-F3C7-49E7-9DF5-0633BA4EB9D9}"/>
    <cellStyle name="Moneda 2 2 2 3 3" xfId="10572" xr:uid="{847227FB-C9E2-4E5B-8E51-DFD7D957CB8E}"/>
    <cellStyle name="Moneda 2 2 2 3 3 2" xfId="32436" xr:uid="{47D11B9D-6509-4030-BF44-09BE35B60525}"/>
    <cellStyle name="Moneda 2 2 2 3 3 3" xfId="21515" xr:uid="{658B68C7-780E-453F-9E23-7009E5B213B5}"/>
    <cellStyle name="Moneda 2 2 2 3 4" xfId="28797" xr:uid="{6179F7C8-D04C-478D-B586-09E8373467AC}"/>
    <cellStyle name="Moneda 2 2 2 3 5" xfId="17876" xr:uid="{7A68C5BA-AB08-4883-95EA-2C5DF5668532}"/>
    <cellStyle name="Moneda 2 2 2 4" xfId="7649" xr:uid="{4524D1D8-C925-476F-911D-D171EE9EB05E}"/>
    <cellStyle name="Moneda 2 2 2 4 2" xfId="14956" xr:uid="{1A9893B3-ED74-43E8-B374-4440856DAB8B}"/>
    <cellStyle name="Moneda 2 2 2 4 2 2" xfId="36802" xr:uid="{07AA2335-AAAD-420D-84A8-715EF3C76716}"/>
    <cellStyle name="Moneda 2 2 2 4 2 3" xfId="25881" xr:uid="{7E84DC56-B9F2-4D46-94D4-56705E0F53E3}"/>
    <cellStyle name="Moneda 2 2 2 4 3" xfId="11302" xr:uid="{58087E80-E4A5-4157-A490-D2AA578445D9}"/>
    <cellStyle name="Moneda 2 2 2 4 3 2" xfId="33162" xr:uid="{06DC0EFC-15C8-438D-AD37-E95AC13C8372}"/>
    <cellStyle name="Moneda 2 2 2 4 3 3" xfId="22241" xr:uid="{69B77D43-4C82-4C01-AC31-A2A6FE5737CA}"/>
    <cellStyle name="Moneda 2 2 2 4 4" xfId="29523" xr:uid="{68CE22D9-611B-4A4F-A437-881EC9378C5F}"/>
    <cellStyle name="Moneda 2 2 2 4 5" xfId="18602" xr:uid="{2FC59955-D35C-428D-A64C-90AA33BB252A}"/>
    <cellStyle name="Moneda 2 2 2 5" xfId="8379" xr:uid="{41BB64CD-D562-4C46-AE98-137634AA301B}"/>
    <cellStyle name="Moneda 2 2 2 5 2" xfId="15686" xr:uid="{795AE416-E57E-4439-9A37-0C72093FF990}"/>
    <cellStyle name="Moneda 2 2 2 5 2 2" xfId="37528" xr:uid="{9113185C-B3A1-4F81-9EE0-7328E3F08A9A}"/>
    <cellStyle name="Moneda 2 2 2 5 2 3" xfId="26607" xr:uid="{AD63060E-F8B3-48D9-8055-ADB62B9C76F0}"/>
    <cellStyle name="Moneda 2 2 2 5 3" xfId="12028" xr:uid="{C9BDACEE-ED0B-4011-AD0D-2CF985C9E955}"/>
    <cellStyle name="Moneda 2 2 2 5 3 2" xfId="33888" xr:uid="{F7234ECD-0EF1-4193-99ED-73861DF65F21}"/>
    <cellStyle name="Moneda 2 2 2 5 3 3" xfId="22967" xr:uid="{401144FD-1C1C-4B9A-A959-030CB13C10B0}"/>
    <cellStyle name="Moneda 2 2 2 5 4" xfId="30249" xr:uid="{1306257F-D534-4534-9B4E-B9E2780E3092}"/>
    <cellStyle name="Moneda 2 2 2 5 5" xfId="19328" xr:uid="{53E3EB0E-E91E-476E-A324-AEBDDBA67ABA}"/>
    <cellStyle name="Moneda 2 2 2 6" xfId="12768" xr:uid="{E78EB8D4-497B-44CA-8ECC-6BF43EDAF4A6}"/>
    <cellStyle name="Moneda 2 2 2 6 2" xfId="34622" xr:uid="{290900FC-CD87-403E-A8CC-D2FDF5F76BB9}"/>
    <cellStyle name="Moneda 2 2 2 6 3" xfId="23701" xr:uid="{875F0564-41E6-4403-BAF9-79CBD0B1F7C2}"/>
    <cellStyle name="Moneda 2 2 2 7" xfId="9114" xr:uid="{15CC98CB-C798-4061-ADDB-67D62A06C94B}"/>
    <cellStyle name="Moneda 2 2 2 7 2" xfId="30982" xr:uid="{08C446F6-1238-4739-A19C-13ACB0D49766}"/>
    <cellStyle name="Moneda 2 2 2 7 3" xfId="20061" xr:uid="{9B0871F5-F6DB-4F27-8B7B-577C9469D298}"/>
    <cellStyle name="Moneda 2 2 2 8" xfId="27343" xr:uid="{CC710531-86E6-443D-87BE-CCCFDDA29A6D}"/>
    <cellStyle name="Moneda 2 2 2 9" xfId="16422" xr:uid="{43983407-F746-4208-8E7A-042917764E35}"/>
    <cellStyle name="Moneda 2 2 3" xfId="2956" xr:uid="{414B3168-0203-4953-AA73-13AC9BDAFA2E}"/>
    <cellStyle name="Moneda 2 2 3 10" xfId="16177" xr:uid="{F8D26C0C-406C-4F3B-B7F5-63531E39FE29}"/>
    <cellStyle name="Moneda 2 2 3 2" xfId="5693" xr:uid="{2B2E57F5-10A3-4DAB-84B1-034DF910614F}"/>
    <cellStyle name="Moneda 2 2 3 2 2" xfId="13008" xr:uid="{0847C30C-F44C-406D-9ED9-0BC90A4002D1}"/>
    <cellStyle name="Moneda 2 2 3 2 2 2" xfId="34862" xr:uid="{3AB535EA-3718-4E88-87B0-4789B883CBF7}"/>
    <cellStyle name="Moneda 2 2 3 2 2 3" xfId="23941" xr:uid="{48A92341-A9DB-4888-8215-084911ABE6EF}"/>
    <cellStyle name="Moneda 2 2 3 2 3" xfId="9354" xr:uid="{3ECAD272-BC37-493E-806F-2018577DBB42}"/>
    <cellStyle name="Moneda 2 2 3 2 3 2" xfId="31222" xr:uid="{83F4EBD8-AA52-48EC-849E-105D693B89BE}"/>
    <cellStyle name="Moneda 2 2 3 2 3 3" xfId="20301" xr:uid="{22E1A7D4-37C6-414A-B95E-7D9B6CA05AB6}"/>
    <cellStyle name="Moneda 2 2 3 2 4" xfId="27583" xr:uid="{8593C9BE-B474-48AA-99A7-08AAED4BFDEE}"/>
    <cellStyle name="Moneda 2 2 3 2 5" xfId="16662" xr:uid="{EBE3A009-5F1E-45AD-9802-73DB9CA8CCE7}"/>
    <cellStyle name="Moneda 2 2 3 3" xfId="6429" xr:uid="{FEB38E5D-E673-4C27-AB81-97496DEFEB4E}"/>
    <cellStyle name="Moneda 2 2 3 3 2" xfId="13736" xr:uid="{27E72C3B-09DD-4566-90A3-7EA07443F9EB}"/>
    <cellStyle name="Moneda 2 2 3 3 2 2" xfId="35590" xr:uid="{07682509-F962-4A37-AEB1-9104CDD5EB9C}"/>
    <cellStyle name="Moneda 2 2 3 3 2 3" xfId="24669" xr:uid="{F344F813-70DF-4EE9-AFAE-DE7F159DA43F}"/>
    <cellStyle name="Moneda 2 2 3 3 3" xfId="10082" xr:uid="{AA17FA4C-2A4C-4A24-9358-63F5EBAAB46F}"/>
    <cellStyle name="Moneda 2 2 3 3 3 2" xfId="31950" xr:uid="{BD9A14F0-0C68-4F2E-B643-97F3339E2A0D}"/>
    <cellStyle name="Moneda 2 2 3 3 3 3" xfId="21029" xr:uid="{87D00904-21F9-4961-BB8E-1CD67508C44E}"/>
    <cellStyle name="Moneda 2 2 3 3 4" xfId="28311" xr:uid="{F958F0F5-7C76-4481-B593-04487A25F6BC}"/>
    <cellStyle name="Moneda 2 2 3 3 5" xfId="17390" xr:uid="{39DBAE7A-259C-4762-91F3-70EFDF1E726F}"/>
    <cellStyle name="Moneda 2 2 3 4" xfId="7159" xr:uid="{035D17AC-D0AB-4492-984A-91DD11E0FCE1}"/>
    <cellStyle name="Moneda 2 2 3 4 2" xfId="14466" xr:uid="{2DB80562-7D74-48BD-AEF8-E6977F4716F3}"/>
    <cellStyle name="Moneda 2 2 3 4 2 2" xfId="36316" xr:uid="{5F500ADB-48D7-461B-B0B2-63A4DF6243F1}"/>
    <cellStyle name="Moneda 2 2 3 4 2 3" xfId="25395" xr:uid="{C2A5D707-458B-43C8-B58E-73C91B5864C1}"/>
    <cellStyle name="Moneda 2 2 3 4 3" xfId="10812" xr:uid="{64297E79-A333-482F-AEC1-42F3D0ACD2FD}"/>
    <cellStyle name="Moneda 2 2 3 4 3 2" xfId="32676" xr:uid="{C088E806-23C1-4F63-8B5C-CA77392ABA84}"/>
    <cellStyle name="Moneda 2 2 3 4 3 3" xfId="21755" xr:uid="{B34C7331-E498-4463-B322-E007D30FE8D8}"/>
    <cellStyle name="Moneda 2 2 3 4 4" xfId="29037" xr:uid="{0327AC28-8F1E-40D0-B68E-AAF3971175D0}"/>
    <cellStyle name="Moneda 2 2 3 4 5" xfId="18116" xr:uid="{87B2A49D-DA80-417C-99BF-1C39EB981091}"/>
    <cellStyle name="Moneda 2 2 3 5" xfId="7889" xr:uid="{2CD79BCF-B93C-42DE-B50E-58D8661D732C}"/>
    <cellStyle name="Moneda 2 2 3 5 2" xfId="15196" xr:uid="{978C6BCF-D701-4876-8C32-DCF7F13676BB}"/>
    <cellStyle name="Moneda 2 2 3 5 2 2" xfId="37042" xr:uid="{58A9BC00-702E-4D07-881A-C399A0709F4A}"/>
    <cellStyle name="Moneda 2 2 3 5 2 3" xfId="26121" xr:uid="{F6BB6477-7749-4F7A-A84F-A534FB7420E1}"/>
    <cellStyle name="Moneda 2 2 3 5 3" xfId="11542" xr:uid="{580ABD96-B2ED-44C6-93AB-9D9269AF331B}"/>
    <cellStyle name="Moneda 2 2 3 5 3 2" xfId="33402" xr:uid="{F1442C86-A19B-43C2-983B-C372D93AD0FE}"/>
    <cellStyle name="Moneda 2 2 3 5 3 3" xfId="22481" xr:uid="{648CE70A-FA2B-4946-B2EC-320617CE7087}"/>
    <cellStyle name="Moneda 2 2 3 5 4" xfId="29763" xr:uid="{D865EB6A-42B3-43E9-9BC3-68261469F85C}"/>
    <cellStyle name="Moneda 2 2 3 5 5" xfId="18842" xr:uid="{BA55596B-AC1C-448E-8D60-3E9635D88D3E}"/>
    <cellStyle name="Moneda 2 2 3 6" xfId="8619" xr:uid="{58E45332-F48B-4D9E-BD26-260A7D87A1A3}"/>
    <cellStyle name="Moneda 2 2 3 6 2" xfId="15926" xr:uid="{4DD20042-B6EE-4583-BE6F-711FAAD614FD}"/>
    <cellStyle name="Moneda 2 2 3 6 2 2" xfId="37768" xr:uid="{C059CF1F-D5F5-4D2E-A303-6932BA54C6B6}"/>
    <cellStyle name="Moneda 2 2 3 6 2 3" xfId="26847" xr:uid="{FBF8E322-80FB-4BEA-8D6C-B3A67CFA00F8}"/>
    <cellStyle name="Moneda 2 2 3 6 3" xfId="12268" xr:uid="{F3C9879F-69A1-4F14-9CA7-A316608EB182}"/>
    <cellStyle name="Moneda 2 2 3 6 3 2" xfId="34128" xr:uid="{62301E6A-8357-4388-9C29-E982512CB6DE}"/>
    <cellStyle name="Moneda 2 2 3 6 3 3" xfId="23207" xr:uid="{6FB85A8E-5662-4D57-922A-82D5496CA1E7}"/>
    <cellStyle name="Moneda 2 2 3 6 4" xfId="30489" xr:uid="{87BB554B-5B71-42E0-A9EE-B2CA87C2CD66}"/>
    <cellStyle name="Moneda 2 2 3 6 5" xfId="19568" xr:uid="{E7A618FD-5DC1-4043-BE5B-0CD9DAFE4BD8}"/>
    <cellStyle name="Moneda 2 2 3 7" xfId="12519" xr:uid="{EB53B280-C0DA-4738-A117-7C8D16AC1E5B}"/>
    <cellStyle name="Moneda 2 2 3 7 2" xfId="34377" xr:uid="{6078FABF-87A3-4E6D-B522-4D6526804415}"/>
    <cellStyle name="Moneda 2 2 3 7 3" xfId="23456" xr:uid="{60E16519-B98C-4B9C-BB9E-72F4E5339ACC}"/>
    <cellStyle name="Moneda 2 2 3 8" xfId="8868" xr:uid="{75E4A624-1711-4A9E-ABE5-20B3303961D9}"/>
    <cellStyle name="Moneda 2 2 3 8 2" xfId="30737" xr:uid="{2D148FB2-C814-4A9E-9676-0A5C7E683127}"/>
    <cellStyle name="Moneda 2 2 3 8 3" xfId="19816" xr:uid="{C4A591F9-D2EB-42FD-A030-1C4524BA1258}"/>
    <cellStyle name="Moneda 2 2 3 9" xfId="27098" xr:uid="{9964EE3C-485C-4DC0-AF6A-2F86C907E0B4}"/>
    <cellStyle name="Moneda 2 2 4" xfId="5699" xr:uid="{0C749197-34C6-43C2-9B2E-EC8E8205A615}"/>
    <cellStyle name="Moneda 2 2 4 2" xfId="6432" xr:uid="{7477D046-87AF-4C36-8AD7-5E17CC698849}"/>
    <cellStyle name="Moneda 2 2 4 2 2" xfId="13739" xr:uid="{1E8D99E8-3452-4732-84A7-9590D40590BB}"/>
    <cellStyle name="Moneda 2 2 4 2 2 2" xfId="35593" xr:uid="{41E2A2F4-8D67-484B-8106-25B10534C815}"/>
    <cellStyle name="Moneda 2 2 4 2 2 3" xfId="24672" xr:uid="{B41C0FED-DB85-4E64-98A4-7CF482CAD249}"/>
    <cellStyle name="Moneda 2 2 4 2 3" xfId="10085" xr:uid="{23A69E83-9E64-43D3-ACEA-94E289C1C6C9}"/>
    <cellStyle name="Moneda 2 2 4 2 3 2" xfId="31953" xr:uid="{231F4BDE-1049-46C1-BEC0-8FDFBC3E6EB5}"/>
    <cellStyle name="Moneda 2 2 4 2 3 3" xfId="21032" xr:uid="{03FAF6C8-7363-4360-AA82-7CBE097D8FDD}"/>
    <cellStyle name="Moneda 2 2 4 2 4" xfId="28314" xr:uid="{2D8805F0-CD1B-4447-8A23-79761192FE28}"/>
    <cellStyle name="Moneda 2 2 4 2 5" xfId="17393" xr:uid="{78F17B15-DDA1-4615-88F9-3522F7F3E4E4}"/>
    <cellStyle name="Moneda 2 2 4 3" xfId="7162" xr:uid="{BA773E69-0208-4F84-9E96-C615963EA886}"/>
    <cellStyle name="Moneda 2 2 4 3 2" xfId="14469" xr:uid="{7136115B-73BA-422B-B8C8-96B0EC814911}"/>
    <cellStyle name="Moneda 2 2 4 3 2 2" xfId="36319" xr:uid="{7952199B-255B-4B3F-8A2D-FF9ADA48CC9A}"/>
    <cellStyle name="Moneda 2 2 4 3 2 3" xfId="25398" xr:uid="{C67EBE51-D391-442E-B3B1-A4E4AF1A0F57}"/>
    <cellStyle name="Moneda 2 2 4 3 3" xfId="10815" xr:uid="{35708727-31F7-4104-844C-79E27DEB7FA9}"/>
    <cellStyle name="Moneda 2 2 4 3 3 2" xfId="32679" xr:uid="{FA2C03E9-C299-4A4F-B391-545971BE32C6}"/>
    <cellStyle name="Moneda 2 2 4 3 3 3" xfId="21758" xr:uid="{3D6809D0-7ED0-47A0-B0FC-BCC2DD91FE03}"/>
    <cellStyle name="Moneda 2 2 4 3 4" xfId="29040" xr:uid="{69A87CE7-2A1F-490C-A403-C1A08870CFF4}"/>
    <cellStyle name="Moneda 2 2 4 3 5" xfId="18119" xr:uid="{1ECF4C4B-0FF0-46A9-8CF5-FED50EA721F8}"/>
    <cellStyle name="Moneda 2 2 4 4" xfId="7892" xr:uid="{4041ECF2-C4BA-46F7-AB8D-0B5B095FC4F9}"/>
    <cellStyle name="Moneda 2 2 4 4 2" xfId="15199" xr:uid="{DF3B352D-BFDC-4887-AA18-4F4A1E25F0F1}"/>
    <cellStyle name="Moneda 2 2 4 4 2 2" xfId="37045" xr:uid="{46962CCE-8FE7-4676-B6AA-35A147CFC1C8}"/>
    <cellStyle name="Moneda 2 2 4 4 2 3" xfId="26124" xr:uid="{40BFF763-A840-4B3D-96E2-BCAF6B8AAF2B}"/>
    <cellStyle name="Moneda 2 2 4 4 3" xfId="11545" xr:uid="{C933B7FC-B219-4F81-94AB-AA571B65A88F}"/>
    <cellStyle name="Moneda 2 2 4 4 3 2" xfId="33405" xr:uid="{E37F6658-BAFE-4CC6-B44D-25A470BC948C}"/>
    <cellStyle name="Moneda 2 2 4 4 3 3" xfId="22484" xr:uid="{B426E605-9932-4833-B17A-9C90FB36212C}"/>
    <cellStyle name="Moneda 2 2 4 4 4" xfId="29766" xr:uid="{9B4B82D3-4D62-4A30-A92A-809CC1FE16E6}"/>
    <cellStyle name="Moneda 2 2 4 4 5" xfId="18845" xr:uid="{7518350C-2457-4EB8-B899-E9BEDA416406}"/>
    <cellStyle name="Moneda 2 2 4 5" xfId="8622" xr:uid="{BC6751DF-0C92-4890-A9ED-2AF5501A1E4C}"/>
    <cellStyle name="Moneda 2 2 4 5 2" xfId="15929" xr:uid="{D545D3D3-7E97-4173-8767-EE8EC2A03828}"/>
    <cellStyle name="Moneda 2 2 4 5 2 2" xfId="37771" xr:uid="{218297B4-9BE4-478D-8808-AF0EA4AAE6ED}"/>
    <cellStyle name="Moneda 2 2 4 5 2 3" xfId="26850" xr:uid="{B3B4504A-CDB5-45B4-9C71-BF1D3B6A974A}"/>
    <cellStyle name="Moneda 2 2 4 5 3" xfId="12271" xr:uid="{BA4B3ADE-5FE2-4392-BE10-CF4219649EB4}"/>
    <cellStyle name="Moneda 2 2 4 5 3 2" xfId="34131" xr:uid="{30313854-526C-497B-83D6-3AB2CEAB388A}"/>
    <cellStyle name="Moneda 2 2 4 5 3 3" xfId="23210" xr:uid="{C11160BB-C010-442D-A738-9CBFAC3563CE}"/>
    <cellStyle name="Moneda 2 2 4 5 4" xfId="30492" xr:uid="{7B35B273-EC4C-44A1-AEA1-5A18BB7FF86B}"/>
    <cellStyle name="Moneda 2 2 4 5 5" xfId="19571" xr:uid="{092B7D58-F866-4969-A407-69F50E302074}"/>
    <cellStyle name="Moneda 2 2 4 6" xfId="13011" xr:uid="{12652A3E-E324-4E1A-8764-10143677AB6A}"/>
    <cellStyle name="Moneda 2 2 4 6 2" xfId="34865" xr:uid="{70D8724D-DF48-4203-955A-08D1F8FD1975}"/>
    <cellStyle name="Moneda 2 2 4 6 3" xfId="23944" xr:uid="{10DE5D63-078C-4DB8-AA9D-740A73AF359A}"/>
    <cellStyle name="Moneda 2 2 4 7" xfId="9357" xr:uid="{939AB414-EC0A-48C5-BA0A-18D02F2557F9}"/>
    <cellStyle name="Moneda 2 2 4 7 2" xfId="31225" xr:uid="{E5A43B2C-C00E-4103-B2E0-8FA996D6AFCD}"/>
    <cellStyle name="Moneda 2 2 4 7 3" xfId="20304" xr:uid="{3A85F27C-218F-4B07-B710-F023E8C1849B}"/>
    <cellStyle name="Moneda 2 2 4 8" xfId="27586" xr:uid="{C76BC5DD-5E48-49DF-8276-060C5FB7D468}"/>
    <cellStyle name="Moneda 2 2 4 9" xfId="16665" xr:uid="{E5AEEDA9-1E93-49E3-940C-B0DEF512179D}"/>
    <cellStyle name="Moneda 2 2 5" xfId="5951" xr:uid="{7CAA7F17-104E-40A4-8FCB-3B05B0F13EFB}"/>
    <cellStyle name="Moneda 2 2 5 2" xfId="13258" xr:uid="{1A39EC67-96C9-4F7D-8703-F16C0C3C2DE9}"/>
    <cellStyle name="Moneda 2 2 5 2 2" xfId="35112" xr:uid="{4DA61B03-2573-4AA5-BC8C-E098F0A48AB6}"/>
    <cellStyle name="Moneda 2 2 5 2 3" xfId="24191" xr:uid="{1A8FF9BA-5331-4091-910A-C50239FFA2E5}"/>
    <cellStyle name="Moneda 2 2 5 3" xfId="9604" xr:uid="{9BBDC34F-0E77-4B8B-A047-6694EDE837CF}"/>
    <cellStyle name="Moneda 2 2 5 3 2" xfId="31472" xr:uid="{30C17220-FA57-4DFD-BFF8-B74A4C919090}"/>
    <cellStyle name="Moneda 2 2 5 3 3" xfId="20551" xr:uid="{09706035-A2C8-41A1-92F4-9017D9850C81}"/>
    <cellStyle name="Moneda 2 2 5 4" xfId="27833" xr:uid="{1D630064-60A0-41E6-9404-2D52A92AE5E8}"/>
    <cellStyle name="Moneda 2 2 5 5" xfId="16912" xr:uid="{D269A5A0-D782-475C-95E7-AC9BA51D9D12}"/>
    <cellStyle name="Moneda 2 2 6" xfId="6677" xr:uid="{A4705C10-FD51-4B94-8AA5-1256A8A25423}"/>
    <cellStyle name="Moneda 2 2 6 2" xfId="13984" xr:uid="{A99FECA0-9621-4F4D-9F44-7B3FBB9869A6}"/>
    <cellStyle name="Moneda 2 2 6 2 2" xfId="35838" xr:uid="{A3C7B8F5-A683-4A06-9B3A-84879C7474CC}"/>
    <cellStyle name="Moneda 2 2 6 2 3" xfId="24917" xr:uid="{02EF3DB7-DE96-4B91-8C35-E879A0D5D55D}"/>
    <cellStyle name="Moneda 2 2 6 3" xfId="10330" xr:uid="{14887704-BEB1-46E9-B2A0-C1FC531BAE59}"/>
    <cellStyle name="Moneda 2 2 6 3 2" xfId="32198" xr:uid="{10F6D71E-64A6-46DD-B38B-8C9C677A1BE5}"/>
    <cellStyle name="Moneda 2 2 6 3 3" xfId="21277" xr:uid="{639CC875-AE9E-4AFC-8D7C-FC9066F8424B}"/>
    <cellStyle name="Moneda 2 2 6 4" xfId="28559" xr:uid="{7AA119D1-1E62-4621-9965-62E129B3566C}"/>
    <cellStyle name="Moneda 2 2 6 5" xfId="17638" xr:uid="{172E614B-A6DD-447C-8EBD-2D46422A97E9}"/>
    <cellStyle name="Moneda 2 2 7" xfId="7407" xr:uid="{85810829-A8F2-4748-BCD8-65CFA6DC30AA}"/>
    <cellStyle name="Moneda 2 2 7 2" xfId="14714" xr:uid="{2A104475-59BF-451E-9FC5-E0A1A059AADA}"/>
    <cellStyle name="Moneda 2 2 7 2 2" xfId="36564" xr:uid="{7C9C9B4D-E9DB-49F9-952F-D44C13DC3DA6}"/>
    <cellStyle name="Moneda 2 2 7 2 3" xfId="25643" xr:uid="{217226BF-CB7A-49D6-8302-368A809F5B3E}"/>
    <cellStyle name="Moneda 2 2 7 3" xfId="11060" xr:uid="{A617608D-5F81-4BCB-AB6C-833B1529482B}"/>
    <cellStyle name="Moneda 2 2 7 3 2" xfId="32924" xr:uid="{18AC5834-8C8B-4DA5-A00D-670A4A03E2BA}"/>
    <cellStyle name="Moneda 2 2 7 3 3" xfId="22003" xr:uid="{3B81BFF1-224E-4D3B-9DBB-D2DA8A3BA503}"/>
    <cellStyle name="Moneda 2 2 7 4" xfId="29285" xr:uid="{761D44C1-0F91-4DBC-9819-FFF5C4767246}"/>
    <cellStyle name="Moneda 2 2 7 5" xfId="18364" xr:uid="{EB7E76B2-A566-4EB4-9592-6895FE10201A}"/>
    <cellStyle name="Moneda 2 2 8" xfId="8137" xr:uid="{2A5446E0-A7B5-4320-BC59-2FEA809F40F7}"/>
    <cellStyle name="Moneda 2 2 8 2" xfId="15444" xr:uid="{1E7C2B49-BBE7-43C0-8F54-5F70B98B2C7A}"/>
    <cellStyle name="Moneda 2 2 8 2 2" xfId="37290" xr:uid="{FD7D773A-AA41-4C64-A1B2-EC6D7FFF92A5}"/>
    <cellStyle name="Moneda 2 2 8 2 3" xfId="26369" xr:uid="{C2AD0B26-265C-47BD-9688-A5D12B56ADA8}"/>
    <cellStyle name="Moneda 2 2 8 3" xfId="11790" xr:uid="{1833702F-5727-4414-8629-CC8D36B66703}"/>
    <cellStyle name="Moneda 2 2 8 3 2" xfId="33650" xr:uid="{2B7B0D84-5CF8-4565-8A5F-86E8A9FE64F1}"/>
    <cellStyle name="Moneda 2 2 8 3 3" xfId="22729" xr:uid="{03985A8B-5DF2-49AF-844E-E802C82B6D9E}"/>
    <cellStyle name="Moneda 2 2 8 4" xfId="30011" xr:uid="{A6FBAF79-A205-452B-A21E-4207992CA50C}"/>
    <cellStyle name="Moneda 2 2 8 5" xfId="19090" xr:uid="{CA255431-C85F-43D0-884D-D93420D52484}"/>
    <cellStyle name="Moneda 2 2 9" xfId="12526" xr:uid="{44CC8193-AC06-4D98-8076-C9CF08AF1B7F}"/>
    <cellStyle name="Moneda 2 2 9 2" xfId="34384" xr:uid="{0C402CA3-40DA-4ED6-B71A-6DEF8670C8AF}"/>
    <cellStyle name="Moneda 2 2 9 3" xfId="23463" xr:uid="{0918F382-FF2F-4C24-A084-1250A4FFC0B2}"/>
    <cellStyle name="Moneda 2 20" xfId="3141" xr:uid="{77B2C6EA-41C8-47DF-B6B3-716E641C38AB}"/>
    <cellStyle name="Moneda 2 20 10" xfId="27207" xr:uid="{1AD8AEE8-2BA1-48A0-B103-22DCD7EFE155}"/>
    <cellStyle name="Moneda 2 20 11" xfId="16286" xr:uid="{8D350CE2-856B-4A3B-B472-B0D911C4CC89}"/>
    <cellStyle name="Moneda 2 20 2" xfId="5551" xr:uid="{623E0C13-78E2-49C3-8DD5-BE385DFECD69}"/>
    <cellStyle name="Moneda 2 20 2 2" xfId="6290" xr:uid="{18EE5328-DCEA-4E6C-924D-A549329CB6B3}"/>
    <cellStyle name="Moneda 2 20 2 2 2" xfId="13597" xr:uid="{AC54343A-D6D3-4150-81B4-61570582BD15}"/>
    <cellStyle name="Moneda 2 20 2 2 2 2" xfId="35451" xr:uid="{D29B3880-44BB-4BE6-9623-06059592577E}"/>
    <cellStyle name="Moneda 2 20 2 2 2 3" xfId="24530" xr:uid="{9714E46F-5041-41E7-AECB-C385E9002D5C}"/>
    <cellStyle name="Moneda 2 20 2 2 3" xfId="9943" xr:uid="{A5E3AD3D-6377-474D-9808-F824E2F0628C}"/>
    <cellStyle name="Moneda 2 20 2 2 3 2" xfId="31811" xr:uid="{2BB15C81-0AFF-4A34-9E19-7B31B02B7D9D}"/>
    <cellStyle name="Moneda 2 20 2 2 3 3" xfId="20890" xr:uid="{675BE48B-3A31-42EC-8761-FD559D31B1A6}"/>
    <cellStyle name="Moneda 2 20 2 2 4" xfId="28172" xr:uid="{45AD8FC8-2A6B-4FDB-9514-D33D152F43F2}"/>
    <cellStyle name="Moneda 2 20 2 2 5" xfId="17251" xr:uid="{DEA476B9-5B16-4598-A9DB-2E1970A87F8E}"/>
    <cellStyle name="Moneda 2 20 2 3" xfId="7020" xr:uid="{52609787-20C1-4FD2-9A7C-E3656C1FA81D}"/>
    <cellStyle name="Moneda 2 20 2 3 2" xfId="14327" xr:uid="{8DE31E72-D10C-42FF-81BA-5BE5EA5A3CDC}"/>
    <cellStyle name="Moneda 2 20 2 3 2 2" xfId="36177" xr:uid="{C5B16616-5889-4DAA-9219-564883E08285}"/>
    <cellStyle name="Moneda 2 20 2 3 2 3" xfId="25256" xr:uid="{557D63AF-E3FF-4BB9-90CD-F0D9753B621D}"/>
    <cellStyle name="Moneda 2 20 2 3 3" xfId="10673" xr:uid="{49C0E103-1316-4572-8428-197A7FF7805E}"/>
    <cellStyle name="Moneda 2 20 2 3 3 2" xfId="32537" xr:uid="{73B8671A-520C-4DE0-AC05-8889A3A7D2CD}"/>
    <cellStyle name="Moneda 2 20 2 3 3 3" xfId="21616" xr:uid="{4CE6536B-0985-4FC2-8257-FE9E2E2D22FC}"/>
    <cellStyle name="Moneda 2 20 2 3 4" xfId="28898" xr:uid="{48785ECB-80B1-4C29-9153-B6BF749D8DD0}"/>
    <cellStyle name="Moneda 2 20 2 3 5" xfId="17977" xr:uid="{46368E57-3000-40B7-941E-F4A5E08E2E29}"/>
    <cellStyle name="Moneda 2 20 2 4" xfId="7750" xr:uid="{74CDF1FD-AB65-4557-B0D4-FA6045E0FF24}"/>
    <cellStyle name="Moneda 2 20 2 4 2" xfId="15057" xr:uid="{C6630A56-EEB2-462E-B89D-104DA1F00B85}"/>
    <cellStyle name="Moneda 2 20 2 4 2 2" xfId="36903" xr:uid="{685C598A-9736-4BD9-B984-3CC832181A24}"/>
    <cellStyle name="Moneda 2 20 2 4 2 3" xfId="25982" xr:uid="{01223279-3DFC-4B6E-9426-D2E91BCCFD17}"/>
    <cellStyle name="Moneda 2 20 2 4 3" xfId="11403" xr:uid="{F4434C56-FA52-4992-9B40-8B3D8703E8C1}"/>
    <cellStyle name="Moneda 2 20 2 4 3 2" xfId="33263" xr:uid="{F2E669B9-731D-487A-BF1B-3AE28CF87131}"/>
    <cellStyle name="Moneda 2 20 2 4 3 3" xfId="22342" xr:uid="{16111DDD-5AAF-4E6B-946A-870EC37F6508}"/>
    <cellStyle name="Moneda 2 20 2 4 4" xfId="29624" xr:uid="{C85488E6-4101-4041-B170-82B00DF79388}"/>
    <cellStyle name="Moneda 2 20 2 4 5" xfId="18703" xr:uid="{53BED3E3-48E0-424C-8D3A-8E5B1EA1FE14}"/>
    <cellStyle name="Moneda 2 20 2 5" xfId="8480" xr:uid="{D0E38B80-5F75-40CB-A6FF-CA15FA03CA4D}"/>
    <cellStyle name="Moneda 2 20 2 5 2" xfId="15787" xr:uid="{7D2D6691-8173-49A7-9519-82406967E32B}"/>
    <cellStyle name="Moneda 2 20 2 5 2 2" xfId="37629" xr:uid="{A03CD91B-2872-4624-8DF0-B61D938D546F}"/>
    <cellStyle name="Moneda 2 20 2 5 2 3" xfId="26708" xr:uid="{7B183F54-CF0E-4BDD-88E4-9A4C217F493D}"/>
    <cellStyle name="Moneda 2 20 2 5 3" xfId="12129" xr:uid="{9FFAFBF1-E9EA-48EB-AECA-87EF78836871}"/>
    <cellStyle name="Moneda 2 20 2 5 3 2" xfId="33989" xr:uid="{8EAE8097-A65E-4F94-B3DC-1707E5C1078F}"/>
    <cellStyle name="Moneda 2 20 2 5 3 3" xfId="23068" xr:uid="{2C061E1D-0E99-4099-B722-400FDB97FA19}"/>
    <cellStyle name="Moneda 2 20 2 5 4" xfId="30350" xr:uid="{C4F0A00D-E062-4BEC-AE83-B14297DB4C1D}"/>
    <cellStyle name="Moneda 2 20 2 5 5" xfId="19429" xr:uid="{39228F98-D9DC-4B68-899D-90E585660405}"/>
    <cellStyle name="Moneda 2 20 2 6" xfId="12869" xr:uid="{FB074E5B-0C0E-4C37-B3F5-B1197D01E47F}"/>
    <cellStyle name="Moneda 2 20 2 6 2" xfId="34723" xr:uid="{B7EB464A-C0B7-4867-9F0B-A5C05A8214BA}"/>
    <cellStyle name="Moneda 2 20 2 6 3" xfId="23802" xr:uid="{3AF8152B-A039-4DED-A6F5-B2E8F1635430}"/>
    <cellStyle name="Moneda 2 20 2 7" xfId="9215" xr:uid="{E1DBCB73-F03E-40D3-A180-6075EB2F891A}"/>
    <cellStyle name="Moneda 2 20 2 7 2" xfId="31083" xr:uid="{299AC652-11A0-4CD0-82BD-D8306E6EE799}"/>
    <cellStyle name="Moneda 2 20 2 7 3" xfId="20162" xr:uid="{766ED18E-2A53-4F37-B3CC-B66BCE770B9A}"/>
    <cellStyle name="Moneda 2 20 2 8" xfId="27444" xr:uid="{AC2573EF-0B6A-49C5-B10C-2B88539B4AA9}"/>
    <cellStyle name="Moneda 2 20 2 9" xfId="16523" xr:uid="{3BE425DB-7361-41C4-A8D4-25BAFF55F012}"/>
    <cellStyle name="Moneda 2 20 3" xfId="5801" xr:uid="{55741D4C-1036-419E-AC59-EC831031F1AD}"/>
    <cellStyle name="Moneda 2 20 3 2" xfId="6534" xr:uid="{012CC1BE-739F-487F-8A6D-C6AEC7811449}"/>
    <cellStyle name="Moneda 2 20 3 2 2" xfId="13841" xr:uid="{0AB1FAA3-EE7D-4F2F-AAF3-A91800220AC2}"/>
    <cellStyle name="Moneda 2 20 3 2 2 2" xfId="35695" xr:uid="{7209CBEF-37AA-4CA8-886D-54FFF0C447BA}"/>
    <cellStyle name="Moneda 2 20 3 2 2 3" xfId="24774" xr:uid="{6DAB3B7E-4E72-4F7A-B36A-5CBAB5975D4F}"/>
    <cellStyle name="Moneda 2 20 3 2 3" xfId="10187" xr:uid="{40249AA0-075E-411B-8047-A5A2DE3EAC53}"/>
    <cellStyle name="Moneda 2 20 3 2 3 2" xfId="32055" xr:uid="{7913C017-7499-4295-A44E-7D421662BA48}"/>
    <cellStyle name="Moneda 2 20 3 2 3 3" xfId="21134" xr:uid="{D268B91A-584A-4CEE-8079-265B0362FEC0}"/>
    <cellStyle name="Moneda 2 20 3 2 4" xfId="28416" xr:uid="{C19C2073-B0B9-45BF-B255-D7A32723270C}"/>
    <cellStyle name="Moneda 2 20 3 2 5" xfId="17495" xr:uid="{7E630D40-9BBD-4488-9833-627D5FA82473}"/>
    <cellStyle name="Moneda 2 20 3 3" xfId="7264" xr:uid="{A43D2A1D-D513-4A6C-AF53-3226585C78C8}"/>
    <cellStyle name="Moneda 2 20 3 3 2" xfId="14571" xr:uid="{A62499E8-BD68-43A4-AAA2-202AA0DC14DE}"/>
    <cellStyle name="Moneda 2 20 3 3 2 2" xfId="36421" xr:uid="{4B12550E-90C4-4ED9-BB15-9D1D3287322A}"/>
    <cellStyle name="Moneda 2 20 3 3 2 3" xfId="25500" xr:uid="{A6EDCD6C-BFB4-4A33-976D-376D344F5ECB}"/>
    <cellStyle name="Moneda 2 20 3 3 3" xfId="10917" xr:uid="{633A36C5-FD64-46DB-B813-F50D52A351CC}"/>
    <cellStyle name="Moneda 2 20 3 3 3 2" xfId="32781" xr:uid="{713D9212-4ECF-43BF-B4AF-FE6B647B15D2}"/>
    <cellStyle name="Moneda 2 20 3 3 3 3" xfId="21860" xr:uid="{400A1DA3-948E-46FA-B4EB-10300CDF3228}"/>
    <cellStyle name="Moneda 2 20 3 3 4" xfId="29142" xr:uid="{30D16E91-C009-42EB-ACD8-0713F4375981}"/>
    <cellStyle name="Moneda 2 20 3 3 5" xfId="18221" xr:uid="{B8696AF9-1C72-42CF-89B9-BDA65C7E0F3A}"/>
    <cellStyle name="Moneda 2 20 3 4" xfId="7994" xr:uid="{06C35B1E-FDF0-49A9-B540-35E0B5344BF9}"/>
    <cellStyle name="Moneda 2 20 3 4 2" xfId="15301" xr:uid="{67E45A7B-8683-4D05-BC2D-6989E8CE2631}"/>
    <cellStyle name="Moneda 2 20 3 4 2 2" xfId="37147" xr:uid="{E58061BA-2B19-4875-9539-B72EADB016B3}"/>
    <cellStyle name="Moneda 2 20 3 4 2 3" xfId="26226" xr:uid="{7FE48C6C-2C26-467A-9CB4-BAFFF6A6A936}"/>
    <cellStyle name="Moneda 2 20 3 4 3" xfId="11647" xr:uid="{926FF3CD-A9E5-4FA7-A8E8-692FA294CB05}"/>
    <cellStyle name="Moneda 2 20 3 4 3 2" xfId="33507" xr:uid="{EB4CF081-38E5-4E09-B766-2829F2E5A2E1}"/>
    <cellStyle name="Moneda 2 20 3 4 3 3" xfId="22586" xr:uid="{6B15F419-11B4-4195-81F0-B029FD7E66CC}"/>
    <cellStyle name="Moneda 2 20 3 4 4" xfId="29868" xr:uid="{CAE7B7EF-E4F9-44F9-BE78-D7F70F25A5FF}"/>
    <cellStyle name="Moneda 2 20 3 4 5" xfId="18947" xr:uid="{888E32C8-46D0-4053-9364-0FD586EB65BB}"/>
    <cellStyle name="Moneda 2 20 3 5" xfId="8724" xr:uid="{5FEBB0AB-B19C-423B-8563-92EBF01F18E1}"/>
    <cellStyle name="Moneda 2 20 3 5 2" xfId="16031" xr:uid="{E0B0233D-8796-434F-8DFA-C1C3237EF31C}"/>
    <cellStyle name="Moneda 2 20 3 5 2 2" xfId="37873" xr:uid="{C7D500BA-45A6-483E-8EAA-996A514FD1BC}"/>
    <cellStyle name="Moneda 2 20 3 5 2 3" xfId="26952" xr:uid="{99915C0E-D746-4840-8B17-C3BE87BA35D8}"/>
    <cellStyle name="Moneda 2 20 3 5 3" xfId="12373" xr:uid="{19EEA603-F6F6-4A05-BB82-1E961208E8B4}"/>
    <cellStyle name="Moneda 2 20 3 5 3 2" xfId="34233" xr:uid="{95ED4797-B516-4780-8821-BAECA272F436}"/>
    <cellStyle name="Moneda 2 20 3 5 3 3" xfId="23312" xr:uid="{038DBD56-3B32-49C1-BF1E-3DF36D06A3E5}"/>
    <cellStyle name="Moneda 2 20 3 5 4" xfId="30594" xr:uid="{D375C5DB-2A38-4FA0-8569-FDD1E555825F}"/>
    <cellStyle name="Moneda 2 20 3 5 5" xfId="19673" xr:uid="{1A05D789-DE60-4DAD-A953-7A5E212AC222}"/>
    <cellStyle name="Moneda 2 20 3 6" xfId="13113" xr:uid="{D0531DF4-4B17-4145-8294-145A44A49F4F}"/>
    <cellStyle name="Moneda 2 20 3 6 2" xfId="34967" xr:uid="{01812B80-DC76-47D5-B9B4-DA3F0A33AD67}"/>
    <cellStyle name="Moneda 2 20 3 6 3" xfId="24046" xr:uid="{AB776899-4514-4B35-95C9-3B65B1105AC4}"/>
    <cellStyle name="Moneda 2 20 3 7" xfId="9459" xr:uid="{56117463-77D1-4E58-9A3B-BE51646AB557}"/>
    <cellStyle name="Moneda 2 20 3 7 2" xfId="31327" xr:uid="{84188FB9-F53C-49A8-822E-FA07DE439D5E}"/>
    <cellStyle name="Moneda 2 20 3 7 3" xfId="20406" xr:uid="{2D42691B-B938-4431-8457-1896435C17DA}"/>
    <cellStyle name="Moneda 2 20 3 8" xfId="27688" xr:uid="{3730268A-EAA3-4319-AFD1-649AF8339986}"/>
    <cellStyle name="Moneda 2 20 3 9" xfId="16767" xr:uid="{52BF09D6-1456-43EE-9A43-CA57C75177C9}"/>
    <cellStyle name="Moneda 2 20 4" xfId="6053" xr:uid="{B03D55E3-5608-40D4-BD40-BE9D21D6E204}"/>
    <cellStyle name="Moneda 2 20 4 2" xfId="13360" xr:uid="{AA0ECBA9-8741-44DD-835B-C7663D2DAF46}"/>
    <cellStyle name="Moneda 2 20 4 2 2" xfId="35214" xr:uid="{D6C5B2E7-281E-4BC8-8342-79AB90ADB418}"/>
    <cellStyle name="Moneda 2 20 4 2 3" xfId="24293" xr:uid="{50CF3E50-8377-45A5-BC7C-E912BD569FFC}"/>
    <cellStyle name="Moneda 2 20 4 3" xfId="9706" xr:uid="{9BD3AFDD-B3E5-4F80-85F5-8773717A1950}"/>
    <cellStyle name="Moneda 2 20 4 3 2" xfId="31574" xr:uid="{E8CE4A20-15C5-4684-9CA3-5D2D72A9A2EA}"/>
    <cellStyle name="Moneda 2 20 4 3 3" xfId="20653" xr:uid="{A0F38920-8BB9-40CB-A8A9-56D81D23069F}"/>
    <cellStyle name="Moneda 2 20 4 4" xfId="27935" xr:uid="{D9EE4A92-2874-45C3-993D-665213952F25}"/>
    <cellStyle name="Moneda 2 20 4 5" xfId="17014" xr:uid="{EE12F088-681D-46F1-8B96-BBECFEC28691}"/>
    <cellStyle name="Moneda 2 20 5" xfId="6781" xr:uid="{CA939571-3E1E-44BC-BFF4-87F15C6E2867}"/>
    <cellStyle name="Moneda 2 20 5 2" xfId="14088" xr:uid="{4F43F044-74B2-4C27-A78B-1CC8682483DF}"/>
    <cellStyle name="Moneda 2 20 5 2 2" xfId="35940" xr:uid="{B31D5761-40DB-4727-B2F0-8C6197240BC9}"/>
    <cellStyle name="Moneda 2 20 5 2 3" xfId="25019" xr:uid="{8FBA58FD-152A-42D4-BCA9-898D8C78EB09}"/>
    <cellStyle name="Moneda 2 20 5 3" xfId="10434" xr:uid="{30DB1DE3-5A8F-4CFE-B86D-FC21B5AD96EC}"/>
    <cellStyle name="Moneda 2 20 5 3 2" xfId="32300" xr:uid="{E046BC5D-B5F1-471E-9974-FC04B2AF16E1}"/>
    <cellStyle name="Moneda 2 20 5 3 3" xfId="21379" xr:uid="{F8AFC973-6C5C-4D27-9240-8F45720FA0F0}"/>
    <cellStyle name="Moneda 2 20 5 4" xfId="28661" xr:uid="{A7B10502-E9F4-45B1-AB8B-DB91DCAFF485}"/>
    <cellStyle name="Moneda 2 20 5 5" xfId="17740" xr:uid="{056AD602-7EFA-4741-B76E-C1B35A206CDD}"/>
    <cellStyle name="Moneda 2 20 6" xfId="7511" xr:uid="{FF4EF869-B13D-41EA-A262-492098950A01}"/>
    <cellStyle name="Moneda 2 20 6 2" xfId="14818" xr:uid="{0359DBBE-20EE-4750-9142-3C03C5863456}"/>
    <cellStyle name="Moneda 2 20 6 2 2" xfId="36666" xr:uid="{57C69763-87EB-4A4C-8E1F-158EBB05BB3F}"/>
    <cellStyle name="Moneda 2 20 6 2 3" xfId="25745" xr:uid="{EFE3CAAC-5BAF-4791-A7C6-0528B5BE9C9B}"/>
    <cellStyle name="Moneda 2 20 6 3" xfId="11164" xr:uid="{A2C11773-ABD2-441B-8F2F-60024973275B}"/>
    <cellStyle name="Moneda 2 20 6 3 2" xfId="33026" xr:uid="{48CA0E4C-B57E-42AD-99EE-F884F6F7B898}"/>
    <cellStyle name="Moneda 2 20 6 3 3" xfId="22105" xr:uid="{FA395072-2F5E-4E6B-8C81-A90624526E27}"/>
    <cellStyle name="Moneda 2 20 6 4" xfId="29387" xr:uid="{E7644AE1-2A4B-4E37-9213-E5643B9D933E}"/>
    <cellStyle name="Moneda 2 20 6 5" xfId="18466" xr:uid="{1DABE465-84EC-40CF-A84E-15B6157E7BE7}"/>
    <cellStyle name="Moneda 2 20 7" xfId="8241" xr:uid="{FEE11C79-1FE3-424B-9646-CD95867C9645}"/>
    <cellStyle name="Moneda 2 20 7 2" xfId="15548" xr:uid="{F683F4B3-5395-4DFF-AC15-4AE06B1DDBB8}"/>
    <cellStyle name="Moneda 2 20 7 2 2" xfId="37392" xr:uid="{81CD2C31-8BA3-4946-9616-5C94BD434961}"/>
    <cellStyle name="Moneda 2 20 7 2 3" xfId="26471" xr:uid="{3466F7DD-2AC9-4BC2-9735-D492EDA670EA}"/>
    <cellStyle name="Moneda 2 20 7 3" xfId="11892" xr:uid="{B8C4478C-C353-4EA5-97DD-0C4F08DED162}"/>
    <cellStyle name="Moneda 2 20 7 3 2" xfId="33752" xr:uid="{B8FDF2AE-772C-4F50-B213-7420DBCB0CA3}"/>
    <cellStyle name="Moneda 2 20 7 3 3" xfId="22831" xr:uid="{36D316BD-4E74-4A94-AB36-2AE65A1BB31C}"/>
    <cellStyle name="Moneda 2 20 7 4" xfId="30113" xr:uid="{17F4A6B4-1BAA-4042-8F0A-D5E23D8ABF50}"/>
    <cellStyle name="Moneda 2 20 7 5" xfId="19192" xr:uid="{4BD0FB7C-104F-4FED-BC7E-7E92FEFFBAED}"/>
    <cellStyle name="Moneda 2 20 8" xfId="12630" xr:uid="{F1899E41-49E0-450E-B65A-951BA2BBD3C7}"/>
    <cellStyle name="Moneda 2 20 8 2" xfId="34486" xr:uid="{6C6A0F7D-1EEE-4733-BEC8-637701283AEA}"/>
    <cellStyle name="Moneda 2 20 8 3" xfId="23565" xr:uid="{8A0C8C71-3AE7-4B8D-9B2D-87460274B1BE}"/>
    <cellStyle name="Moneda 2 20 9" xfId="8978" xr:uid="{1D734EB5-D03B-43F9-9798-9B9C617FDBC8}"/>
    <cellStyle name="Moneda 2 20 9 2" xfId="30846" xr:uid="{86389D89-39F1-451E-88BA-2FD717D46726}"/>
    <cellStyle name="Moneda 2 20 9 3" xfId="19925" xr:uid="{04CAAAAF-A53F-4F99-8AE2-A890E53D5555}"/>
    <cellStyle name="Moneda 2 21" xfId="3142" xr:uid="{93CCD28B-E077-4D99-BF22-99F312F68E5A}"/>
    <cellStyle name="Moneda 2 21 10" xfId="27208" xr:uid="{519B71DE-4C5E-4BC0-BE29-427FD0357AA9}"/>
    <cellStyle name="Moneda 2 21 11" xfId="16287" xr:uid="{2835D635-8AA3-4501-BE5A-E21C04BBBBD1}"/>
    <cellStyle name="Moneda 2 21 2" xfId="5552" xr:uid="{D723CDA6-9A66-4BE1-89F3-52BB5596C977}"/>
    <cellStyle name="Moneda 2 21 2 2" xfId="6291" xr:uid="{2577D4D2-F826-4BAC-AB34-17397E7F36EA}"/>
    <cellStyle name="Moneda 2 21 2 2 2" xfId="13598" xr:uid="{5C44DF1B-1E9E-4F14-823C-F9F1A6C639BD}"/>
    <cellStyle name="Moneda 2 21 2 2 2 2" xfId="35452" xr:uid="{F1A3FF74-1779-491F-8E85-620B37A8DB45}"/>
    <cellStyle name="Moneda 2 21 2 2 2 3" xfId="24531" xr:uid="{97DAB80C-8D8C-4FA1-ADA2-7342B4AEFE6E}"/>
    <cellStyle name="Moneda 2 21 2 2 3" xfId="9944" xr:uid="{677453B9-9AA6-4902-841C-E6C90451B25A}"/>
    <cellStyle name="Moneda 2 21 2 2 3 2" xfId="31812" xr:uid="{238E5383-1894-4A28-94BB-9FEF343FC2E2}"/>
    <cellStyle name="Moneda 2 21 2 2 3 3" xfId="20891" xr:uid="{A798BA6E-F94A-4F97-A079-09EDD0276289}"/>
    <cellStyle name="Moneda 2 21 2 2 4" xfId="28173" xr:uid="{B020C63E-BDBC-4AD9-8CA4-FE5E868129A4}"/>
    <cellStyle name="Moneda 2 21 2 2 5" xfId="17252" xr:uid="{32130450-884B-4D25-B428-DB492E6E5B5C}"/>
    <cellStyle name="Moneda 2 21 2 3" xfId="7021" xr:uid="{76FCB584-EE06-4DEA-924E-139F50B97A10}"/>
    <cellStyle name="Moneda 2 21 2 3 2" xfId="14328" xr:uid="{06822E03-6236-4AB2-8236-BF28C59AD064}"/>
    <cellStyle name="Moneda 2 21 2 3 2 2" xfId="36178" xr:uid="{09EA365B-422D-43FC-9A80-CD5907CB4F92}"/>
    <cellStyle name="Moneda 2 21 2 3 2 3" xfId="25257" xr:uid="{BF774002-D00C-4A0C-967B-B3492745D30F}"/>
    <cellStyle name="Moneda 2 21 2 3 3" xfId="10674" xr:uid="{A3C28BFB-B29E-4785-A33A-4A9C8A215C5F}"/>
    <cellStyle name="Moneda 2 21 2 3 3 2" xfId="32538" xr:uid="{25EB8798-C9AA-46CC-BBB3-8E79A25DABEB}"/>
    <cellStyle name="Moneda 2 21 2 3 3 3" xfId="21617" xr:uid="{FBF7A67C-BEB4-4155-AD41-BF109BDA9B05}"/>
    <cellStyle name="Moneda 2 21 2 3 4" xfId="28899" xr:uid="{ED08B528-1D7F-4A05-B4C2-CA1D5FA61D86}"/>
    <cellStyle name="Moneda 2 21 2 3 5" xfId="17978" xr:uid="{AA61DD86-AD93-4400-9686-2BF273F9EF99}"/>
    <cellStyle name="Moneda 2 21 2 4" xfId="7751" xr:uid="{49459413-0A0A-456E-BD89-4AB95C539BD3}"/>
    <cellStyle name="Moneda 2 21 2 4 2" xfId="15058" xr:uid="{42EED2F9-4EF0-416C-81F9-1F8682C6131A}"/>
    <cellStyle name="Moneda 2 21 2 4 2 2" xfId="36904" xr:uid="{01D42760-4BC2-4BCB-B2DE-0DAC15ED71A7}"/>
    <cellStyle name="Moneda 2 21 2 4 2 3" xfId="25983" xr:uid="{3FDCCCD3-ECAD-4333-8E92-F4857D5BEBBB}"/>
    <cellStyle name="Moneda 2 21 2 4 3" xfId="11404" xr:uid="{9CB40D6C-57A9-4930-B2D8-F224532EB51C}"/>
    <cellStyle name="Moneda 2 21 2 4 3 2" xfId="33264" xr:uid="{2DBCA61C-B804-4CAA-8EEF-5DF71EDF2A5E}"/>
    <cellStyle name="Moneda 2 21 2 4 3 3" xfId="22343" xr:uid="{017C5FA9-363A-4CC2-AD93-EA41CA6DF5CE}"/>
    <cellStyle name="Moneda 2 21 2 4 4" xfId="29625" xr:uid="{5D99303B-5AB7-48A9-B962-3061F972DB23}"/>
    <cellStyle name="Moneda 2 21 2 4 5" xfId="18704" xr:uid="{0EBB431E-7911-40D4-814E-AF4F49BDA670}"/>
    <cellStyle name="Moneda 2 21 2 5" xfId="8481" xr:uid="{8977BCF5-4652-400B-86FA-D0297DCB5C95}"/>
    <cellStyle name="Moneda 2 21 2 5 2" xfId="15788" xr:uid="{D7EE30D1-23E8-4756-AAD5-945FFAB90ADC}"/>
    <cellStyle name="Moneda 2 21 2 5 2 2" xfId="37630" xr:uid="{E81CD61E-0604-415B-A531-7E6FAFA9A17F}"/>
    <cellStyle name="Moneda 2 21 2 5 2 3" xfId="26709" xr:uid="{C90204D6-E5ED-4E71-BDA2-C06C98FBD5F5}"/>
    <cellStyle name="Moneda 2 21 2 5 3" xfId="12130" xr:uid="{9349832F-BA70-4662-8A6D-8AF5EE23AD88}"/>
    <cellStyle name="Moneda 2 21 2 5 3 2" xfId="33990" xr:uid="{87B2A289-D38D-48CC-A5D3-68981993B995}"/>
    <cellStyle name="Moneda 2 21 2 5 3 3" xfId="23069" xr:uid="{451D5203-E668-4211-82E4-09B3AD73915E}"/>
    <cellStyle name="Moneda 2 21 2 5 4" xfId="30351" xr:uid="{65E68C69-AE53-4E20-9197-95CFF6A2C25D}"/>
    <cellStyle name="Moneda 2 21 2 5 5" xfId="19430" xr:uid="{3A2F4DEB-4C58-44BF-A1C5-09F00E9AF1C8}"/>
    <cellStyle name="Moneda 2 21 2 6" xfId="12870" xr:uid="{08FFBDC5-167D-4480-8887-CA3E48C5088D}"/>
    <cellStyle name="Moneda 2 21 2 6 2" xfId="34724" xr:uid="{97A12C70-A153-45AE-9D18-3648CDD39E00}"/>
    <cellStyle name="Moneda 2 21 2 6 3" xfId="23803" xr:uid="{4083E881-CD49-4E8E-9491-4CE72F70E459}"/>
    <cellStyle name="Moneda 2 21 2 7" xfId="9216" xr:uid="{73769123-40BC-4ED4-A43B-A788C2659E83}"/>
    <cellStyle name="Moneda 2 21 2 7 2" xfId="31084" xr:uid="{2C2C3E5E-ED44-4B07-89A8-F6364CEF5F65}"/>
    <cellStyle name="Moneda 2 21 2 7 3" xfId="20163" xr:uid="{A8A92180-F9A7-4F4D-B3EC-D0C3B05D6EEC}"/>
    <cellStyle name="Moneda 2 21 2 8" xfId="27445" xr:uid="{ECE0E490-C639-46B8-AF3C-FFF02F5B570D}"/>
    <cellStyle name="Moneda 2 21 2 9" xfId="16524" xr:uid="{6C1F91DD-3552-422F-A0DD-BE41AF0C1DF0}"/>
    <cellStyle name="Moneda 2 21 3" xfId="5802" xr:uid="{BE0E2BB6-67DA-4501-B234-9CB612CCCEBA}"/>
    <cellStyle name="Moneda 2 21 3 2" xfId="6535" xr:uid="{F4D66F15-9E10-4CEA-A02C-7D063E370CAB}"/>
    <cellStyle name="Moneda 2 21 3 2 2" xfId="13842" xr:uid="{984F990E-DD7B-463A-8E31-0761BF318D6B}"/>
    <cellStyle name="Moneda 2 21 3 2 2 2" xfId="35696" xr:uid="{7CE72B79-8053-4B9C-9CBD-D99DD6070824}"/>
    <cellStyle name="Moneda 2 21 3 2 2 3" xfId="24775" xr:uid="{4EB3BE9F-DFFF-4BB7-8E05-A5A9E9F01A6C}"/>
    <cellStyle name="Moneda 2 21 3 2 3" xfId="10188" xr:uid="{8274AFB0-FA0E-43B8-8A68-0646015C8D57}"/>
    <cellStyle name="Moneda 2 21 3 2 3 2" xfId="32056" xr:uid="{90675EE1-EC0C-439C-919A-70A2398D166E}"/>
    <cellStyle name="Moneda 2 21 3 2 3 3" xfId="21135" xr:uid="{2E497BB9-D4C2-4C3E-9713-FBA22F38DB61}"/>
    <cellStyle name="Moneda 2 21 3 2 4" xfId="28417" xr:uid="{C5DB4928-3199-4CDF-8305-EFC507E14940}"/>
    <cellStyle name="Moneda 2 21 3 2 5" xfId="17496" xr:uid="{1DA9B918-B08B-40C8-8F37-4CC28913D406}"/>
    <cellStyle name="Moneda 2 21 3 3" xfId="7265" xr:uid="{4F6E21E4-4960-4CBC-A716-6D50F6E77DD0}"/>
    <cellStyle name="Moneda 2 21 3 3 2" xfId="14572" xr:uid="{BEF41325-B7CC-4843-AE54-225BACB162EF}"/>
    <cellStyle name="Moneda 2 21 3 3 2 2" xfId="36422" xr:uid="{2077140A-113A-4162-A6D1-BAEE8A987783}"/>
    <cellStyle name="Moneda 2 21 3 3 2 3" xfId="25501" xr:uid="{0C2E26DD-3CB4-492F-A51F-1B2D9316DCD8}"/>
    <cellStyle name="Moneda 2 21 3 3 3" xfId="10918" xr:uid="{76727D82-266D-4193-B682-A61E5EAE5377}"/>
    <cellStyle name="Moneda 2 21 3 3 3 2" xfId="32782" xr:uid="{43DFF79B-373B-4CAE-A0BC-2FE2C044AD87}"/>
    <cellStyle name="Moneda 2 21 3 3 3 3" xfId="21861" xr:uid="{ABFF3289-0EB1-420E-A8AC-B2AEACAF18E3}"/>
    <cellStyle name="Moneda 2 21 3 3 4" xfId="29143" xr:uid="{3D3424D6-CEAE-4A32-81FE-3C5F6F853E80}"/>
    <cellStyle name="Moneda 2 21 3 3 5" xfId="18222" xr:uid="{EA22CD38-AA7B-49C2-AC75-FDD65319BAA5}"/>
    <cellStyle name="Moneda 2 21 3 4" xfId="7995" xr:uid="{759A2143-AE33-4A62-BD72-402E83BFD92C}"/>
    <cellStyle name="Moneda 2 21 3 4 2" xfId="15302" xr:uid="{F7A50373-16E8-42B7-B19C-8802CF0C25E9}"/>
    <cellStyle name="Moneda 2 21 3 4 2 2" xfId="37148" xr:uid="{DC5D76BC-646A-4EB3-BBCA-C0A12996303E}"/>
    <cellStyle name="Moneda 2 21 3 4 2 3" xfId="26227" xr:uid="{2ACD7568-DDEE-4FF2-BC07-A64EC00AE9AE}"/>
    <cellStyle name="Moneda 2 21 3 4 3" xfId="11648" xr:uid="{9A67E730-FB0A-43EF-8419-A83AF359AC0A}"/>
    <cellStyle name="Moneda 2 21 3 4 3 2" xfId="33508" xr:uid="{1D167951-7D33-4AD8-B876-A5B1DF7B1A21}"/>
    <cellStyle name="Moneda 2 21 3 4 3 3" xfId="22587" xr:uid="{D1A5910A-D048-4245-84E6-8902B11B8565}"/>
    <cellStyle name="Moneda 2 21 3 4 4" xfId="29869" xr:uid="{D7FAA58F-3EA4-4EF2-BB52-C080D544A6B7}"/>
    <cellStyle name="Moneda 2 21 3 4 5" xfId="18948" xr:uid="{87A2B78F-0801-4B71-93F3-561881E5A932}"/>
    <cellStyle name="Moneda 2 21 3 5" xfId="8725" xr:uid="{10806F77-58EF-4CE1-B441-5D785814CF0A}"/>
    <cellStyle name="Moneda 2 21 3 5 2" xfId="16032" xr:uid="{793E281D-202D-4998-9D27-4799A14B860F}"/>
    <cellStyle name="Moneda 2 21 3 5 2 2" xfId="37874" xr:uid="{DDAB9C9A-2842-47AE-A799-D8CFC42C8C7B}"/>
    <cellStyle name="Moneda 2 21 3 5 2 3" xfId="26953" xr:uid="{CB8225C9-4738-4906-8DDD-8626B291E488}"/>
    <cellStyle name="Moneda 2 21 3 5 3" xfId="12374" xr:uid="{8AEA1FC5-E9AB-45FD-85CE-27FB23D596DB}"/>
    <cellStyle name="Moneda 2 21 3 5 3 2" xfId="34234" xr:uid="{49F4F35D-B2CF-43E9-8465-373276A716D6}"/>
    <cellStyle name="Moneda 2 21 3 5 3 3" xfId="23313" xr:uid="{E74B891C-E46B-44AE-9A9F-39DCDC21747F}"/>
    <cellStyle name="Moneda 2 21 3 5 4" xfId="30595" xr:uid="{B72C7A50-A13E-4EB8-B16B-80048F8AE51F}"/>
    <cellStyle name="Moneda 2 21 3 5 5" xfId="19674" xr:uid="{2771D280-F975-4A9F-985A-AF238A3E56E1}"/>
    <cellStyle name="Moneda 2 21 3 6" xfId="13114" xr:uid="{C3E05713-BD6F-4E2D-A325-F08F6A3C77CF}"/>
    <cellStyle name="Moneda 2 21 3 6 2" xfId="34968" xr:uid="{5F2B0E97-A6D9-4F4B-94BE-017B7C895201}"/>
    <cellStyle name="Moneda 2 21 3 6 3" xfId="24047" xr:uid="{995263BD-41D2-4D8E-9FE2-E00F923B470E}"/>
    <cellStyle name="Moneda 2 21 3 7" xfId="9460" xr:uid="{828E7B6C-7762-4DE2-906A-AE14D59BC486}"/>
    <cellStyle name="Moneda 2 21 3 7 2" xfId="31328" xr:uid="{142EB477-2141-4501-A78E-1F3943841E32}"/>
    <cellStyle name="Moneda 2 21 3 7 3" xfId="20407" xr:uid="{954C5143-FE9B-44DD-A9CF-A6E55C15A82F}"/>
    <cellStyle name="Moneda 2 21 3 8" xfId="27689" xr:uid="{50DD1A1E-8A3C-4478-823B-E700D96D0B44}"/>
    <cellStyle name="Moneda 2 21 3 9" xfId="16768" xr:uid="{AB7FDF98-5B96-45A9-8811-9F27E9311289}"/>
    <cellStyle name="Moneda 2 21 4" xfId="6054" xr:uid="{8665B3BA-C6C4-49A1-941F-57764A45BF0A}"/>
    <cellStyle name="Moneda 2 21 4 2" xfId="13361" xr:uid="{2FD696D0-48A5-407D-9073-9871CEEB32DF}"/>
    <cellStyle name="Moneda 2 21 4 2 2" xfId="35215" xr:uid="{28E4314D-C70E-4796-8528-127237238BEC}"/>
    <cellStyle name="Moneda 2 21 4 2 3" xfId="24294" xr:uid="{2D9A9FF9-ACFC-4C50-A4D4-3D93B5FF472B}"/>
    <cellStyle name="Moneda 2 21 4 3" xfId="9707" xr:uid="{59D2CBD4-E16D-4E6E-BDD6-B22EEEE5C6BB}"/>
    <cellStyle name="Moneda 2 21 4 3 2" xfId="31575" xr:uid="{8F86E38C-6791-416B-B9B4-764E3DDE5F5A}"/>
    <cellStyle name="Moneda 2 21 4 3 3" xfId="20654" xr:uid="{F476EDE0-9ADA-4742-A458-B41E1A41EF2C}"/>
    <cellStyle name="Moneda 2 21 4 4" xfId="27936" xr:uid="{63D96E59-685C-4ECF-A79C-E84127A6A9D9}"/>
    <cellStyle name="Moneda 2 21 4 5" xfId="17015" xr:uid="{2317D4AE-C92E-40D3-B875-C45344009306}"/>
    <cellStyle name="Moneda 2 21 5" xfId="6782" xr:uid="{6205B897-E78D-489C-B671-65F79A3C8EDD}"/>
    <cellStyle name="Moneda 2 21 5 2" xfId="14089" xr:uid="{FEB9E7BB-7B11-489A-8AFD-D8E2CAC4FA2A}"/>
    <cellStyle name="Moneda 2 21 5 2 2" xfId="35941" xr:uid="{0A839B74-3273-4B22-A7F9-2C5A50C56BBB}"/>
    <cellStyle name="Moneda 2 21 5 2 3" xfId="25020" xr:uid="{C8774F6B-0F76-4664-BD13-88BB6CB2EB73}"/>
    <cellStyle name="Moneda 2 21 5 3" xfId="10435" xr:uid="{83860A38-78C3-4EB4-A67B-A566C309DCA9}"/>
    <cellStyle name="Moneda 2 21 5 3 2" xfId="32301" xr:uid="{2290CED1-5CB8-47A5-A799-6640D74FEDA8}"/>
    <cellStyle name="Moneda 2 21 5 3 3" xfId="21380" xr:uid="{3F68D765-3DA3-4708-AD30-58CEB739B70C}"/>
    <cellStyle name="Moneda 2 21 5 4" xfId="28662" xr:uid="{CB9126D5-1A25-4747-84CB-35765CF778FA}"/>
    <cellStyle name="Moneda 2 21 5 5" xfId="17741" xr:uid="{199B46FE-515D-41D6-89E3-B276203C1890}"/>
    <cellStyle name="Moneda 2 21 6" xfId="7512" xr:uid="{A044F9B5-2026-491B-90B0-495AC946659D}"/>
    <cellStyle name="Moneda 2 21 6 2" xfId="14819" xr:uid="{DDA3002B-9F9C-428B-9F1F-21728FAD2871}"/>
    <cellStyle name="Moneda 2 21 6 2 2" xfId="36667" xr:uid="{B427DFA2-1AFE-41B3-81BC-B46FF8F2D8F9}"/>
    <cellStyle name="Moneda 2 21 6 2 3" xfId="25746" xr:uid="{E5112B67-1496-481A-A6CF-1099297B1E8D}"/>
    <cellStyle name="Moneda 2 21 6 3" xfId="11165" xr:uid="{BE8F40E5-F598-48E3-B508-FE25D7C6BACC}"/>
    <cellStyle name="Moneda 2 21 6 3 2" xfId="33027" xr:uid="{6E94CE02-9002-4DE0-AE50-0F0252150BA2}"/>
    <cellStyle name="Moneda 2 21 6 3 3" xfId="22106" xr:uid="{D5419CCA-2AC3-4AEC-A783-7D8852BC6AFC}"/>
    <cellStyle name="Moneda 2 21 6 4" xfId="29388" xr:uid="{A5A5DF5B-CE9E-4CFF-A469-006123BF2354}"/>
    <cellStyle name="Moneda 2 21 6 5" xfId="18467" xr:uid="{BDF95072-EE9C-4841-A67B-08D839EC6317}"/>
    <cellStyle name="Moneda 2 21 7" xfId="8242" xr:uid="{F8662F1D-A6A3-434A-A881-41A8DE416F89}"/>
    <cellStyle name="Moneda 2 21 7 2" xfId="15549" xr:uid="{171F23A2-CE16-4B97-BD16-53331709C8D3}"/>
    <cellStyle name="Moneda 2 21 7 2 2" xfId="37393" xr:uid="{8CE683CC-2A8E-4AC4-9A58-F4A593BFA14F}"/>
    <cellStyle name="Moneda 2 21 7 2 3" xfId="26472" xr:uid="{C6188E12-51A7-4D9D-A342-EB9E9580C479}"/>
    <cellStyle name="Moneda 2 21 7 3" xfId="11893" xr:uid="{03F15C80-D5FF-403C-9F84-79F40AA13AD6}"/>
    <cellStyle name="Moneda 2 21 7 3 2" xfId="33753" xr:uid="{6B1E08E1-C3F6-4D31-A0F2-9E47CFDA620E}"/>
    <cellStyle name="Moneda 2 21 7 3 3" xfId="22832" xr:uid="{CFDA09FB-324A-4731-B91A-599DDC88450D}"/>
    <cellStyle name="Moneda 2 21 7 4" xfId="30114" xr:uid="{C61D810B-B2A2-4C2A-A53F-7BD7922E185C}"/>
    <cellStyle name="Moneda 2 21 7 5" xfId="19193" xr:uid="{FD98A6E1-3668-43DB-872D-9F43230134DB}"/>
    <cellStyle name="Moneda 2 21 8" xfId="12631" xr:uid="{ECEB5D5E-EC31-41AB-8A6A-7C81DBB3A2B7}"/>
    <cellStyle name="Moneda 2 21 8 2" xfId="34487" xr:uid="{DD3EC4AF-B333-4602-A51A-EDE108271658}"/>
    <cellStyle name="Moneda 2 21 8 3" xfId="23566" xr:uid="{C50E3726-5004-4B35-8D0D-58CAEEE8205F}"/>
    <cellStyle name="Moneda 2 21 9" xfId="8979" xr:uid="{6FFF0ED4-3E02-4685-8B40-7169378D9ADD}"/>
    <cellStyle name="Moneda 2 21 9 2" xfId="30847" xr:uid="{D1E7A0B9-2B10-484E-A2B7-F86F2AC0FAD0}"/>
    <cellStyle name="Moneda 2 21 9 3" xfId="19926" xr:uid="{9EFA2BD3-FD31-454B-B4A0-F7C126F19D96}"/>
    <cellStyle name="Moneda 2 22" xfId="3143" xr:uid="{9FFB90BF-C85D-4BFF-BCF1-273ADFD47040}"/>
    <cellStyle name="Moneda 2 22 10" xfId="27209" xr:uid="{C9B9A5BE-97EF-4489-A66F-E95BBE45EF84}"/>
    <cellStyle name="Moneda 2 22 11" xfId="16288" xr:uid="{98716547-8C81-4A73-9723-89BFDB8170A8}"/>
    <cellStyle name="Moneda 2 22 2" xfId="5553" xr:uid="{5460C5FF-E306-4447-922B-98B60D6BE108}"/>
    <cellStyle name="Moneda 2 22 2 2" xfId="6292" xr:uid="{E9AD0C61-DB73-4907-8457-FEEB9393AF06}"/>
    <cellStyle name="Moneda 2 22 2 2 2" xfId="13599" xr:uid="{9AA63394-BA67-4B9C-9803-097A9F7C1C35}"/>
    <cellStyle name="Moneda 2 22 2 2 2 2" xfId="35453" xr:uid="{901DF4F4-676E-4104-93A1-C56DEBDDCFC9}"/>
    <cellStyle name="Moneda 2 22 2 2 2 3" xfId="24532" xr:uid="{6214B0F4-3B17-4524-A0BE-4E133C28FE98}"/>
    <cellStyle name="Moneda 2 22 2 2 3" xfId="9945" xr:uid="{B6027BE6-A300-49E7-8922-62184EE0FD17}"/>
    <cellStyle name="Moneda 2 22 2 2 3 2" xfId="31813" xr:uid="{64B5FB57-5EBC-4BE7-9E4A-97DF59D584F3}"/>
    <cellStyle name="Moneda 2 22 2 2 3 3" xfId="20892" xr:uid="{AC8AD778-4C93-42F8-A531-8936F98AEE94}"/>
    <cellStyle name="Moneda 2 22 2 2 4" xfId="28174" xr:uid="{AE5B074F-3263-43F6-B3C9-57580EE1D862}"/>
    <cellStyle name="Moneda 2 22 2 2 5" xfId="17253" xr:uid="{BE876469-8347-4F33-B4F6-D72DBF30D1D6}"/>
    <cellStyle name="Moneda 2 22 2 3" xfId="7022" xr:uid="{C89A5F3D-AC10-4A1F-A21E-B9C56FBFAE23}"/>
    <cellStyle name="Moneda 2 22 2 3 2" xfId="14329" xr:uid="{C4483435-EA75-48A0-82D0-B2E14F381DA5}"/>
    <cellStyle name="Moneda 2 22 2 3 2 2" xfId="36179" xr:uid="{98F5D007-8A61-4073-BFEF-BF3C029BFE27}"/>
    <cellStyle name="Moneda 2 22 2 3 2 3" xfId="25258" xr:uid="{E6FD9BA2-60F7-49FA-82E8-C4BF66F033BD}"/>
    <cellStyle name="Moneda 2 22 2 3 3" xfId="10675" xr:uid="{530966B5-C536-4B32-967D-B2E3A6DACA75}"/>
    <cellStyle name="Moneda 2 22 2 3 3 2" xfId="32539" xr:uid="{C533F454-C169-4929-9E7F-C24039B0F094}"/>
    <cellStyle name="Moneda 2 22 2 3 3 3" xfId="21618" xr:uid="{7BE2B930-D338-4977-BBCB-E8BC137AFA97}"/>
    <cellStyle name="Moneda 2 22 2 3 4" xfId="28900" xr:uid="{667A2903-7B49-42DA-8EB8-9C34CB1120AC}"/>
    <cellStyle name="Moneda 2 22 2 3 5" xfId="17979" xr:uid="{F412C9C0-BDBD-429F-BE6C-C127388BDE47}"/>
    <cellStyle name="Moneda 2 22 2 4" xfId="7752" xr:uid="{E0B09543-A0B1-43D0-9A20-7A7C03456A06}"/>
    <cellStyle name="Moneda 2 22 2 4 2" xfId="15059" xr:uid="{891FFBEB-C8DF-4553-AF3C-ECA8EC738A8F}"/>
    <cellStyle name="Moneda 2 22 2 4 2 2" xfId="36905" xr:uid="{8833F69A-0BF5-4007-850C-2C7B1FDBA0B6}"/>
    <cellStyle name="Moneda 2 22 2 4 2 3" xfId="25984" xr:uid="{A5A2A0F7-C35E-495F-99ED-2D9318B43647}"/>
    <cellStyle name="Moneda 2 22 2 4 3" xfId="11405" xr:uid="{B0235164-655E-426C-BC55-49ECAF9C9F3C}"/>
    <cellStyle name="Moneda 2 22 2 4 3 2" xfId="33265" xr:uid="{6BD04D10-1E0F-4D82-B6D4-4CC593BFF724}"/>
    <cellStyle name="Moneda 2 22 2 4 3 3" xfId="22344" xr:uid="{B2B04C2F-2411-419F-9607-E15ADE5FCCF0}"/>
    <cellStyle name="Moneda 2 22 2 4 4" xfId="29626" xr:uid="{C986C438-EF14-4DF1-9E1B-8FEC4542326D}"/>
    <cellStyle name="Moneda 2 22 2 4 5" xfId="18705" xr:uid="{783B08F3-452D-4574-AFB1-A39FFCA3E2B1}"/>
    <cellStyle name="Moneda 2 22 2 5" xfId="8482" xr:uid="{8C75EE74-6E3B-4724-AFF4-0704FE7C1C0E}"/>
    <cellStyle name="Moneda 2 22 2 5 2" xfId="15789" xr:uid="{9F7A9A02-B43E-4CF4-BE5A-601530DAE01D}"/>
    <cellStyle name="Moneda 2 22 2 5 2 2" xfId="37631" xr:uid="{B61C5BE3-2B31-4D00-9223-FB65BF6CFCB1}"/>
    <cellStyle name="Moneda 2 22 2 5 2 3" xfId="26710" xr:uid="{8CAFC6DA-C0E0-410B-9737-CD9B31C3504A}"/>
    <cellStyle name="Moneda 2 22 2 5 3" xfId="12131" xr:uid="{AE319541-C03E-4B1A-BF29-03D9714ADDA2}"/>
    <cellStyle name="Moneda 2 22 2 5 3 2" xfId="33991" xr:uid="{EC1F79EA-E48C-4169-9736-A5541E1B340C}"/>
    <cellStyle name="Moneda 2 22 2 5 3 3" xfId="23070" xr:uid="{4FE2480B-3C46-47E5-9306-615AB07556FC}"/>
    <cellStyle name="Moneda 2 22 2 5 4" xfId="30352" xr:uid="{43283FB5-9284-4868-AD26-B18E0174301E}"/>
    <cellStyle name="Moneda 2 22 2 5 5" xfId="19431" xr:uid="{946224CA-C26D-4800-A978-6E683B7C1395}"/>
    <cellStyle name="Moneda 2 22 2 6" xfId="12871" xr:uid="{F15C69AC-CA8B-45A6-8049-73805A6846E3}"/>
    <cellStyle name="Moneda 2 22 2 6 2" xfId="34725" xr:uid="{4777C93B-909C-43DE-888D-D961FAD3A69B}"/>
    <cellStyle name="Moneda 2 22 2 6 3" xfId="23804" xr:uid="{F4D82337-DB3C-4C22-B007-F417B3F4B7D8}"/>
    <cellStyle name="Moneda 2 22 2 7" xfId="9217" xr:uid="{B13FEB63-6546-4BE8-B733-42CAF6CA16A9}"/>
    <cellStyle name="Moneda 2 22 2 7 2" xfId="31085" xr:uid="{BC391ABC-6DCB-4B6C-BCEE-CDEC288742E3}"/>
    <cellStyle name="Moneda 2 22 2 7 3" xfId="20164" xr:uid="{EF7346F4-F01C-47E0-8072-6D9ED1F6A8A4}"/>
    <cellStyle name="Moneda 2 22 2 8" xfId="27446" xr:uid="{2C728C5F-EFBD-48A7-88F4-DB2943A691D9}"/>
    <cellStyle name="Moneda 2 22 2 9" xfId="16525" xr:uid="{7E0FB854-9D91-475E-9454-6CC675C326D7}"/>
    <cellStyle name="Moneda 2 22 3" xfId="5803" xr:uid="{B4965DA3-4983-4749-AE5B-09890602A35F}"/>
    <cellStyle name="Moneda 2 22 3 2" xfId="6536" xr:uid="{B142901D-EFD0-4D4F-8677-255AD34E1378}"/>
    <cellStyle name="Moneda 2 22 3 2 2" xfId="13843" xr:uid="{7282F227-85F7-4AAB-BBB5-2D2DEFF74E9F}"/>
    <cellStyle name="Moneda 2 22 3 2 2 2" xfId="35697" xr:uid="{EFB30888-44BD-48F6-8A27-ECF7B4575DE2}"/>
    <cellStyle name="Moneda 2 22 3 2 2 3" xfId="24776" xr:uid="{816472EF-57A3-4648-ABAF-C1539C1FBF51}"/>
    <cellStyle name="Moneda 2 22 3 2 3" xfId="10189" xr:uid="{1162678C-5245-4E9F-A519-BD47ACDA522D}"/>
    <cellStyle name="Moneda 2 22 3 2 3 2" xfId="32057" xr:uid="{52BEE8CE-EB25-4675-89BE-03BEC43821FC}"/>
    <cellStyle name="Moneda 2 22 3 2 3 3" xfId="21136" xr:uid="{C0CA84A3-F233-4F2F-9E25-902A85C0E297}"/>
    <cellStyle name="Moneda 2 22 3 2 4" xfId="28418" xr:uid="{04AF388D-7F4B-4673-ADB4-C62956F3CBA3}"/>
    <cellStyle name="Moneda 2 22 3 2 5" xfId="17497" xr:uid="{7721F08D-2708-46D3-A7B7-FCB2E789AA0E}"/>
    <cellStyle name="Moneda 2 22 3 3" xfId="7266" xr:uid="{77406DFA-5554-451A-9967-376CDA5F3FC3}"/>
    <cellStyle name="Moneda 2 22 3 3 2" xfId="14573" xr:uid="{DB1A9ACB-FA6D-4AE4-9415-7A7A6695DDB6}"/>
    <cellStyle name="Moneda 2 22 3 3 2 2" xfId="36423" xr:uid="{04A145F8-F4A7-48F0-BE97-CBCCCF8C867B}"/>
    <cellStyle name="Moneda 2 22 3 3 2 3" xfId="25502" xr:uid="{2D8AD0B4-9426-4FD0-A375-70D67D63772A}"/>
    <cellStyle name="Moneda 2 22 3 3 3" xfId="10919" xr:uid="{CE08B681-AE3D-41C5-9646-E5A340FFDA89}"/>
    <cellStyle name="Moneda 2 22 3 3 3 2" xfId="32783" xr:uid="{0988B5FC-6B1A-48D4-9512-9F72F9121344}"/>
    <cellStyle name="Moneda 2 22 3 3 3 3" xfId="21862" xr:uid="{96F6D194-F96F-40F6-BA07-282744814341}"/>
    <cellStyle name="Moneda 2 22 3 3 4" xfId="29144" xr:uid="{CE0D84D3-7A3D-4695-8BD1-9A2EB7C0BB49}"/>
    <cellStyle name="Moneda 2 22 3 3 5" xfId="18223" xr:uid="{0B967923-E4F7-440C-ACAA-61EAA61387C7}"/>
    <cellStyle name="Moneda 2 22 3 4" xfId="7996" xr:uid="{3F41FD04-B30A-4E2F-9B0A-A82189F7A175}"/>
    <cellStyle name="Moneda 2 22 3 4 2" xfId="15303" xr:uid="{384F2EE5-A7F9-4028-8786-EC85803557C7}"/>
    <cellStyle name="Moneda 2 22 3 4 2 2" xfId="37149" xr:uid="{5B4CA9FC-3AE0-4A54-ADCC-243C2042B1EE}"/>
    <cellStyle name="Moneda 2 22 3 4 2 3" xfId="26228" xr:uid="{BE6A4BEC-07BE-43FF-9429-04C40B8DBC85}"/>
    <cellStyle name="Moneda 2 22 3 4 3" xfId="11649" xr:uid="{29F85B3B-6D53-4E28-BCB7-F7AD5C30E209}"/>
    <cellStyle name="Moneda 2 22 3 4 3 2" xfId="33509" xr:uid="{39D93938-8790-4228-B80D-DE8B58EA5492}"/>
    <cellStyle name="Moneda 2 22 3 4 3 3" xfId="22588" xr:uid="{C8E9CD53-63A0-4808-B08E-DA0008F1E42E}"/>
    <cellStyle name="Moneda 2 22 3 4 4" xfId="29870" xr:uid="{79ECFF6A-5610-4F9D-B01F-F535B475021E}"/>
    <cellStyle name="Moneda 2 22 3 4 5" xfId="18949" xr:uid="{F551B413-D62E-4763-8520-0AB128A3FCDF}"/>
    <cellStyle name="Moneda 2 22 3 5" xfId="8726" xr:uid="{E5D0D686-CD9C-4A9F-ACD7-B4EFD0542904}"/>
    <cellStyle name="Moneda 2 22 3 5 2" xfId="16033" xr:uid="{B79BDD4E-B5E3-49DE-849C-31D44EDFC18B}"/>
    <cellStyle name="Moneda 2 22 3 5 2 2" xfId="37875" xr:uid="{42699C0F-A0BC-4A69-9E17-38D1133BCBD4}"/>
    <cellStyle name="Moneda 2 22 3 5 2 3" xfId="26954" xr:uid="{E061D437-4F35-495A-8184-AEA7B642FAEE}"/>
    <cellStyle name="Moneda 2 22 3 5 3" xfId="12375" xr:uid="{D61E5D03-86AC-4B49-8E7F-76B0524C53D5}"/>
    <cellStyle name="Moneda 2 22 3 5 3 2" xfId="34235" xr:uid="{0F5A55E8-DA63-471E-90E3-F8728BFB22EE}"/>
    <cellStyle name="Moneda 2 22 3 5 3 3" xfId="23314" xr:uid="{57B150FA-BBD4-4BE3-9E6B-D695B1FE7277}"/>
    <cellStyle name="Moneda 2 22 3 5 4" xfId="30596" xr:uid="{3879EA84-ECA3-40A8-B0C6-71849F215B4E}"/>
    <cellStyle name="Moneda 2 22 3 5 5" xfId="19675" xr:uid="{99684DAC-C5BF-40DE-BA28-551599E1DDD9}"/>
    <cellStyle name="Moneda 2 22 3 6" xfId="13115" xr:uid="{BEF7EE48-2889-4CD9-8D56-A200288CBA31}"/>
    <cellStyle name="Moneda 2 22 3 6 2" xfId="34969" xr:uid="{723ADC1D-6D15-42FB-B961-4627295E05A5}"/>
    <cellStyle name="Moneda 2 22 3 6 3" xfId="24048" xr:uid="{21979C99-E576-4ABE-A4CE-51258DFC8212}"/>
    <cellStyle name="Moneda 2 22 3 7" xfId="9461" xr:uid="{F0CF2B52-0B46-423B-81B5-93C72437234C}"/>
    <cellStyle name="Moneda 2 22 3 7 2" xfId="31329" xr:uid="{92F7B57D-0BC5-440D-BBEE-100363771512}"/>
    <cellStyle name="Moneda 2 22 3 7 3" xfId="20408" xr:uid="{EEB1BD41-EA3E-4AE9-9377-9718BBA0EE26}"/>
    <cellStyle name="Moneda 2 22 3 8" xfId="27690" xr:uid="{6401EF17-93CB-4C01-AF98-0DE6A801DEF8}"/>
    <cellStyle name="Moneda 2 22 3 9" xfId="16769" xr:uid="{EAD4D1B0-5AB4-40CF-9ADA-6738AEDAA4EE}"/>
    <cellStyle name="Moneda 2 22 4" xfId="6055" xr:uid="{9B7D21CA-6297-4FAA-A96B-5174792C9FEC}"/>
    <cellStyle name="Moneda 2 22 4 2" xfId="13362" xr:uid="{5C4248B7-E430-4C09-A13A-DA19722E3F7D}"/>
    <cellStyle name="Moneda 2 22 4 2 2" xfId="35216" xr:uid="{06DC4E3F-296A-46B4-BB72-4445DFEC22A7}"/>
    <cellStyle name="Moneda 2 22 4 2 3" xfId="24295" xr:uid="{536469C0-A6CD-4A7F-BF01-440A2440685C}"/>
    <cellStyle name="Moneda 2 22 4 3" xfId="9708" xr:uid="{34662E53-441B-4816-AADE-52DD2C406BBE}"/>
    <cellStyle name="Moneda 2 22 4 3 2" xfId="31576" xr:uid="{BD67A44D-63F4-4872-9C91-3929B9E98944}"/>
    <cellStyle name="Moneda 2 22 4 3 3" xfId="20655" xr:uid="{48260DCA-995A-44B2-8C97-F8513BD157EE}"/>
    <cellStyle name="Moneda 2 22 4 4" xfId="27937" xr:uid="{0EB7A7EA-A77B-4A3D-BB92-0EAB9101468F}"/>
    <cellStyle name="Moneda 2 22 4 5" xfId="17016" xr:uid="{E3C96127-5AC5-4BF9-BB56-D8696F8BFE8B}"/>
    <cellStyle name="Moneda 2 22 5" xfId="6783" xr:uid="{FE5D9933-4DD0-4E91-9006-18A5E83762F5}"/>
    <cellStyle name="Moneda 2 22 5 2" xfId="14090" xr:uid="{4D49045E-AA5E-4EEE-B0EC-A3587D51640A}"/>
    <cellStyle name="Moneda 2 22 5 2 2" xfId="35942" xr:uid="{3B28D479-06CD-431C-A1FA-99586F78C9A2}"/>
    <cellStyle name="Moneda 2 22 5 2 3" xfId="25021" xr:uid="{2387E64C-2598-431A-9E3B-0FA202A9831C}"/>
    <cellStyle name="Moneda 2 22 5 3" xfId="10436" xr:uid="{D1861137-B6D0-43B5-BF6B-C51567ECE1A1}"/>
    <cellStyle name="Moneda 2 22 5 3 2" xfId="32302" xr:uid="{47D3B31D-AFB4-4557-B74A-9F9B0AC0FB95}"/>
    <cellStyle name="Moneda 2 22 5 3 3" xfId="21381" xr:uid="{E2DC0D81-82A8-4579-8E0A-FF629A3FA05E}"/>
    <cellStyle name="Moneda 2 22 5 4" xfId="28663" xr:uid="{205E47F1-9222-4FA9-B8C9-8E39FA7B72CB}"/>
    <cellStyle name="Moneda 2 22 5 5" xfId="17742" xr:uid="{0B14ED67-95E5-4539-B1CA-7E688911CB79}"/>
    <cellStyle name="Moneda 2 22 6" xfId="7513" xr:uid="{8835D138-5B25-461C-B56D-41840C728D57}"/>
    <cellStyle name="Moneda 2 22 6 2" xfId="14820" xr:uid="{A89AF976-067B-4431-884A-9D0707972E84}"/>
    <cellStyle name="Moneda 2 22 6 2 2" xfId="36668" xr:uid="{34BF2666-867D-4277-B6CF-11A46973B24C}"/>
    <cellStyle name="Moneda 2 22 6 2 3" xfId="25747" xr:uid="{C2E10AF4-6EAF-4AF8-BA64-DAC345420658}"/>
    <cellStyle name="Moneda 2 22 6 3" xfId="11166" xr:uid="{24BBE56F-D101-407F-862B-5A3E4E99B7D6}"/>
    <cellStyle name="Moneda 2 22 6 3 2" xfId="33028" xr:uid="{BCBFDD6D-84D0-4EFC-A3B6-DE55871DD7AB}"/>
    <cellStyle name="Moneda 2 22 6 3 3" xfId="22107" xr:uid="{77E84209-EA88-48D2-A4A5-B6B86025B8F1}"/>
    <cellStyle name="Moneda 2 22 6 4" xfId="29389" xr:uid="{CA74EF38-AB30-4E22-A546-B53A28FD8D00}"/>
    <cellStyle name="Moneda 2 22 6 5" xfId="18468" xr:uid="{0A5F9D90-9650-43D1-939F-14A5AD300A34}"/>
    <cellStyle name="Moneda 2 22 7" xfId="8243" xr:uid="{907A8691-157E-4296-9DED-C8F2183E910D}"/>
    <cellStyle name="Moneda 2 22 7 2" xfId="15550" xr:uid="{81A4C289-18E9-4220-94B0-005CF7A47565}"/>
    <cellStyle name="Moneda 2 22 7 2 2" xfId="37394" xr:uid="{000B7046-A96D-40A0-A862-9752C583C2CB}"/>
    <cellStyle name="Moneda 2 22 7 2 3" xfId="26473" xr:uid="{E3A9B2C2-106A-40C6-B9DF-7F57A0E9B810}"/>
    <cellStyle name="Moneda 2 22 7 3" xfId="11894" xr:uid="{C524C899-5FB2-4052-8BD3-82744D27015E}"/>
    <cellStyle name="Moneda 2 22 7 3 2" xfId="33754" xr:uid="{0299BF44-6ABE-4DEC-BE9B-1865E18D3343}"/>
    <cellStyle name="Moneda 2 22 7 3 3" xfId="22833" xr:uid="{8F63492B-14C0-4F2B-B8ED-19F5ACA74358}"/>
    <cellStyle name="Moneda 2 22 7 4" xfId="30115" xr:uid="{302FB989-B191-4C59-9A3F-131F22A0FF99}"/>
    <cellStyle name="Moneda 2 22 7 5" xfId="19194" xr:uid="{F5E6E75D-E36A-48EB-944D-1712ECD77BF6}"/>
    <cellStyle name="Moneda 2 22 8" xfId="12632" xr:uid="{A5277604-910A-4226-8328-B135ECB0C012}"/>
    <cellStyle name="Moneda 2 22 8 2" xfId="34488" xr:uid="{58CB2DD1-A017-4F4E-979E-AF53C79D416B}"/>
    <cellStyle name="Moneda 2 22 8 3" xfId="23567" xr:uid="{A1D1F041-301A-4D47-800F-0C4D7E78E27A}"/>
    <cellStyle name="Moneda 2 22 9" xfId="8980" xr:uid="{EAAD94F9-9658-44DF-A995-035C6D8EFF72}"/>
    <cellStyle name="Moneda 2 22 9 2" xfId="30848" xr:uid="{88A86886-DDD7-4012-9C3B-1A1598F8DC1B}"/>
    <cellStyle name="Moneda 2 22 9 3" xfId="19927" xr:uid="{1F8354A7-4B0F-4F37-9BC6-9CDAAAB92CB4}"/>
    <cellStyle name="Moneda 2 23" xfId="3144" xr:uid="{834D59AF-03A3-47D9-AD64-43804CA8FE65}"/>
    <cellStyle name="Moneda 2 23 10" xfId="27210" xr:uid="{24A0C3BA-ED4C-4E9B-9F73-FB48D00E838D}"/>
    <cellStyle name="Moneda 2 23 11" xfId="16289" xr:uid="{483A9F5A-AE85-4875-9DA4-3D4AF6E528CE}"/>
    <cellStyle name="Moneda 2 23 2" xfId="5554" xr:uid="{06F96D10-8FE7-4424-894C-3BF8D7295513}"/>
    <cellStyle name="Moneda 2 23 2 2" xfId="6293" xr:uid="{5A8DD6CF-5EEA-4961-A6BF-F87F307EC5C5}"/>
    <cellStyle name="Moneda 2 23 2 2 2" xfId="13600" xr:uid="{31A620BF-3997-49E0-88E1-B3695BE3F3DF}"/>
    <cellStyle name="Moneda 2 23 2 2 2 2" xfId="35454" xr:uid="{A758A6DA-F61F-4332-ADF9-06B1A2119070}"/>
    <cellStyle name="Moneda 2 23 2 2 2 3" xfId="24533" xr:uid="{FD627A3D-DF6E-4B8D-9AF8-9EA43BA01A89}"/>
    <cellStyle name="Moneda 2 23 2 2 3" xfId="9946" xr:uid="{84013F8A-84E9-495A-BA2A-FC2BE80EE911}"/>
    <cellStyle name="Moneda 2 23 2 2 3 2" xfId="31814" xr:uid="{DF9EC583-B168-4E74-89D5-C8FE7813820E}"/>
    <cellStyle name="Moneda 2 23 2 2 3 3" xfId="20893" xr:uid="{5E464423-465B-4479-8D7F-64432F994108}"/>
    <cellStyle name="Moneda 2 23 2 2 4" xfId="28175" xr:uid="{98894109-AC1B-4752-8585-645F3E2B7F45}"/>
    <cellStyle name="Moneda 2 23 2 2 5" xfId="17254" xr:uid="{1860E64D-0561-4B7B-A576-0C3C3BA16043}"/>
    <cellStyle name="Moneda 2 23 2 3" xfId="7023" xr:uid="{A47B5EF2-2731-4248-A2E3-53DFAE105CA8}"/>
    <cellStyle name="Moneda 2 23 2 3 2" xfId="14330" xr:uid="{10821B31-6E5A-4C60-A707-9F8E50875390}"/>
    <cellStyle name="Moneda 2 23 2 3 2 2" xfId="36180" xr:uid="{CE2EAA48-77C6-4D92-96B7-C3C2FCE966B4}"/>
    <cellStyle name="Moneda 2 23 2 3 2 3" xfId="25259" xr:uid="{FAC3B7F9-B135-4975-B8C6-A64CC3681387}"/>
    <cellStyle name="Moneda 2 23 2 3 3" xfId="10676" xr:uid="{B37F26B4-46FC-40C1-899A-DE95EFB482F3}"/>
    <cellStyle name="Moneda 2 23 2 3 3 2" xfId="32540" xr:uid="{49258E4C-CCAC-4315-A394-F750641034C1}"/>
    <cellStyle name="Moneda 2 23 2 3 3 3" xfId="21619" xr:uid="{2C95EE83-D1B4-4032-BCD6-9517545CA123}"/>
    <cellStyle name="Moneda 2 23 2 3 4" xfId="28901" xr:uid="{47F0BD9B-BAEC-4650-81F6-776D49DDE444}"/>
    <cellStyle name="Moneda 2 23 2 3 5" xfId="17980" xr:uid="{BC144D3E-4B5B-4DD9-A10F-7FD126C995CC}"/>
    <cellStyle name="Moneda 2 23 2 4" xfId="7753" xr:uid="{0C6B6EB7-C2F9-4DD2-A9DF-BFB138E53C01}"/>
    <cellStyle name="Moneda 2 23 2 4 2" xfId="15060" xr:uid="{EECC39B4-4847-4A89-89B6-3DA43D4D8DDE}"/>
    <cellStyle name="Moneda 2 23 2 4 2 2" xfId="36906" xr:uid="{F9CE69BA-909D-43F6-A3E0-6706A0A4D042}"/>
    <cellStyle name="Moneda 2 23 2 4 2 3" xfId="25985" xr:uid="{00A3C35E-E676-4559-AF92-7F99698B7654}"/>
    <cellStyle name="Moneda 2 23 2 4 3" xfId="11406" xr:uid="{050B3C67-7D5F-48D4-B225-4C8141572036}"/>
    <cellStyle name="Moneda 2 23 2 4 3 2" xfId="33266" xr:uid="{360C69FE-EB4A-4BCF-BA7A-65C8789F4BC0}"/>
    <cellStyle name="Moneda 2 23 2 4 3 3" xfId="22345" xr:uid="{202C3977-D010-47B1-89EE-202D8B4C3D55}"/>
    <cellStyle name="Moneda 2 23 2 4 4" xfId="29627" xr:uid="{44FAFB67-1239-41F4-9387-AE277E65E6D5}"/>
    <cellStyle name="Moneda 2 23 2 4 5" xfId="18706" xr:uid="{DD2E74D9-005F-4969-8891-3D884C0AD851}"/>
    <cellStyle name="Moneda 2 23 2 5" xfId="8483" xr:uid="{E7392A74-122F-4002-A568-6B23BFDB5965}"/>
    <cellStyle name="Moneda 2 23 2 5 2" xfId="15790" xr:uid="{8FDE3F53-8B34-44E8-83DA-DB5BCB78824F}"/>
    <cellStyle name="Moneda 2 23 2 5 2 2" xfId="37632" xr:uid="{B6D071BC-482E-47BD-A31F-0054E8E5620F}"/>
    <cellStyle name="Moneda 2 23 2 5 2 3" xfId="26711" xr:uid="{CC027407-B825-49CF-B1E7-F0B90156AB3A}"/>
    <cellStyle name="Moneda 2 23 2 5 3" xfId="12132" xr:uid="{B1230C3F-52DD-496C-9A09-212B9ED9F4FC}"/>
    <cellStyle name="Moneda 2 23 2 5 3 2" xfId="33992" xr:uid="{0F461E78-8CDC-4697-8976-15BE40771D35}"/>
    <cellStyle name="Moneda 2 23 2 5 3 3" xfId="23071" xr:uid="{E2D446C9-928C-4AA9-AD67-5FC2C3928674}"/>
    <cellStyle name="Moneda 2 23 2 5 4" xfId="30353" xr:uid="{272555B8-59AE-43E7-B288-7E34ED565C5B}"/>
    <cellStyle name="Moneda 2 23 2 5 5" xfId="19432" xr:uid="{B52AD49D-DFD2-41D8-8D63-49D86BDEB939}"/>
    <cellStyle name="Moneda 2 23 2 6" xfId="12872" xr:uid="{FE6D4D6B-EC2B-4D47-818F-262DEAFBEED7}"/>
    <cellStyle name="Moneda 2 23 2 6 2" xfId="34726" xr:uid="{03E29D9E-E626-4521-BF5A-26B230504FD8}"/>
    <cellStyle name="Moneda 2 23 2 6 3" xfId="23805" xr:uid="{F7133E4E-B760-4F0E-8135-279446AB2A04}"/>
    <cellStyle name="Moneda 2 23 2 7" xfId="9218" xr:uid="{DD3EE330-772F-4208-9688-F18E2B584F07}"/>
    <cellStyle name="Moneda 2 23 2 7 2" xfId="31086" xr:uid="{6D320BF5-C9C1-4526-9624-04E40A85ACEB}"/>
    <cellStyle name="Moneda 2 23 2 7 3" xfId="20165" xr:uid="{7E87613C-3F23-4C8F-AE94-0984B9AB62DA}"/>
    <cellStyle name="Moneda 2 23 2 8" xfId="27447" xr:uid="{765B2F3D-CEB2-4E79-B138-321DD9541365}"/>
    <cellStyle name="Moneda 2 23 2 9" xfId="16526" xr:uid="{DE238D39-E2C5-4504-A7D0-34DF345FE5C4}"/>
    <cellStyle name="Moneda 2 23 3" xfId="5804" xr:uid="{C4ACE435-8D80-417D-9A12-6EBD64E64A0C}"/>
    <cellStyle name="Moneda 2 23 3 2" xfId="6537" xr:uid="{13D6753A-DB8A-4FD2-B625-F71D9D30EE5E}"/>
    <cellStyle name="Moneda 2 23 3 2 2" xfId="13844" xr:uid="{26C9E89E-9B44-494D-9E9C-BD770416666D}"/>
    <cellStyle name="Moneda 2 23 3 2 2 2" xfId="35698" xr:uid="{30713F03-DE59-4E2E-972B-58883B74FE91}"/>
    <cellStyle name="Moneda 2 23 3 2 2 3" xfId="24777" xr:uid="{6469EA86-3F76-4678-B14D-7CEA0382E505}"/>
    <cellStyle name="Moneda 2 23 3 2 3" xfId="10190" xr:uid="{B2B37691-675D-4FDE-9F9E-18F1DAB095C1}"/>
    <cellStyle name="Moneda 2 23 3 2 3 2" xfId="32058" xr:uid="{758BB72E-BCC8-417F-ACC4-433DBFF05EB7}"/>
    <cellStyle name="Moneda 2 23 3 2 3 3" xfId="21137" xr:uid="{34A426F6-8667-40A8-8310-6380255FD047}"/>
    <cellStyle name="Moneda 2 23 3 2 4" xfId="28419" xr:uid="{83D5953D-1F3B-4D9A-8042-4F6DF20AEE27}"/>
    <cellStyle name="Moneda 2 23 3 2 5" xfId="17498" xr:uid="{7CB2B62E-5537-4D0D-8547-A38DE33AA954}"/>
    <cellStyle name="Moneda 2 23 3 3" xfId="7267" xr:uid="{E96849FA-F929-4427-8EA2-17DB661724E3}"/>
    <cellStyle name="Moneda 2 23 3 3 2" xfId="14574" xr:uid="{DD690394-23B0-46AF-920D-F54A95DC7947}"/>
    <cellStyle name="Moneda 2 23 3 3 2 2" xfId="36424" xr:uid="{8C0B19DB-A7F4-48E8-8BC9-16E0EB38B0B5}"/>
    <cellStyle name="Moneda 2 23 3 3 2 3" xfId="25503" xr:uid="{F737419E-7427-4C0D-9FD6-7D634C69E75D}"/>
    <cellStyle name="Moneda 2 23 3 3 3" xfId="10920" xr:uid="{72FD146D-C19B-4B1A-A646-A62927FE70A7}"/>
    <cellStyle name="Moneda 2 23 3 3 3 2" xfId="32784" xr:uid="{306AD298-5B99-449E-A5FD-1B89BC835D4F}"/>
    <cellStyle name="Moneda 2 23 3 3 3 3" xfId="21863" xr:uid="{EE2B01D0-5708-4EFB-84F4-382C42F0AFEE}"/>
    <cellStyle name="Moneda 2 23 3 3 4" xfId="29145" xr:uid="{27A468D8-0D6E-4E73-8B53-7CF0FA9A9F66}"/>
    <cellStyle name="Moneda 2 23 3 3 5" xfId="18224" xr:uid="{721D2B9C-C3EC-40A5-A99F-91F83F3401E2}"/>
    <cellStyle name="Moneda 2 23 3 4" xfId="7997" xr:uid="{E6BD9412-A0D1-436B-9333-164793586A7C}"/>
    <cellStyle name="Moneda 2 23 3 4 2" xfId="15304" xr:uid="{06D2B81E-6D67-4419-B52F-BDD11B4EAB73}"/>
    <cellStyle name="Moneda 2 23 3 4 2 2" xfId="37150" xr:uid="{3D07E93B-8C69-4D67-B610-20B076644D8F}"/>
    <cellStyle name="Moneda 2 23 3 4 2 3" xfId="26229" xr:uid="{F5DDF86C-43C4-4491-B820-97CE93DDCA45}"/>
    <cellStyle name="Moneda 2 23 3 4 3" xfId="11650" xr:uid="{3AFED3E8-FC62-438F-8186-C8168DC5D741}"/>
    <cellStyle name="Moneda 2 23 3 4 3 2" xfId="33510" xr:uid="{EAF8B1C8-EB02-4DD3-9EA6-C2EADC238F2E}"/>
    <cellStyle name="Moneda 2 23 3 4 3 3" xfId="22589" xr:uid="{2DF0CF70-22EB-45C7-9C6A-66158E32A0C2}"/>
    <cellStyle name="Moneda 2 23 3 4 4" xfId="29871" xr:uid="{75ABAD46-4F57-4ACB-9C23-05DC85FF8205}"/>
    <cellStyle name="Moneda 2 23 3 4 5" xfId="18950" xr:uid="{836CC59E-2F48-46EB-8721-9BA4E897E54B}"/>
    <cellStyle name="Moneda 2 23 3 5" xfId="8727" xr:uid="{85B1ACBF-16A0-42C6-B320-840D7BA0752B}"/>
    <cellStyle name="Moneda 2 23 3 5 2" xfId="16034" xr:uid="{FD63AE7E-C79D-4F4E-870A-1F98C95522E5}"/>
    <cellStyle name="Moneda 2 23 3 5 2 2" xfId="37876" xr:uid="{7B0CDCD2-C57E-42AA-A5A5-3EF4652AFDF5}"/>
    <cellStyle name="Moneda 2 23 3 5 2 3" xfId="26955" xr:uid="{87653A11-CA14-4872-9284-59A8578F8EB7}"/>
    <cellStyle name="Moneda 2 23 3 5 3" xfId="12376" xr:uid="{3A65F39F-A5DF-430E-849A-CA48CBB32AFB}"/>
    <cellStyle name="Moneda 2 23 3 5 3 2" xfId="34236" xr:uid="{8C379EFA-ED7D-4573-A79D-7D18F1EF719A}"/>
    <cellStyle name="Moneda 2 23 3 5 3 3" xfId="23315" xr:uid="{F2386131-1B4F-4D28-A6F9-8607391B87A3}"/>
    <cellStyle name="Moneda 2 23 3 5 4" xfId="30597" xr:uid="{5A4C7CB7-38C3-453A-8198-80C5857C499B}"/>
    <cellStyle name="Moneda 2 23 3 5 5" xfId="19676" xr:uid="{470B5679-52D6-4643-B952-678C2A881C80}"/>
    <cellStyle name="Moneda 2 23 3 6" xfId="13116" xr:uid="{0E40B7D4-BE7A-4A8C-9C03-70FEB23D10F2}"/>
    <cellStyle name="Moneda 2 23 3 6 2" xfId="34970" xr:uid="{1B49AA9D-633E-4D3B-B8A2-DDACED81B7F8}"/>
    <cellStyle name="Moneda 2 23 3 6 3" xfId="24049" xr:uid="{81D82C56-8BB1-41AE-9364-3562C142BE45}"/>
    <cellStyle name="Moneda 2 23 3 7" xfId="9462" xr:uid="{E1AEF4E9-A2A7-4588-9663-A077B8779203}"/>
    <cellStyle name="Moneda 2 23 3 7 2" xfId="31330" xr:uid="{7280A113-6C2F-40CA-84A1-286514699C5A}"/>
    <cellStyle name="Moneda 2 23 3 7 3" xfId="20409" xr:uid="{8DD1CD34-3F20-44E9-9E53-F80E941AAC36}"/>
    <cellStyle name="Moneda 2 23 3 8" xfId="27691" xr:uid="{B39975C6-DB16-4235-AAE9-FB6BAED2A949}"/>
    <cellStyle name="Moneda 2 23 3 9" xfId="16770" xr:uid="{66F6F4F4-F6E6-4D57-95EA-CE51D7B7D7A2}"/>
    <cellStyle name="Moneda 2 23 4" xfId="6056" xr:uid="{C4D78D0B-5525-4F11-9345-9824613F6D3E}"/>
    <cellStyle name="Moneda 2 23 4 2" xfId="13363" xr:uid="{D1CAFCFD-F487-43B4-A3A0-C2F3C55F2123}"/>
    <cellStyle name="Moneda 2 23 4 2 2" xfId="35217" xr:uid="{0489D314-2C1D-4031-97E1-24484E70707C}"/>
    <cellStyle name="Moneda 2 23 4 2 3" xfId="24296" xr:uid="{E74D53C5-26C3-49DB-9E2B-4672B4B7FB24}"/>
    <cellStyle name="Moneda 2 23 4 3" xfId="9709" xr:uid="{C2B86A58-6E0A-4CE7-A2C5-126A1F64B558}"/>
    <cellStyle name="Moneda 2 23 4 3 2" xfId="31577" xr:uid="{94AF4FA5-2CCA-4F73-ADE7-7FE3B992D3FB}"/>
    <cellStyle name="Moneda 2 23 4 3 3" xfId="20656" xr:uid="{1468988E-F0F8-4C3F-8EE1-87DB1A5E56A9}"/>
    <cellStyle name="Moneda 2 23 4 4" xfId="27938" xr:uid="{C6E49113-3D28-412D-808E-5BEF98B8DDE9}"/>
    <cellStyle name="Moneda 2 23 4 5" xfId="17017" xr:uid="{584219EA-049C-44D3-93CA-C540D6AA42C8}"/>
    <cellStyle name="Moneda 2 23 5" xfId="6784" xr:uid="{C80FE109-D097-4FB1-9F02-3441493D3449}"/>
    <cellStyle name="Moneda 2 23 5 2" xfId="14091" xr:uid="{DB67B2CE-D946-49A4-9241-6C371449521B}"/>
    <cellStyle name="Moneda 2 23 5 2 2" xfId="35943" xr:uid="{2736BFAA-347B-4CD8-912B-9181D4E59462}"/>
    <cellStyle name="Moneda 2 23 5 2 3" xfId="25022" xr:uid="{B394FDE8-E155-4C4E-87FD-C0ECCF1FADE9}"/>
    <cellStyle name="Moneda 2 23 5 3" xfId="10437" xr:uid="{609A5658-A53C-4187-B28B-245F7D455541}"/>
    <cellStyle name="Moneda 2 23 5 3 2" xfId="32303" xr:uid="{15FD6834-1E74-49BA-9239-E97B8B40B510}"/>
    <cellStyle name="Moneda 2 23 5 3 3" xfId="21382" xr:uid="{85EAD6D7-BD32-4C4D-8CDF-2D8DAC36B8C0}"/>
    <cellStyle name="Moneda 2 23 5 4" xfId="28664" xr:uid="{C0E06E80-FF7D-457A-B5AC-38FCB9ABBCD4}"/>
    <cellStyle name="Moneda 2 23 5 5" xfId="17743" xr:uid="{32557431-5535-4B9D-A439-F74AB0A05A8C}"/>
    <cellStyle name="Moneda 2 23 6" xfId="7514" xr:uid="{8DC5660B-1EF2-4EA2-8AF2-9728C883277E}"/>
    <cellStyle name="Moneda 2 23 6 2" xfId="14821" xr:uid="{E79D7C23-058F-495C-A55A-01A1460EF633}"/>
    <cellStyle name="Moneda 2 23 6 2 2" xfId="36669" xr:uid="{A369A018-5076-488D-8A79-3E4C83A3497B}"/>
    <cellStyle name="Moneda 2 23 6 2 3" xfId="25748" xr:uid="{B4F15094-D558-44AD-8806-B811A9D88193}"/>
    <cellStyle name="Moneda 2 23 6 3" xfId="11167" xr:uid="{C4FA7E24-9A66-4CE9-A89F-3B8D38898046}"/>
    <cellStyle name="Moneda 2 23 6 3 2" xfId="33029" xr:uid="{14AA514D-E629-4A07-9DD5-F9B32C1274FD}"/>
    <cellStyle name="Moneda 2 23 6 3 3" xfId="22108" xr:uid="{A743791C-D917-4FA9-8B1B-20B571C28869}"/>
    <cellStyle name="Moneda 2 23 6 4" xfId="29390" xr:uid="{EA4E41A6-2C56-48E8-B3F3-8B573806DAFA}"/>
    <cellStyle name="Moneda 2 23 6 5" xfId="18469" xr:uid="{905DA482-8D4B-4A67-96EB-1012111DFA82}"/>
    <cellStyle name="Moneda 2 23 7" xfId="8244" xr:uid="{C8AF1480-C5D2-42E3-A870-6DFCD9B111FB}"/>
    <cellStyle name="Moneda 2 23 7 2" xfId="15551" xr:uid="{2F886BD9-767F-4EEC-99A9-75F6B0F65124}"/>
    <cellStyle name="Moneda 2 23 7 2 2" xfId="37395" xr:uid="{45E1077D-E671-48CD-BDF5-3F6B849A84CE}"/>
    <cellStyle name="Moneda 2 23 7 2 3" xfId="26474" xr:uid="{3BADBDFB-6856-43EC-B50C-2416445EE042}"/>
    <cellStyle name="Moneda 2 23 7 3" xfId="11895" xr:uid="{AA46A5B7-7F9F-40AC-BB49-316CB520CDFF}"/>
    <cellStyle name="Moneda 2 23 7 3 2" xfId="33755" xr:uid="{2302FA8A-A969-4678-9E69-D62224DEFC28}"/>
    <cellStyle name="Moneda 2 23 7 3 3" xfId="22834" xr:uid="{9E3E7700-D679-419E-9BB4-611D7D8ABC5E}"/>
    <cellStyle name="Moneda 2 23 7 4" xfId="30116" xr:uid="{2DFC967B-880D-443A-B2F9-1F958BA6DAEF}"/>
    <cellStyle name="Moneda 2 23 7 5" xfId="19195" xr:uid="{9C705533-C3AA-4EC4-B05F-2A50C842346E}"/>
    <cellStyle name="Moneda 2 23 8" xfId="12633" xr:uid="{8A6DBAE3-F403-49C6-8767-6A9A03250FFF}"/>
    <cellStyle name="Moneda 2 23 8 2" xfId="34489" xr:uid="{5D885717-055D-4171-B462-62012737FE46}"/>
    <cellStyle name="Moneda 2 23 8 3" xfId="23568" xr:uid="{9E3BC4F7-222F-4B53-86DF-D9FD30A52B29}"/>
    <cellStyle name="Moneda 2 23 9" xfId="8981" xr:uid="{E3AF0591-C963-433C-9C49-9B9B4FDD201D}"/>
    <cellStyle name="Moneda 2 23 9 2" xfId="30849" xr:uid="{39DE42D5-E737-42C0-A425-F3FBA8FC3051}"/>
    <cellStyle name="Moneda 2 23 9 3" xfId="19928" xr:uid="{E6282D5F-9508-451D-BB13-DBA3A9ECED9C}"/>
    <cellStyle name="Moneda 2 24" xfId="3145" xr:uid="{2DBE1C19-6CD4-4025-BB38-F14B4B975E86}"/>
    <cellStyle name="Moneda 2 24 10" xfId="27211" xr:uid="{9906AF51-EC05-441E-9617-2BFB148DECBE}"/>
    <cellStyle name="Moneda 2 24 11" xfId="16290" xr:uid="{14EDB3E4-213E-40E6-9D10-3F247F52677E}"/>
    <cellStyle name="Moneda 2 24 2" xfId="5555" xr:uid="{20F66E7A-E8CE-4BDF-AC0C-D9AFCC428E0E}"/>
    <cellStyle name="Moneda 2 24 2 2" xfId="6294" xr:uid="{E53B6A84-1378-4081-B363-2E386CF5FDF5}"/>
    <cellStyle name="Moneda 2 24 2 2 2" xfId="13601" xr:uid="{38BAAC9A-C10F-4E4C-8787-788B2E17577E}"/>
    <cellStyle name="Moneda 2 24 2 2 2 2" xfId="35455" xr:uid="{C1A2DCBD-1270-4475-92D3-3F70D47E14E5}"/>
    <cellStyle name="Moneda 2 24 2 2 2 3" xfId="24534" xr:uid="{FA8F4623-A82E-46A3-A5A2-17A3AD0C0418}"/>
    <cellStyle name="Moneda 2 24 2 2 3" xfId="9947" xr:uid="{6CB3C655-01B9-494F-86DC-030121935CDE}"/>
    <cellStyle name="Moneda 2 24 2 2 3 2" xfId="31815" xr:uid="{366F511B-A743-4D90-BE1C-79227F6F135D}"/>
    <cellStyle name="Moneda 2 24 2 2 3 3" xfId="20894" xr:uid="{178E546D-5F4E-42DA-B06E-E3482B5A3D8C}"/>
    <cellStyle name="Moneda 2 24 2 2 4" xfId="28176" xr:uid="{53B2E489-3304-4105-8F14-8EC71A5BB0F1}"/>
    <cellStyle name="Moneda 2 24 2 2 5" xfId="17255" xr:uid="{21EA0208-0A72-4D37-8511-DCA27A002695}"/>
    <cellStyle name="Moneda 2 24 2 3" xfId="7024" xr:uid="{6FEEA893-8FFA-4622-B5AF-1D486FE184A5}"/>
    <cellStyle name="Moneda 2 24 2 3 2" xfId="14331" xr:uid="{01C60E9E-4FAA-4636-AB25-D264AA8E9CB4}"/>
    <cellStyle name="Moneda 2 24 2 3 2 2" xfId="36181" xr:uid="{E5337372-FF0E-4434-93D3-7D972E529D81}"/>
    <cellStyle name="Moneda 2 24 2 3 2 3" xfId="25260" xr:uid="{B08C4752-764D-48A3-A2FB-8EE9FDAB9E80}"/>
    <cellStyle name="Moneda 2 24 2 3 3" xfId="10677" xr:uid="{78EF220D-3A89-434D-BD3E-5FC06E539BBC}"/>
    <cellStyle name="Moneda 2 24 2 3 3 2" xfId="32541" xr:uid="{C48C7751-1F3C-4892-8405-3F39A1A60AB4}"/>
    <cellStyle name="Moneda 2 24 2 3 3 3" xfId="21620" xr:uid="{27496015-8DB7-4A47-829F-FE41F67D5D90}"/>
    <cellStyle name="Moneda 2 24 2 3 4" xfId="28902" xr:uid="{ABB9F4F5-7204-4CF6-A7C9-F6C2111DD852}"/>
    <cellStyle name="Moneda 2 24 2 3 5" xfId="17981" xr:uid="{F3B55AFE-FCAE-43FD-92EC-47EB6D8DFE47}"/>
    <cellStyle name="Moneda 2 24 2 4" xfId="7754" xr:uid="{56395895-F4BF-4103-BBCA-9CE5A4830FEB}"/>
    <cellStyle name="Moneda 2 24 2 4 2" xfId="15061" xr:uid="{091ABDC7-0D86-4013-9C17-F1D637151FE1}"/>
    <cellStyle name="Moneda 2 24 2 4 2 2" xfId="36907" xr:uid="{3C505ABD-BA40-4221-80EC-B8C0BA8997A6}"/>
    <cellStyle name="Moneda 2 24 2 4 2 3" xfId="25986" xr:uid="{2375D09E-E6ED-4F01-A476-8AEA8A8F7343}"/>
    <cellStyle name="Moneda 2 24 2 4 3" xfId="11407" xr:uid="{FF14A6C4-C9E9-4EAB-9B70-06E028D079EE}"/>
    <cellStyle name="Moneda 2 24 2 4 3 2" xfId="33267" xr:uid="{64408A8A-589B-410F-AE62-8CBE1143F8F5}"/>
    <cellStyle name="Moneda 2 24 2 4 3 3" xfId="22346" xr:uid="{8C3DDFE1-3A1C-4BD7-8F2C-8F002CBEDE2B}"/>
    <cellStyle name="Moneda 2 24 2 4 4" xfId="29628" xr:uid="{D612CF64-6FB2-49A3-8AAF-E4836B422A26}"/>
    <cellStyle name="Moneda 2 24 2 4 5" xfId="18707" xr:uid="{EA65650C-53B5-4203-8136-6E200877AAB0}"/>
    <cellStyle name="Moneda 2 24 2 5" xfId="8484" xr:uid="{B36B0C5C-7DDE-4B52-8F41-A7E4D1884003}"/>
    <cellStyle name="Moneda 2 24 2 5 2" xfId="15791" xr:uid="{C360CAA2-B7BC-4817-8838-DAC1335C4FC4}"/>
    <cellStyle name="Moneda 2 24 2 5 2 2" xfId="37633" xr:uid="{BA6BCE9D-3411-49AE-A2F7-56743373ACAD}"/>
    <cellStyle name="Moneda 2 24 2 5 2 3" xfId="26712" xr:uid="{3CACD520-8208-4695-9F59-AFB8426AD815}"/>
    <cellStyle name="Moneda 2 24 2 5 3" xfId="12133" xr:uid="{28756361-8438-4274-B820-D7278CD55340}"/>
    <cellStyle name="Moneda 2 24 2 5 3 2" xfId="33993" xr:uid="{1A7E3941-A451-4B05-BED4-70283157017B}"/>
    <cellStyle name="Moneda 2 24 2 5 3 3" xfId="23072" xr:uid="{F84A2855-CE0A-44C3-BA4B-140F375767A0}"/>
    <cellStyle name="Moneda 2 24 2 5 4" xfId="30354" xr:uid="{CE44314C-B924-4AE5-9C09-9810AA0D121C}"/>
    <cellStyle name="Moneda 2 24 2 5 5" xfId="19433" xr:uid="{6C604893-196F-4F19-9C9C-4BACF6A752A0}"/>
    <cellStyle name="Moneda 2 24 2 6" xfId="12873" xr:uid="{5AC3B3AE-19FD-418A-A17F-3FFF08ADC5AA}"/>
    <cellStyle name="Moneda 2 24 2 6 2" xfId="34727" xr:uid="{28C792C3-AAEC-463E-BFC0-4200959C084F}"/>
    <cellStyle name="Moneda 2 24 2 6 3" xfId="23806" xr:uid="{D103090F-8205-490C-B431-4645E9BD0B7A}"/>
    <cellStyle name="Moneda 2 24 2 7" xfId="9219" xr:uid="{DAD33F66-1128-4A8C-9753-E9B6EAB88A91}"/>
    <cellStyle name="Moneda 2 24 2 7 2" xfId="31087" xr:uid="{61F279B2-0C5C-4AEF-8651-6C9C146718DE}"/>
    <cellStyle name="Moneda 2 24 2 7 3" xfId="20166" xr:uid="{649B80E5-E4EB-42E5-A824-B93F71405005}"/>
    <cellStyle name="Moneda 2 24 2 8" xfId="27448" xr:uid="{55AAED46-0EB7-4B60-B83A-B52AEF888F4C}"/>
    <cellStyle name="Moneda 2 24 2 9" xfId="16527" xr:uid="{6E46BEB5-DBA8-4CDE-904A-0F59E790EE56}"/>
    <cellStyle name="Moneda 2 24 3" xfId="5805" xr:uid="{DC4ABE77-F06F-4E08-B79D-A42362D9B9FB}"/>
    <cellStyle name="Moneda 2 24 3 2" xfId="6538" xr:uid="{DEF2F487-9A6C-4A5D-9A8F-D3BE3210D560}"/>
    <cellStyle name="Moneda 2 24 3 2 2" xfId="13845" xr:uid="{9241DE60-524D-4BEF-85FA-94D77B2E4CC7}"/>
    <cellStyle name="Moneda 2 24 3 2 2 2" xfId="35699" xr:uid="{ABA71D83-2213-4B34-8A72-6F7CF65E8A3C}"/>
    <cellStyle name="Moneda 2 24 3 2 2 3" xfId="24778" xr:uid="{40B18B88-74C9-435F-A44D-CECA01912B67}"/>
    <cellStyle name="Moneda 2 24 3 2 3" xfId="10191" xr:uid="{310E295F-7A3F-4AA2-9D42-3D0573603EA7}"/>
    <cellStyle name="Moneda 2 24 3 2 3 2" xfId="32059" xr:uid="{8CCE6640-C299-4014-888A-F4256898ABC2}"/>
    <cellStyle name="Moneda 2 24 3 2 3 3" xfId="21138" xr:uid="{821C95CD-1EA8-4235-9C64-C89A6B01E07C}"/>
    <cellStyle name="Moneda 2 24 3 2 4" xfId="28420" xr:uid="{5ED82848-FEF2-4A7F-85BC-B71E79061AAF}"/>
    <cellStyle name="Moneda 2 24 3 2 5" xfId="17499" xr:uid="{1C2D38D5-97DD-43D0-8477-4C165F06DBF7}"/>
    <cellStyle name="Moneda 2 24 3 3" xfId="7268" xr:uid="{1A594A2A-5FF1-4586-A7F9-128B8C145509}"/>
    <cellStyle name="Moneda 2 24 3 3 2" xfId="14575" xr:uid="{15A67E1D-B171-411D-89E5-2B14B0E39D39}"/>
    <cellStyle name="Moneda 2 24 3 3 2 2" xfId="36425" xr:uid="{78C651F4-5ADC-4D98-AA80-A206C46C42BB}"/>
    <cellStyle name="Moneda 2 24 3 3 2 3" xfId="25504" xr:uid="{4DF5AE27-10E5-4E10-BFFD-17004E6A43D7}"/>
    <cellStyle name="Moneda 2 24 3 3 3" xfId="10921" xr:uid="{C731BB3D-59B9-4F86-9752-98245AB86C66}"/>
    <cellStyle name="Moneda 2 24 3 3 3 2" xfId="32785" xr:uid="{040DB3E0-B458-4E92-B5E6-07BB3330F890}"/>
    <cellStyle name="Moneda 2 24 3 3 3 3" xfId="21864" xr:uid="{88E1DDE8-4768-413C-973C-22E14D0A5714}"/>
    <cellStyle name="Moneda 2 24 3 3 4" xfId="29146" xr:uid="{67246C2D-3F52-4A2B-AA36-0C7FD16194AD}"/>
    <cellStyle name="Moneda 2 24 3 3 5" xfId="18225" xr:uid="{7515CD55-3364-4BEF-897C-4FEEF5256C48}"/>
    <cellStyle name="Moneda 2 24 3 4" xfId="7998" xr:uid="{13D6A684-488D-4801-A9EB-5A0BEBA36787}"/>
    <cellStyle name="Moneda 2 24 3 4 2" xfId="15305" xr:uid="{3EA8F4C3-8782-4FF1-8488-51C06DABEF2D}"/>
    <cellStyle name="Moneda 2 24 3 4 2 2" xfId="37151" xr:uid="{6FAD1291-4013-46A9-BED9-542179D04B45}"/>
    <cellStyle name="Moneda 2 24 3 4 2 3" xfId="26230" xr:uid="{05C00F54-E072-41A9-BA44-E0CDE8E14CD0}"/>
    <cellStyle name="Moneda 2 24 3 4 3" xfId="11651" xr:uid="{DA8991BC-82C4-4B5B-A168-DBF6C6F7159F}"/>
    <cellStyle name="Moneda 2 24 3 4 3 2" xfId="33511" xr:uid="{0E92B036-903E-40E1-97BB-ECD54BB6EF57}"/>
    <cellStyle name="Moneda 2 24 3 4 3 3" xfId="22590" xr:uid="{918D80FE-EE0F-48BB-949F-19898DF1EC42}"/>
    <cellStyle name="Moneda 2 24 3 4 4" xfId="29872" xr:uid="{F586C384-B6BC-4AE6-9371-22311C8670CB}"/>
    <cellStyle name="Moneda 2 24 3 4 5" xfId="18951" xr:uid="{2967E71B-BAC9-421E-90D3-A6BA7BEA1F31}"/>
    <cellStyle name="Moneda 2 24 3 5" xfId="8728" xr:uid="{C0432B81-C353-47A5-882E-543558FD3477}"/>
    <cellStyle name="Moneda 2 24 3 5 2" xfId="16035" xr:uid="{B3750441-2E0E-4FE6-BDE6-63DCD655CBCE}"/>
    <cellStyle name="Moneda 2 24 3 5 2 2" xfId="37877" xr:uid="{C8ED8D3B-6014-49AA-A135-5285C06E18FE}"/>
    <cellStyle name="Moneda 2 24 3 5 2 3" xfId="26956" xr:uid="{BE6A047C-627D-42C8-842D-505F9E4F964A}"/>
    <cellStyle name="Moneda 2 24 3 5 3" xfId="12377" xr:uid="{98C0E841-DAC6-4972-839E-7EA18A73443B}"/>
    <cellStyle name="Moneda 2 24 3 5 3 2" xfId="34237" xr:uid="{F6CA49C0-3B19-4231-8FF1-3D28E8F86751}"/>
    <cellStyle name="Moneda 2 24 3 5 3 3" xfId="23316" xr:uid="{25FCF5E8-AB40-49DD-B83B-C287C0452046}"/>
    <cellStyle name="Moneda 2 24 3 5 4" xfId="30598" xr:uid="{55FB3396-F541-4D05-AFD2-C160DCB6E526}"/>
    <cellStyle name="Moneda 2 24 3 5 5" xfId="19677" xr:uid="{0480B94C-AC80-481A-83AC-83489B0D3E42}"/>
    <cellStyle name="Moneda 2 24 3 6" xfId="13117" xr:uid="{EC6F98D0-0481-4F64-B4F4-DF17E8AF55A7}"/>
    <cellStyle name="Moneda 2 24 3 6 2" xfId="34971" xr:uid="{9E79A0F5-0FDB-4A44-969B-F1BA232A7C27}"/>
    <cellStyle name="Moneda 2 24 3 6 3" xfId="24050" xr:uid="{0280458A-B854-4000-9615-131F24BA90E6}"/>
    <cellStyle name="Moneda 2 24 3 7" xfId="9463" xr:uid="{A4EFEB04-8F7B-46D2-A33B-19EA96181A20}"/>
    <cellStyle name="Moneda 2 24 3 7 2" xfId="31331" xr:uid="{CBE991F6-6517-4672-A6A5-9848FEF85022}"/>
    <cellStyle name="Moneda 2 24 3 7 3" xfId="20410" xr:uid="{17115AA4-8586-4CBD-AB6F-ED745C30C6F7}"/>
    <cellStyle name="Moneda 2 24 3 8" xfId="27692" xr:uid="{14C5EFA5-0632-4DE1-8CD7-1F97B2F3C4BF}"/>
    <cellStyle name="Moneda 2 24 3 9" xfId="16771" xr:uid="{5AA4CB6A-E69E-4A08-89BF-9F46ACEAFE61}"/>
    <cellStyle name="Moneda 2 24 4" xfId="6057" xr:uid="{7BBC8AA9-1D36-48EA-A613-D036ABEF9A97}"/>
    <cellStyle name="Moneda 2 24 4 2" xfId="13364" xr:uid="{056DCAB3-2548-4627-BDEA-AFD41980EA81}"/>
    <cellStyle name="Moneda 2 24 4 2 2" xfId="35218" xr:uid="{6F63EC58-EDF9-4369-A62F-2166A16A6377}"/>
    <cellStyle name="Moneda 2 24 4 2 3" xfId="24297" xr:uid="{6C74512A-12C5-4760-A643-4857844C3675}"/>
    <cellStyle name="Moneda 2 24 4 3" xfId="9710" xr:uid="{2FCC343B-A27B-4E44-9EF1-D60C610785B4}"/>
    <cellStyle name="Moneda 2 24 4 3 2" xfId="31578" xr:uid="{AF3B9EEA-1990-48F4-A8A2-B7B60193D249}"/>
    <cellStyle name="Moneda 2 24 4 3 3" xfId="20657" xr:uid="{11C41B77-D268-43DF-8C97-119BD1D81B9C}"/>
    <cellStyle name="Moneda 2 24 4 4" xfId="27939" xr:uid="{5D676FD7-0816-4B60-8EF3-642EAEF3834C}"/>
    <cellStyle name="Moneda 2 24 4 5" xfId="17018" xr:uid="{FB8A8387-D67E-4A2F-8F7E-E6F25AB9F57F}"/>
    <cellStyle name="Moneda 2 24 5" xfId="6785" xr:uid="{E63BE78C-64F7-4211-9087-CC2F0BEDC407}"/>
    <cellStyle name="Moneda 2 24 5 2" xfId="14092" xr:uid="{D670B391-6736-4E86-95D1-D9A0398E0E8B}"/>
    <cellStyle name="Moneda 2 24 5 2 2" xfId="35944" xr:uid="{B7DC49A2-4344-46DA-903B-E582F72FEE0C}"/>
    <cellStyle name="Moneda 2 24 5 2 3" xfId="25023" xr:uid="{DC8A98CF-1157-4B76-A6EE-0F3123C7477B}"/>
    <cellStyle name="Moneda 2 24 5 3" xfId="10438" xr:uid="{622EF121-230B-4E5B-BC86-BA1EB413E237}"/>
    <cellStyle name="Moneda 2 24 5 3 2" xfId="32304" xr:uid="{A1DED4BE-FB0F-4290-A4C7-6A0D33EF2CCA}"/>
    <cellStyle name="Moneda 2 24 5 3 3" xfId="21383" xr:uid="{37E612C6-F47D-4B42-B505-6B7361CC3E17}"/>
    <cellStyle name="Moneda 2 24 5 4" xfId="28665" xr:uid="{173A4487-CA87-4CB7-A84F-66A0BD274B96}"/>
    <cellStyle name="Moneda 2 24 5 5" xfId="17744" xr:uid="{15E2ADB3-4130-410D-A143-D067047792FB}"/>
    <cellStyle name="Moneda 2 24 6" xfId="7515" xr:uid="{17A9A91D-3E33-4FB3-8B5B-942E2970DFE8}"/>
    <cellStyle name="Moneda 2 24 6 2" xfId="14822" xr:uid="{1ECD27BB-3D88-4C70-B812-7170C34C2842}"/>
    <cellStyle name="Moneda 2 24 6 2 2" xfId="36670" xr:uid="{BA3D65A4-C5C5-4A3E-8386-7B4E52E0B933}"/>
    <cellStyle name="Moneda 2 24 6 2 3" xfId="25749" xr:uid="{E61D530E-6B31-46A0-9A94-44CBD9C13590}"/>
    <cellStyle name="Moneda 2 24 6 3" xfId="11168" xr:uid="{056DA66A-F809-4E9C-8A48-F06B71E82660}"/>
    <cellStyle name="Moneda 2 24 6 3 2" xfId="33030" xr:uid="{376F1341-A015-4765-B381-10E52715BCA3}"/>
    <cellStyle name="Moneda 2 24 6 3 3" xfId="22109" xr:uid="{3F270062-E0DA-4BA2-9E6D-8B6E09C5D936}"/>
    <cellStyle name="Moneda 2 24 6 4" xfId="29391" xr:uid="{DFD1FFF9-93F2-4274-BA44-08AD2AA00C71}"/>
    <cellStyle name="Moneda 2 24 6 5" xfId="18470" xr:uid="{B89F45D7-4817-4051-A1F6-BA26FCEF5D78}"/>
    <cellStyle name="Moneda 2 24 7" xfId="8245" xr:uid="{FAD6A48B-AFE9-4B3C-8CA8-EC3D2E99AB4A}"/>
    <cellStyle name="Moneda 2 24 7 2" xfId="15552" xr:uid="{31CA0895-55EA-467A-8DCD-B86ED1028AF2}"/>
    <cellStyle name="Moneda 2 24 7 2 2" xfId="37396" xr:uid="{09DCD660-7916-4DC0-B4EE-2B99128617D0}"/>
    <cellStyle name="Moneda 2 24 7 2 3" xfId="26475" xr:uid="{971D94FB-045C-4129-8AB1-67C607ACDEC0}"/>
    <cellStyle name="Moneda 2 24 7 3" xfId="11896" xr:uid="{9732E36A-92F1-4F26-97C9-BF0E6F3CFAF8}"/>
    <cellStyle name="Moneda 2 24 7 3 2" xfId="33756" xr:uid="{34245607-5CB4-4C52-AA3D-C380D4708C50}"/>
    <cellStyle name="Moneda 2 24 7 3 3" xfId="22835" xr:uid="{83C28484-2183-4373-A86D-1E823EC406EB}"/>
    <cellStyle name="Moneda 2 24 7 4" xfId="30117" xr:uid="{83075F4C-38AE-416B-A4DF-D9BC6F4D2D5A}"/>
    <cellStyle name="Moneda 2 24 7 5" xfId="19196" xr:uid="{4D2D9022-EE20-4FE8-B38E-BF01E616C1AE}"/>
    <cellStyle name="Moneda 2 24 8" xfId="12634" xr:uid="{4565699D-8DC2-43EE-8CAE-7BF84E6B55B1}"/>
    <cellStyle name="Moneda 2 24 8 2" xfId="34490" xr:uid="{1E4B99EE-CA18-4406-9AB4-F0935F62DBF9}"/>
    <cellStyle name="Moneda 2 24 8 3" xfId="23569" xr:uid="{33FFCE67-5614-4C1F-9482-159F7837CFE2}"/>
    <cellStyle name="Moneda 2 24 9" xfId="8982" xr:uid="{E47E4F7A-D0AF-4768-92F6-1D62DC8D7A5A}"/>
    <cellStyle name="Moneda 2 24 9 2" xfId="30850" xr:uid="{8EEE27B1-0E88-45BD-8660-4C2899E10B85}"/>
    <cellStyle name="Moneda 2 24 9 3" xfId="19929" xr:uid="{895010EC-C32A-4879-9774-0815AA321387}"/>
    <cellStyle name="Moneda 2 25" xfId="3146" xr:uid="{31179A12-798F-49C6-94F0-1E386EE900F3}"/>
    <cellStyle name="Moneda 2 25 10" xfId="27212" xr:uid="{3BF43261-C3CD-4410-B869-69F8591BBCE3}"/>
    <cellStyle name="Moneda 2 25 11" xfId="16291" xr:uid="{B41AE56F-998E-484B-AEDD-89DB23A396CA}"/>
    <cellStyle name="Moneda 2 25 2" xfId="5556" xr:uid="{5DB8F9F6-ED23-4A41-B04D-AD643FD525FE}"/>
    <cellStyle name="Moneda 2 25 2 2" xfId="6295" xr:uid="{313FD9E9-673B-462B-B71A-8F61A76A645F}"/>
    <cellStyle name="Moneda 2 25 2 2 2" xfId="13602" xr:uid="{AECD7637-3541-40F2-A16D-2EE97F2EE484}"/>
    <cellStyle name="Moneda 2 25 2 2 2 2" xfId="35456" xr:uid="{27F85529-3A9D-4488-9958-E3565CC13C04}"/>
    <cellStyle name="Moneda 2 25 2 2 2 3" xfId="24535" xr:uid="{317600C5-5287-4486-92D3-4F1097042FB5}"/>
    <cellStyle name="Moneda 2 25 2 2 3" xfId="9948" xr:uid="{F5EC081F-832A-42F5-B73C-4F1593C43194}"/>
    <cellStyle name="Moneda 2 25 2 2 3 2" xfId="31816" xr:uid="{07249566-D31B-4434-90EB-B05B9418D1B3}"/>
    <cellStyle name="Moneda 2 25 2 2 3 3" xfId="20895" xr:uid="{929C5D8E-FF1B-47C9-AF81-68F789D18215}"/>
    <cellStyle name="Moneda 2 25 2 2 4" xfId="28177" xr:uid="{D8182611-692A-4029-B059-C9BE66F53089}"/>
    <cellStyle name="Moneda 2 25 2 2 5" xfId="17256" xr:uid="{9A861801-89D0-480D-93AC-E7371553D39A}"/>
    <cellStyle name="Moneda 2 25 2 3" xfId="7025" xr:uid="{22634CE4-A647-44ED-9376-8EC6A4F8E70B}"/>
    <cellStyle name="Moneda 2 25 2 3 2" xfId="14332" xr:uid="{6F66822D-8687-4F34-BC11-5A4DC29222FC}"/>
    <cellStyle name="Moneda 2 25 2 3 2 2" xfId="36182" xr:uid="{3ABF31BE-16F9-422E-9840-0361554D0B67}"/>
    <cellStyle name="Moneda 2 25 2 3 2 3" xfId="25261" xr:uid="{F24B8E00-7914-4E3E-A238-80A44A197CD7}"/>
    <cellStyle name="Moneda 2 25 2 3 3" xfId="10678" xr:uid="{F88B23B5-9D1E-4520-94A7-B567BDB367AE}"/>
    <cellStyle name="Moneda 2 25 2 3 3 2" xfId="32542" xr:uid="{B1655989-41CE-4936-AFC2-3AD60776D372}"/>
    <cellStyle name="Moneda 2 25 2 3 3 3" xfId="21621" xr:uid="{AC427764-8BCF-4AF1-9275-5ED714E8C073}"/>
    <cellStyle name="Moneda 2 25 2 3 4" xfId="28903" xr:uid="{57E67C4E-334D-472D-A332-E0A8C87EC2B0}"/>
    <cellStyle name="Moneda 2 25 2 3 5" xfId="17982" xr:uid="{31E4C117-6710-4985-BA81-8B5121C1C877}"/>
    <cellStyle name="Moneda 2 25 2 4" xfId="7755" xr:uid="{747A7C6F-7B6E-4EEE-BE6B-A4EA131386CA}"/>
    <cellStyle name="Moneda 2 25 2 4 2" xfId="15062" xr:uid="{C7B98540-80AA-45C3-A6B6-5F87732D70D4}"/>
    <cellStyle name="Moneda 2 25 2 4 2 2" xfId="36908" xr:uid="{41FE349D-2125-4226-A5AB-F54861125DCD}"/>
    <cellStyle name="Moneda 2 25 2 4 2 3" xfId="25987" xr:uid="{56762C04-88DD-49A7-BC25-D7FA59D2EFF9}"/>
    <cellStyle name="Moneda 2 25 2 4 3" xfId="11408" xr:uid="{6CEA92B8-12A8-488B-8C7C-977421851189}"/>
    <cellStyle name="Moneda 2 25 2 4 3 2" xfId="33268" xr:uid="{30471A2C-3031-4AE0-8DBB-1B297DC15474}"/>
    <cellStyle name="Moneda 2 25 2 4 3 3" xfId="22347" xr:uid="{7432F849-9B8A-4233-9BC4-5F5C15BB3C4A}"/>
    <cellStyle name="Moneda 2 25 2 4 4" xfId="29629" xr:uid="{ADC3B087-ECB0-4DBA-AD0F-115A48B65E7E}"/>
    <cellStyle name="Moneda 2 25 2 4 5" xfId="18708" xr:uid="{041DCE3A-85B5-4232-A25E-541C9073744C}"/>
    <cellStyle name="Moneda 2 25 2 5" xfId="8485" xr:uid="{FE443F91-ECAF-415C-96CE-F6D8FD16706A}"/>
    <cellStyle name="Moneda 2 25 2 5 2" xfId="15792" xr:uid="{7DF682CD-85A8-4D2A-A3A1-78A3D1CDF1C5}"/>
    <cellStyle name="Moneda 2 25 2 5 2 2" xfId="37634" xr:uid="{5ABAD567-75FA-487C-9206-3A4C2F265238}"/>
    <cellStyle name="Moneda 2 25 2 5 2 3" xfId="26713" xr:uid="{D6F40881-4E2C-4DA8-BFEE-2F9CC1BF52FB}"/>
    <cellStyle name="Moneda 2 25 2 5 3" xfId="12134" xr:uid="{46188EC6-0811-4680-9DD3-B36B13BEAEB3}"/>
    <cellStyle name="Moneda 2 25 2 5 3 2" xfId="33994" xr:uid="{C8130BDF-9DCC-4EDC-A49B-1DD56F099122}"/>
    <cellStyle name="Moneda 2 25 2 5 3 3" xfId="23073" xr:uid="{C7608AA3-F79B-41F6-A6A3-9303F6E2A0CE}"/>
    <cellStyle name="Moneda 2 25 2 5 4" xfId="30355" xr:uid="{DE39F919-B63C-4EA4-9C25-00122DC1D5BA}"/>
    <cellStyle name="Moneda 2 25 2 5 5" xfId="19434" xr:uid="{C9899E92-B75C-4638-BBC9-6840B393CC47}"/>
    <cellStyle name="Moneda 2 25 2 6" xfId="12874" xr:uid="{CF7333A0-DEF5-40DC-AD5B-BCBFFF0D3729}"/>
    <cellStyle name="Moneda 2 25 2 6 2" xfId="34728" xr:uid="{3E3DD1CA-B0BD-444F-95C0-A54DCA7928F4}"/>
    <cellStyle name="Moneda 2 25 2 6 3" xfId="23807" xr:uid="{59F5FD7E-9EBB-43AA-873F-DBCEFB375FB6}"/>
    <cellStyle name="Moneda 2 25 2 7" xfId="9220" xr:uid="{423476AA-C0F7-408B-9123-5EB9A0BBAB67}"/>
    <cellStyle name="Moneda 2 25 2 7 2" xfId="31088" xr:uid="{9CE7EDE3-4B12-42F8-8CDF-B98EA69E83FE}"/>
    <cellStyle name="Moneda 2 25 2 7 3" xfId="20167" xr:uid="{C4C21EFD-E871-4240-8051-B54192F7ADF1}"/>
    <cellStyle name="Moneda 2 25 2 8" xfId="27449" xr:uid="{82469AF4-B80C-4143-B80A-9F91E55AD6AD}"/>
    <cellStyle name="Moneda 2 25 2 9" xfId="16528" xr:uid="{19CABFE2-67AA-4E51-8208-DB4D34BD5BBA}"/>
    <cellStyle name="Moneda 2 25 3" xfId="5806" xr:uid="{4C26641B-74A8-4434-9517-1732DF184AFF}"/>
    <cellStyle name="Moneda 2 25 3 2" xfId="6539" xr:uid="{9E91334B-FD37-46D9-9FD0-1A906B7A7E34}"/>
    <cellStyle name="Moneda 2 25 3 2 2" xfId="13846" xr:uid="{D75AAE11-0306-4FE0-8B39-144C814B7944}"/>
    <cellStyle name="Moneda 2 25 3 2 2 2" xfId="35700" xr:uid="{FDBD5845-18A7-48EE-BFA0-D7674CF56C97}"/>
    <cellStyle name="Moneda 2 25 3 2 2 3" xfId="24779" xr:uid="{73076946-6573-4D1E-B697-78BB210D2340}"/>
    <cellStyle name="Moneda 2 25 3 2 3" xfId="10192" xr:uid="{E845AC0F-AC7A-4948-AF68-08DD02577396}"/>
    <cellStyle name="Moneda 2 25 3 2 3 2" xfId="32060" xr:uid="{8D8F6F72-BC23-4839-B1DA-F292A01E557E}"/>
    <cellStyle name="Moneda 2 25 3 2 3 3" xfId="21139" xr:uid="{80EF8D66-B832-4302-858B-CD3188D1BB51}"/>
    <cellStyle name="Moneda 2 25 3 2 4" xfId="28421" xr:uid="{25C23CDA-374C-49B1-B0B7-877BD05851E0}"/>
    <cellStyle name="Moneda 2 25 3 2 5" xfId="17500" xr:uid="{6C76547B-2B96-4054-B93F-D071A08203F6}"/>
    <cellStyle name="Moneda 2 25 3 3" xfId="7269" xr:uid="{4C1B66A8-D2DF-403F-A6B5-D5604DF58DEB}"/>
    <cellStyle name="Moneda 2 25 3 3 2" xfId="14576" xr:uid="{D51357F3-A794-4F99-85F1-E4F8C11524BF}"/>
    <cellStyle name="Moneda 2 25 3 3 2 2" xfId="36426" xr:uid="{DE964C15-FDF4-48D2-9AA9-3FFDEAC3113E}"/>
    <cellStyle name="Moneda 2 25 3 3 2 3" xfId="25505" xr:uid="{19D96CFC-12A6-46D2-AC09-31EB378B00A6}"/>
    <cellStyle name="Moneda 2 25 3 3 3" xfId="10922" xr:uid="{69EC9030-4130-4145-9209-664D9BECFB33}"/>
    <cellStyle name="Moneda 2 25 3 3 3 2" xfId="32786" xr:uid="{0B3B9292-CB96-42D8-B8AB-0E2FF307D2BB}"/>
    <cellStyle name="Moneda 2 25 3 3 3 3" xfId="21865" xr:uid="{5772AA28-0A35-4864-AE85-518981C5B683}"/>
    <cellStyle name="Moneda 2 25 3 3 4" xfId="29147" xr:uid="{89B2EB84-3386-4F7C-B16B-88D4C55544A6}"/>
    <cellStyle name="Moneda 2 25 3 3 5" xfId="18226" xr:uid="{8A39AD2E-2551-43DA-856F-A966934410B9}"/>
    <cellStyle name="Moneda 2 25 3 4" xfId="7999" xr:uid="{C7B0B86B-EB66-4D45-B8DC-50835E0DC6FB}"/>
    <cellStyle name="Moneda 2 25 3 4 2" xfId="15306" xr:uid="{B99152E4-6F69-48A4-80DF-2B628B4BEBFD}"/>
    <cellStyle name="Moneda 2 25 3 4 2 2" xfId="37152" xr:uid="{66E81C64-B40C-43CE-8657-D361BA8CA72D}"/>
    <cellStyle name="Moneda 2 25 3 4 2 3" xfId="26231" xr:uid="{B2BA4F74-BFEE-47E7-83B1-1DA607094F6C}"/>
    <cellStyle name="Moneda 2 25 3 4 3" xfId="11652" xr:uid="{0EE3A71F-37B5-4D5D-A4C9-1DB2EA0E190A}"/>
    <cellStyle name="Moneda 2 25 3 4 3 2" xfId="33512" xr:uid="{E4ADD8D2-08D4-4471-8CD7-DCDE971E0015}"/>
    <cellStyle name="Moneda 2 25 3 4 3 3" xfId="22591" xr:uid="{27D9BD0F-CE28-4E9B-9A48-2B7372263F9B}"/>
    <cellStyle name="Moneda 2 25 3 4 4" xfId="29873" xr:uid="{5D2773E8-5E5A-41C1-B1A5-51FF8235ADAD}"/>
    <cellStyle name="Moneda 2 25 3 4 5" xfId="18952" xr:uid="{4A88F27B-57AD-43E6-9E0A-9E17BE24EB16}"/>
    <cellStyle name="Moneda 2 25 3 5" xfId="8729" xr:uid="{F04CE362-C252-4519-BDAB-01D1830E2104}"/>
    <cellStyle name="Moneda 2 25 3 5 2" xfId="16036" xr:uid="{1B76EE48-ABD2-4029-8F18-7DE1B6C005F6}"/>
    <cellStyle name="Moneda 2 25 3 5 2 2" xfId="37878" xr:uid="{DFAEC021-5308-4A0F-9ADC-5361D4EA7C0C}"/>
    <cellStyle name="Moneda 2 25 3 5 2 3" xfId="26957" xr:uid="{0399A5F1-AC5F-4B53-BF65-F59AC4766BEC}"/>
    <cellStyle name="Moneda 2 25 3 5 3" xfId="12378" xr:uid="{EC29A002-339C-4C8E-A8FC-9D2F630D2D69}"/>
    <cellStyle name="Moneda 2 25 3 5 3 2" xfId="34238" xr:uid="{F8495E9F-7519-4C79-98FB-47843EC8D9BB}"/>
    <cellStyle name="Moneda 2 25 3 5 3 3" xfId="23317" xr:uid="{59804DFC-1043-4794-88B5-C1630D80F22C}"/>
    <cellStyle name="Moneda 2 25 3 5 4" xfId="30599" xr:uid="{4C5258DE-E18B-4BCA-A3FD-7B4213523B2D}"/>
    <cellStyle name="Moneda 2 25 3 5 5" xfId="19678" xr:uid="{345ACF7D-4A2B-45FF-8F15-CD32E384AAB1}"/>
    <cellStyle name="Moneda 2 25 3 6" xfId="13118" xr:uid="{719A83BB-5A48-4BB8-988F-594913FD438A}"/>
    <cellStyle name="Moneda 2 25 3 6 2" xfId="34972" xr:uid="{BD2DB923-CA3B-4BD8-81DA-90A117FF85FC}"/>
    <cellStyle name="Moneda 2 25 3 6 3" xfId="24051" xr:uid="{2470A10A-CEB2-44F5-B61C-FE5B18B68AD3}"/>
    <cellStyle name="Moneda 2 25 3 7" xfId="9464" xr:uid="{8E4DFDFF-193C-4E3A-99CD-8B6BFAFD98C5}"/>
    <cellStyle name="Moneda 2 25 3 7 2" xfId="31332" xr:uid="{E461208D-4EE3-4897-8408-BCC10AB0BBFA}"/>
    <cellStyle name="Moneda 2 25 3 7 3" xfId="20411" xr:uid="{D83F2BDB-B3A4-40FB-AE38-3213EE5C3FA0}"/>
    <cellStyle name="Moneda 2 25 3 8" xfId="27693" xr:uid="{C74A3552-CA36-4041-B266-A02B0BABF37D}"/>
    <cellStyle name="Moneda 2 25 3 9" xfId="16772" xr:uid="{098D5F47-9736-405F-80B3-105C8B77EB9E}"/>
    <cellStyle name="Moneda 2 25 4" xfId="6058" xr:uid="{AADBD0D8-64C7-41E6-9292-79C747B5104D}"/>
    <cellStyle name="Moneda 2 25 4 2" xfId="13365" xr:uid="{A3521C42-441D-45C9-B6EE-597C301A4963}"/>
    <cellStyle name="Moneda 2 25 4 2 2" xfId="35219" xr:uid="{175F267F-9D39-47CD-9C5D-F7B860E5D5BE}"/>
    <cellStyle name="Moneda 2 25 4 2 3" xfId="24298" xr:uid="{D5A24E42-528B-4BD9-93F0-5AE4130BC4CD}"/>
    <cellStyle name="Moneda 2 25 4 3" xfId="9711" xr:uid="{92EE8711-FC78-411B-AA6C-BC428F8733E8}"/>
    <cellStyle name="Moneda 2 25 4 3 2" xfId="31579" xr:uid="{E07C07B9-94A4-4F7B-AD20-0E77360AB49B}"/>
    <cellStyle name="Moneda 2 25 4 3 3" xfId="20658" xr:uid="{FA6C2674-028C-44AD-A8EA-CF50F315A708}"/>
    <cellStyle name="Moneda 2 25 4 4" xfId="27940" xr:uid="{0C0F0C8F-F222-497D-B4EC-DAB933835EFF}"/>
    <cellStyle name="Moneda 2 25 4 5" xfId="17019" xr:uid="{78876A61-C295-41E8-909B-934184058C8C}"/>
    <cellStyle name="Moneda 2 25 5" xfId="6786" xr:uid="{A2922B05-4BC6-4614-8FAE-02724CA5789F}"/>
    <cellStyle name="Moneda 2 25 5 2" xfId="14093" xr:uid="{E05177C4-F1A8-4BA6-B7FC-C12C24D89471}"/>
    <cellStyle name="Moneda 2 25 5 2 2" xfId="35945" xr:uid="{A80E715B-FB2C-484B-9892-C8FA08A7D76A}"/>
    <cellStyle name="Moneda 2 25 5 2 3" xfId="25024" xr:uid="{11A386B6-3525-422E-9ACC-B07F75805908}"/>
    <cellStyle name="Moneda 2 25 5 3" xfId="10439" xr:uid="{914477AE-A42A-4211-9F3E-513CEE264761}"/>
    <cellStyle name="Moneda 2 25 5 3 2" xfId="32305" xr:uid="{C9A6A75E-4E54-41B4-82E9-BFEF57E624E0}"/>
    <cellStyle name="Moneda 2 25 5 3 3" xfId="21384" xr:uid="{89D95C2D-F625-449A-AD2E-D01FE937E215}"/>
    <cellStyle name="Moneda 2 25 5 4" xfId="28666" xr:uid="{EA8EDFFF-B625-4B59-8D93-9FF4C6AA9204}"/>
    <cellStyle name="Moneda 2 25 5 5" xfId="17745" xr:uid="{976291D5-0C42-4CBA-BCB2-FC55ADAE6D7D}"/>
    <cellStyle name="Moneda 2 25 6" xfId="7516" xr:uid="{A2C8EBF3-EE34-4AA3-8515-D6D6ED8008B7}"/>
    <cellStyle name="Moneda 2 25 6 2" xfId="14823" xr:uid="{22D73820-5C5D-403E-B967-F99595ED1588}"/>
    <cellStyle name="Moneda 2 25 6 2 2" xfId="36671" xr:uid="{C27BA14C-414F-4AF4-B34A-B1A80B131F1D}"/>
    <cellStyle name="Moneda 2 25 6 2 3" xfId="25750" xr:uid="{7AE6957A-4B31-46D4-814A-265753704D49}"/>
    <cellStyle name="Moneda 2 25 6 3" xfId="11169" xr:uid="{1A9BE808-F7E9-47C4-90D4-7D8C61B2DFD5}"/>
    <cellStyle name="Moneda 2 25 6 3 2" xfId="33031" xr:uid="{67669C09-8762-42F3-B6BE-03223C481C68}"/>
    <cellStyle name="Moneda 2 25 6 3 3" xfId="22110" xr:uid="{FC0A13E9-9EBF-439A-A397-01DB5D4AC65C}"/>
    <cellStyle name="Moneda 2 25 6 4" xfId="29392" xr:uid="{082FE71F-AC36-42AF-9529-B7F517E9D0CA}"/>
    <cellStyle name="Moneda 2 25 6 5" xfId="18471" xr:uid="{D0046C55-41A4-47A9-B729-B9A165F5458D}"/>
    <cellStyle name="Moneda 2 25 7" xfId="8246" xr:uid="{A24E69CB-7997-4A2A-81C2-26F9BBD03FAA}"/>
    <cellStyle name="Moneda 2 25 7 2" xfId="15553" xr:uid="{7E1EDCC5-2D83-4274-BDC4-FF0C29480E63}"/>
    <cellStyle name="Moneda 2 25 7 2 2" xfId="37397" xr:uid="{B1E643F9-44D3-45B4-9762-14F587791827}"/>
    <cellStyle name="Moneda 2 25 7 2 3" xfId="26476" xr:uid="{BD1394E4-F6DC-4CEF-8216-FAEC1E23AFB7}"/>
    <cellStyle name="Moneda 2 25 7 3" xfId="11897" xr:uid="{64EA4239-DA6F-4334-9803-D31819D6ED8F}"/>
    <cellStyle name="Moneda 2 25 7 3 2" xfId="33757" xr:uid="{49B1EBB1-B4B7-46EA-98E5-6538D3EFDE35}"/>
    <cellStyle name="Moneda 2 25 7 3 3" xfId="22836" xr:uid="{42DDD844-F6AC-4A04-9C00-96375A3A38DD}"/>
    <cellStyle name="Moneda 2 25 7 4" xfId="30118" xr:uid="{08D9F31E-529C-4FB8-9F9B-74446E7C4289}"/>
    <cellStyle name="Moneda 2 25 7 5" xfId="19197" xr:uid="{012B0B1A-AFD6-4A5F-A365-1CF5F78A9F0A}"/>
    <cellStyle name="Moneda 2 25 8" xfId="12635" xr:uid="{8CEE72A9-6F9B-4182-A71D-CD1E7BAD4030}"/>
    <cellStyle name="Moneda 2 25 8 2" xfId="34491" xr:uid="{8ED829F0-744F-49D3-9D86-59AAD7A78698}"/>
    <cellStyle name="Moneda 2 25 8 3" xfId="23570" xr:uid="{4DA24432-62C6-4A29-B6D0-F449899819AD}"/>
    <cellStyle name="Moneda 2 25 9" xfId="8983" xr:uid="{C837BB5F-2C04-466D-B518-95468E43C3C5}"/>
    <cellStyle name="Moneda 2 25 9 2" xfId="30851" xr:uid="{E51134B1-05B9-4666-9F47-37DF2D53B183}"/>
    <cellStyle name="Moneda 2 25 9 3" xfId="19930" xr:uid="{9B0ABB3D-51E5-47C4-A902-63BE430C0EC6}"/>
    <cellStyle name="Moneda 2 26" xfId="3147" xr:uid="{44B84776-33C1-4045-B5B4-C51973EEFBCD}"/>
    <cellStyle name="Moneda 2 26 10" xfId="27213" xr:uid="{4BD78D19-8591-43F5-8EA7-F71122FC5D5E}"/>
    <cellStyle name="Moneda 2 26 11" xfId="16292" xr:uid="{55B27693-2F55-4E72-B461-D09B99834950}"/>
    <cellStyle name="Moneda 2 26 2" xfId="5557" xr:uid="{0CB54215-9AA9-42F9-AF4E-4F8AA64B1C42}"/>
    <cellStyle name="Moneda 2 26 2 2" xfId="6296" xr:uid="{CB22D84D-51FF-44AA-9BDB-A1062FD701D9}"/>
    <cellStyle name="Moneda 2 26 2 2 2" xfId="13603" xr:uid="{8BAB1AA1-B15F-48BE-AE02-02EA5A1589B0}"/>
    <cellStyle name="Moneda 2 26 2 2 2 2" xfId="35457" xr:uid="{A2037669-8D5E-49ED-85F2-E03D490CF5C7}"/>
    <cellStyle name="Moneda 2 26 2 2 2 3" xfId="24536" xr:uid="{FF2CE224-7BFC-4D39-B381-70B4E8E6EADE}"/>
    <cellStyle name="Moneda 2 26 2 2 3" xfId="9949" xr:uid="{88877680-15C7-4663-A608-3A072CFA3865}"/>
    <cellStyle name="Moneda 2 26 2 2 3 2" xfId="31817" xr:uid="{30B49BA9-A409-4496-8B2C-FCFBC7F98426}"/>
    <cellStyle name="Moneda 2 26 2 2 3 3" xfId="20896" xr:uid="{2C9C07D7-A297-4638-9424-3F1103339F33}"/>
    <cellStyle name="Moneda 2 26 2 2 4" xfId="28178" xr:uid="{CF68DDCF-77F5-4FF7-836A-4CF6F44CCAFE}"/>
    <cellStyle name="Moneda 2 26 2 2 5" xfId="17257" xr:uid="{C4C993D6-5DC3-4AF9-A16D-7B90661B4876}"/>
    <cellStyle name="Moneda 2 26 2 3" xfId="7026" xr:uid="{566602E0-22B2-4C3D-A3B2-2533F8F36269}"/>
    <cellStyle name="Moneda 2 26 2 3 2" xfId="14333" xr:uid="{20ACEC05-9934-47C1-9C89-4085CEDB7CE3}"/>
    <cellStyle name="Moneda 2 26 2 3 2 2" xfId="36183" xr:uid="{D45284F3-1BC7-4607-906E-925021CD672A}"/>
    <cellStyle name="Moneda 2 26 2 3 2 3" xfId="25262" xr:uid="{EE6A2954-7EBD-4270-8412-DD974EDCBF2D}"/>
    <cellStyle name="Moneda 2 26 2 3 3" xfId="10679" xr:uid="{0658004A-E6EC-4941-B527-F5BEBD9DC93A}"/>
    <cellStyle name="Moneda 2 26 2 3 3 2" xfId="32543" xr:uid="{DA41B248-74BC-4597-901D-9120A2F09D00}"/>
    <cellStyle name="Moneda 2 26 2 3 3 3" xfId="21622" xr:uid="{0AA0D93D-B35A-430D-900B-6F4D46D3BC9E}"/>
    <cellStyle name="Moneda 2 26 2 3 4" xfId="28904" xr:uid="{608B79B9-588C-441A-8EC8-37D0E4D57AC3}"/>
    <cellStyle name="Moneda 2 26 2 3 5" xfId="17983" xr:uid="{F6630841-2553-4301-8B8F-9F0CC6662061}"/>
    <cellStyle name="Moneda 2 26 2 4" xfId="7756" xr:uid="{3ABBB5CE-1224-443C-85B2-2D0E0FEEB0D8}"/>
    <cellStyle name="Moneda 2 26 2 4 2" xfId="15063" xr:uid="{D8DBED65-BE92-4AA5-829D-0D8C3AACC2B9}"/>
    <cellStyle name="Moneda 2 26 2 4 2 2" xfId="36909" xr:uid="{8C8D9EC1-14B5-4A4A-A0A7-9690BDD12CC5}"/>
    <cellStyle name="Moneda 2 26 2 4 2 3" xfId="25988" xr:uid="{883E0232-3726-4BCA-A4AF-1294591BB3C9}"/>
    <cellStyle name="Moneda 2 26 2 4 3" xfId="11409" xr:uid="{A4D6F594-9FD3-4E91-8CEF-B0BAA6DBC096}"/>
    <cellStyle name="Moneda 2 26 2 4 3 2" xfId="33269" xr:uid="{D9C7CC6D-98F4-4DB1-B46C-DD5C9D149AA7}"/>
    <cellStyle name="Moneda 2 26 2 4 3 3" xfId="22348" xr:uid="{595EE4EA-171C-437C-ADCD-C6116D581D94}"/>
    <cellStyle name="Moneda 2 26 2 4 4" xfId="29630" xr:uid="{B62A0F14-599C-4EE3-8CE5-80BD3BA7FC73}"/>
    <cellStyle name="Moneda 2 26 2 4 5" xfId="18709" xr:uid="{94633226-0236-4093-8500-9ACA6C61E1EF}"/>
    <cellStyle name="Moneda 2 26 2 5" xfId="8486" xr:uid="{C54539F2-A451-4D37-BAD1-19FF06E1F784}"/>
    <cellStyle name="Moneda 2 26 2 5 2" xfId="15793" xr:uid="{C4EBC60D-B691-4E8E-9C55-DC8AE1A01EA5}"/>
    <cellStyle name="Moneda 2 26 2 5 2 2" xfId="37635" xr:uid="{ED7FA935-5261-403C-9537-126E4D973872}"/>
    <cellStyle name="Moneda 2 26 2 5 2 3" xfId="26714" xr:uid="{1F50E151-B375-4A5E-925E-90BABDEC0F52}"/>
    <cellStyle name="Moneda 2 26 2 5 3" xfId="12135" xr:uid="{09D88204-412A-4AE7-B8B6-3C253B99297E}"/>
    <cellStyle name="Moneda 2 26 2 5 3 2" xfId="33995" xr:uid="{91D86E9D-987B-4612-8DA1-EF16B588ABC3}"/>
    <cellStyle name="Moneda 2 26 2 5 3 3" xfId="23074" xr:uid="{E15A0E2B-9374-4488-895B-17B0931FBB01}"/>
    <cellStyle name="Moneda 2 26 2 5 4" xfId="30356" xr:uid="{53924C6D-0A0B-4CD6-B85B-4595B9E43C18}"/>
    <cellStyle name="Moneda 2 26 2 5 5" xfId="19435" xr:uid="{749F8114-E845-4EAA-9B91-6C6E0820250E}"/>
    <cellStyle name="Moneda 2 26 2 6" xfId="12875" xr:uid="{6B819F49-228A-4398-B254-9ABB798BE4EB}"/>
    <cellStyle name="Moneda 2 26 2 6 2" xfId="34729" xr:uid="{81FD4285-5508-4C98-BBBD-000091B3E139}"/>
    <cellStyle name="Moneda 2 26 2 6 3" xfId="23808" xr:uid="{0536D57A-AE7E-427D-9991-0634EECBB326}"/>
    <cellStyle name="Moneda 2 26 2 7" xfId="9221" xr:uid="{B8280773-95F7-4B9E-AF28-773ECE075C90}"/>
    <cellStyle name="Moneda 2 26 2 7 2" xfId="31089" xr:uid="{79258FF4-3A3B-415D-A28F-D6B7A9391932}"/>
    <cellStyle name="Moneda 2 26 2 7 3" xfId="20168" xr:uid="{DF948B9F-8D57-4CB4-801B-52EAC1AA3523}"/>
    <cellStyle name="Moneda 2 26 2 8" xfId="27450" xr:uid="{397467F8-73B7-4507-A25B-ED2BF93EE0A7}"/>
    <cellStyle name="Moneda 2 26 2 9" xfId="16529" xr:uid="{178D4BE5-FA04-4959-8998-83C8682CED17}"/>
    <cellStyle name="Moneda 2 26 3" xfId="5807" xr:uid="{771773A5-CA90-4916-846C-5BF8BBFB1171}"/>
    <cellStyle name="Moneda 2 26 3 2" xfId="6540" xr:uid="{E169618E-A0E6-4A92-ABAC-2308F92495D8}"/>
    <cellStyle name="Moneda 2 26 3 2 2" xfId="13847" xr:uid="{4BB0509D-DDDF-4F22-81EE-0458F20A72FD}"/>
    <cellStyle name="Moneda 2 26 3 2 2 2" xfId="35701" xr:uid="{AF5057E0-F540-4540-B2CC-C42D15C1609A}"/>
    <cellStyle name="Moneda 2 26 3 2 2 3" xfId="24780" xr:uid="{22F1FBB7-E9CC-495B-960D-13DF5D5225C4}"/>
    <cellStyle name="Moneda 2 26 3 2 3" xfId="10193" xr:uid="{51ED4956-64E3-4330-93BE-9C9902C2E1C3}"/>
    <cellStyle name="Moneda 2 26 3 2 3 2" xfId="32061" xr:uid="{59FAF522-7D1D-4342-A11B-10FF41F32123}"/>
    <cellStyle name="Moneda 2 26 3 2 3 3" xfId="21140" xr:uid="{7D229F98-2803-452E-8993-3966E71ECA53}"/>
    <cellStyle name="Moneda 2 26 3 2 4" xfId="28422" xr:uid="{4398306D-57C5-44B5-A7F0-389D496ADFD3}"/>
    <cellStyle name="Moneda 2 26 3 2 5" xfId="17501" xr:uid="{519FDA01-B6E1-46C3-A30C-3B6E4C419715}"/>
    <cellStyle name="Moneda 2 26 3 3" xfId="7270" xr:uid="{6169CA31-B352-4FD0-92FF-96C43986F08D}"/>
    <cellStyle name="Moneda 2 26 3 3 2" xfId="14577" xr:uid="{C59077F8-E935-4AC3-A6D4-25D162B0A1E5}"/>
    <cellStyle name="Moneda 2 26 3 3 2 2" xfId="36427" xr:uid="{938DB4BE-D682-46B0-8B15-F94CFF26C235}"/>
    <cellStyle name="Moneda 2 26 3 3 2 3" xfId="25506" xr:uid="{51C7D9B3-F721-487E-AB3E-3EA25B4874FB}"/>
    <cellStyle name="Moneda 2 26 3 3 3" xfId="10923" xr:uid="{A821DC6B-8DDF-4B01-8547-50904F1CEEF3}"/>
    <cellStyle name="Moneda 2 26 3 3 3 2" xfId="32787" xr:uid="{0DEA1801-7BE7-48B0-9CBF-E497BA601EDA}"/>
    <cellStyle name="Moneda 2 26 3 3 3 3" xfId="21866" xr:uid="{A10616C8-384B-4AA0-B43E-C6A34E5FD37F}"/>
    <cellStyle name="Moneda 2 26 3 3 4" xfId="29148" xr:uid="{35D75684-D3DA-4F94-BB03-DB28CF5C03DF}"/>
    <cellStyle name="Moneda 2 26 3 3 5" xfId="18227" xr:uid="{6FA613D1-B2F0-41F3-A9EF-B6B0F3A34F65}"/>
    <cellStyle name="Moneda 2 26 3 4" xfId="8000" xr:uid="{ED30CF41-A806-48CC-B183-9362A4D8F006}"/>
    <cellStyle name="Moneda 2 26 3 4 2" xfId="15307" xr:uid="{065B8355-3171-4DF9-8DB3-C94BB73C6B26}"/>
    <cellStyle name="Moneda 2 26 3 4 2 2" xfId="37153" xr:uid="{C8E36805-6F6E-428B-815E-BB6BD3A5DC95}"/>
    <cellStyle name="Moneda 2 26 3 4 2 3" xfId="26232" xr:uid="{EC65CB20-1AA1-45F0-96C2-BA7598D33688}"/>
    <cellStyle name="Moneda 2 26 3 4 3" xfId="11653" xr:uid="{E89C110F-09A6-42F6-8455-97D688165694}"/>
    <cellStyle name="Moneda 2 26 3 4 3 2" xfId="33513" xr:uid="{AC498D79-1673-4A8F-A711-97722CD7DB69}"/>
    <cellStyle name="Moneda 2 26 3 4 3 3" xfId="22592" xr:uid="{4CA6C399-5B7F-4AE2-80F3-6229461ED7F1}"/>
    <cellStyle name="Moneda 2 26 3 4 4" xfId="29874" xr:uid="{2B9181B6-58EA-4E3E-913A-D8B600EA9720}"/>
    <cellStyle name="Moneda 2 26 3 4 5" xfId="18953" xr:uid="{CF3123D9-36A4-49C4-83B4-CC8237D64749}"/>
    <cellStyle name="Moneda 2 26 3 5" xfId="8730" xr:uid="{A815E6A3-EC52-4E7F-92D4-FEB28B649508}"/>
    <cellStyle name="Moneda 2 26 3 5 2" xfId="16037" xr:uid="{80813738-ED5F-474B-B5FD-173E9318E929}"/>
    <cellStyle name="Moneda 2 26 3 5 2 2" xfId="37879" xr:uid="{4EA2DFAB-4201-418D-8319-F0D52484AE17}"/>
    <cellStyle name="Moneda 2 26 3 5 2 3" xfId="26958" xr:uid="{C37DB3ED-BD06-43CA-9C72-CAA0C292144A}"/>
    <cellStyle name="Moneda 2 26 3 5 3" xfId="12379" xr:uid="{A970AE44-574B-4789-95A4-F9E35329D939}"/>
    <cellStyle name="Moneda 2 26 3 5 3 2" xfId="34239" xr:uid="{79614CFA-7420-4308-AAF0-6FE9A3CBBA53}"/>
    <cellStyle name="Moneda 2 26 3 5 3 3" xfId="23318" xr:uid="{EDFCD85B-14BA-4193-AAAB-FA1DC710D3B1}"/>
    <cellStyle name="Moneda 2 26 3 5 4" xfId="30600" xr:uid="{DF50550E-B89F-4D1B-91C2-C7FC6B913AC7}"/>
    <cellStyle name="Moneda 2 26 3 5 5" xfId="19679" xr:uid="{3B0A0D92-AA9F-413B-8223-1E7FADBE9D31}"/>
    <cellStyle name="Moneda 2 26 3 6" xfId="13119" xr:uid="{2CC23898-EBE2-44B9-AF3F-3ACFB2714BC9}"/>
    <cellStyle name="Moneda 2 26 3 6 2" xfId="34973" xr:uid="{3E6F776D-B78E-47D7-8BB4-6A1D7FCC732F}"/>
    <cellStyle name="Moneda 2 26 3 6 3" xfId="24052" xr:uid="{27AFBB3A-6365-4476-BE16-A0278C6C7919}"/>
    <cellStyle name="Moneda 2 26 3 7" xfId="9465" xr:uid="{37D2AE5F-AC90-4059-B7B8-0A1C49EDBF6A}"/>
    <cellStyle name="Moneda 2 26 3 7 2" xfId="31333" xr:uid="{C7665149-9ABC-416E-BC1E-D7560B6BE4CB}"/>
    <cellStyle name="Moneda 2 26 3 7 3" xfId="20412" xr:uid="{EF02CC9F-1C03-4A80-810C-7307FC0CDC3B}"/>
    <cellStyle name="Moneda 2 26 3 8" xfId="27694" xr:uid="{611512D8-FC53-40DF-9471-0CB26EFE3D90}"/>
    <cellStyle name="Moneda 2 26 3 9" xfId="16773" xr:uid="{C8559D34-504D-41C4-851C-F084E94616A8}"/>
    <cellStyle name="Moneda 2 26 4" xfId="6059" xr:uid="{8611C57F-7694-46DB-82E4-025D1B94A7CB}"/>
    <cellStyle name="Moneda 2 26 4 2" xfId="13366" xr:uid="{B01C983D-375D-4F7F-A740-0B94E8EFA82F}"/>
    <cellStyle name="Moneda 2 26 4 2 2" xfId="35220" xr:uid="{FAEF50FC-1DE9-4B76-9E8C-4EE54AF9EC9E}"/>
    <cellStyle name="Moneda 2 26 4 2 3" xfId="24299" xr:uid="{CB76301B-2D09-41A0-81AA-7AC69A6938AF}"/>
    <cellStyle name="Moneda 2 26 4 3" xfId="9712" xr:uid="{C917B3D1-4AEC-4F9B-AE31-2DD33FEF07BD}"/>
    <cellStyle name="Moneda 2 26 4 3 2" xfId="31580" xr:uid="{7054E6A7-D505-47D4-A42E-ED049DBB1349}"/>
    <cellStyle name="Moneda 2 26 4 3 3" xfId="20659" xr:uid="{13C21F8F-3683-4F78-985A-3D84FCF738D6}"/>
    <cellStyle name="Moneda 2 26 4 4" xfId="27941" xr:uid="{12EE29EA-2C6F-49C8-A1E2-6CF036E6ED92}"/>
    <cellStyle name="Moneda 2 26 4 5" xfId="17020" xr:uid="{C363F8C4-29BC-4908-BC48-AF33DCDBA08B}"/>
    <cellStyle name="Moneda 2 26 5" xfId="6787" xr:uid="{087311A9-30A0-4434-A867-B2393F41B70D}"/>
    <cellStyle name="Moneda 2 26 5 2" xfId="14094" xr:uid="{FB307B97-DE1E-4394-83F7-D41FEBE92EBD}"/>
    <cellStyle name="Moneda 2 26 5 2 2" xfId="35946" xr:uid="{5663F6EC-DE6E-49FD-9D86-C002F4CED794}"/>
    <cellStyle name="Moneda 2 26 5 2 3" xfId="25025" xr:uid="{F328B102-6BDE-4000-922D-7AFABE86E39E}"/>
    <cellStyle name="Moneda 2 26 5 3" xfId="10440" xr:uid="{4459ABD4-95CB-414E-BF3B-9080441F9299}"/>
    <cellStyle name="Moneda 2 26 5 3 2" xfId="32306" xr:uid="{0E778A3C-B9BF-4804-84EC-48B1D7160037}"/>
    <cellStyle name="Moneda 2 26 5 3 3" xfId="21385" xr:uid="{0FA16F92-5C08-4C7C-A185-9DCA9A7CC77D}"/>
    <cellStyle name="Moneda 2 26 5 4" xfId="28667" xr:uid="{5A0E5883-FFBF-4CA9-B18D-33F226EA79FC}"/>
    <cellStyle name="Moneda 2 26 5 5" xfId="17746" xr:uid="{ED8ECFD5-7E81-4DF4-9835-447621BC18AC}"/>
    <cellStyle name="Moneda 2 26 6" xfId="7517" xr:uid="{62426579-F38E-473C-AB2A-45236D67A144}"/>
    <cellStyle name="Moneda 2 26 6 2" xfId="14824" xr:uid="{58272F32-7181-4A11-B30E-C2B4B1DA10B9}"/>
    <cellStyle name="Moneda 2 26 6 2 2" xfId="36672" xr:uid="{34B0BB42-0328-4D69-B5BB-1089852930A2}"/>
    <cellStyle name="Moneda 2 26 6 2 3" xfId="25751" xr:uid="{1EDFE493-CE9F-4FA3-88A9-79165BA42372}"/>
    <cellStyle name="Moneda 2 26 6 3" xfId="11170" xr:uid="{5D6A8051-B149-4EDE-8C83-FB212702319A}"/>
    <cellStyle name="Moneda 2 26 6 3 2" xfId="33032" xr:uid="{C5A33950-B9DE-46E6-91E4-17D39882BD09}"/>
    <cellStyle name="Moneda 2 26 6 3 3" xfId="22111" xr:uid="{36836EB3-74A6-4AAC-A19A-F8737EB7DB8B}"/>
    <cellStyle name="Moneda 2 26 6 4" xfId="29393" xr:uid="{2DDE016E-D999-42B2-9D0D-A1BA20BFB6A1}"/>
    <cellStyle name="Moneda 2 26 6 5" xfId="18472" xr:uid="{87719A8E-9D28-41BB-9032-59A28B640F90}"/>
    <cellStyle name="Moneda 2 26 7" xfId="8247" xr:uid="{7DE61920-DABC-40F3-86FE-1C595425E549}"/>
    <cellStyle name="Moneda 2 26 7 2" xfId="15554" xr:uid="{04A7C4D8-C15F-4FE0-B29D-1D81BFA3276F}"/>
    <cellStyle name="Moneda 2 26 7 2 2" xfId="37398" xr:uid="{0AB61C40-F898-4220-8C4D-9A90531F3DA6}"/>
    <cellStyle name="Moneda 2 26 7 2 3" xfId="26477" xr:uid="{03CA7C13-B6C4-406C-BF58-849651BF6D6A}"/>
    <cellStyle name="Moneda 2 26 7 3" xfId="11898" xr:uid="{4CFB7C1F-5995-4C5C-9A6B-EE2193C11E3C}"/>
    <cellStyle name="Moneda 2 26 7 3 2" xfId="33758" xr:uid="{CCEFFC8A-DC23-4F25-B266-724B1BD760B7}"/>
    <cellStyle name="Moneda 2 26 7 3 3" xfId="22837" xr:uid="{79C94BAA-B914-42BA-97A9-2A70395EA932}"/>
    <cellStyle name="Moneda 2 26 7 4" xfId="30119" xr:uid="{BD5E9F11-C4D6-4834-9A3A-04CD021352AA}"/>
    <cellStyle name="Moneda 2 26 7 5" xfId="19198" xr:uid="{18822B9D-A6C4-4E8E-957A-3FB7831F1646}"/>
    <cellStyle name="Moneda 2 26 8" xfId="12636" xr:uid="{891BA921-8792-4ABB-B0BF-3A7C722DD7AB}"/>
    <cellStyle name="Moneda 2 26 8 2" xfId="34492" xr:uid="{472CD07F-117C-415A-8766-02F97426AEB3}"/>
    <cellStyle name="Moneda 2 26 8 3" xfId="23571" xr:uid="{40EF3211-0897-4426-89A0-CD7085E39BB0}"/>
    <cellStyle name="Moneda 2 26 9" xfId="8984" xr:uid="{4E9D5350-10B1-47C1-BEF6-5BBB9FA7B072}"/>
    <cellStyle name="Moneda 2 26 9 2" xfId="30852" xr:uid="{183AA547-C410-4310-B529-F6403E585523}"/>
    <cellStyle name="Moneda 2 26 9 3" xfId="19931" xr:uid="{1E463868-E0FA-4D08-92A0-C26110814578}"/>
    <cellStyle name="Moneda 2 27" xfId="3148" xr:uid="{BB8F46A5-827F-43CD-B2DC-9C4A34D18546}"/>
    <cellStyle name="Moneda 2 27 10" xfId="27214" xr:uid="{F0DCA18D-D07D-4EEA-9378-01831C0C63D4}"/>
    <cellStyle name="Moneda 2 27 11" xfId="16293" xr:uid="{6FE52E54-18CA-4D82-BDF1-A9A1A541A959}"/>
    <cellStyle name="Moneda 2 27 2" xfId="5558" xr:uid="{8AEC644B-6B55-41BD-8591-A6A88B416727}"/>
    <cellStyle name="Moneda 2 27 2 2" xfId="6297" xr:uid="{BA26F17F-1C74-43DD-960D-180F2E89D4D1}"/>
    <cellStyle name="Moneda 2 27 2 2 2" xfId="13604" xr:uid="{38436091-6CB0-4128-8105-C8DCA6D69BF8}"/>
    <cellStyle name="Moneda 2 27 2 2 2 2" xfId="35458" xr:uid="{066D87EF-233F-4F92-B509-EEB549A8EE03}"/>
    <cellStyle name="Moneda 2 27 2 2 2 3" xfId="24537" xr:uid="{96AE0765-0E57-44F6-A3BF-7FD14ACAE1FE}"/>
    <cellStyle name="Moneda 2 27 2 2 3" xfId="9950" xr:uid="{B2AB608C-C6E0-42EE-A9C7-AFDBF85016FE}"/>
    <cellStyle name="Moneda 2 27 2 2 3 2" xfId="31818" xr:uid="{24F33EE8-B00F-4D7C-9BAD-BE7D29C7BBB8}"/>
    <cellStyle name="Moneda 2 27 2 2 3 3" xfId="20897" xr:uid="{A35E477A-5D4C-4BFB-B12B-A286DF54587B}"/>
    <cellStyle name="Moneda 2 27 2 2 4" xfId="28179" xr:uid="{DBC07767-F67E-4E40-A531-BE31A4B9190C}"/>
    <cellStyle name="Moneda 2 27 2 2 5" xfId="17258" xr:uid="{6735CF92-FE1A-4C6C-9978-94D19B3DAF9D}"/>
    <cellStyle name="Moneda 2 27 2 3" xfId="7027" xr:uid="{97844C2D-A2D1-4B94-A400-BC96256AD16B}"/>
    <cellStyle name="Moneda 2 27 2 3 2" xfId="14334" xr:uid="{544D83F8-24DF-449C-974C-DB9E1AC42BEF}"/>
    <cellStyle name="Moneda 2 27 2 3 2 2" xfId="36184" xr:uid="{600EA65E-C01C-4E1F-AE9C-66F6834A2886}"/>
    <cellStyle name="Moneda 2 27 2 3 2 3" xfId="25263" xr:uid="{E9000C4D-A5F6-441B-96A6-5CD8767190EC}"/>
    <cellStyle name="Moneda 2 27 2 3 3" xfId="10680" xr:uid="{C13B9C1E-E944-4A85-AFB0-90925D542768}"/>
    <cellStyle name="Moneda 2 27 2 3 3 2" xfId="32544" xr:uid="{5DF54B3E-DDD9-404D-A590-E9A4FA6C6620}"/>
    <cellStyle name="Moneda 2 27 2 3 3 3" xfId="21623" xr:uid="{BBA05847-80A1-428B-A3CF-3307332925DC}"/>
    <cellStyle name="Moneda 2 27 2 3 4" xfId="28905" xr:uid="{780C0298-CE0B-4852-906E-B446CFFA82D1}"/>
    <cellStyle name="Moneda 2 27 2 3 5" xfId="17984" xr:uid="{A90110E9-31CA-43AE-8DF1-10AE6FFF294F}"/>
    <cellStyle name="Moneda 2 27 2 4" xfId="7757" xr:uid="{4F9D9082-735B-4A56-97E3-D85E313B73DC}"/>
    <cellStyle name="Moneda 2 27 2 4 2" xfId="15064" xr:uid="{276051E3-9A86-480C-9803-C3131562D57E}"/>
    <cellStyle name="Moneda 2 27 2 4 2 2" xfId="36910" xr:uid="{BA6DB67C-59E5-4CA0-AD2A-4D8F7B147A0F}"/>
    <cellStyle name="Moneda 2 27 2 4 2 3" xfId="25989" xr:uid="{ACC9A621-014F-4F0C-BA08-5C7D63498036}"/>
    <cellStyle name="Moneda 2 27 2 4 3" xfId="11410" xr:uid="{7FB04B94-7942-4263-BF03-A37A7232B4BD}"/>
    <cellStyle name="Moneda 2 27 2 4 3 2" xfId="33270" xr:uid="{CE055C6C-A698-4399-9EC2-8A916B39D80D}"/>
    <cellStyle name="Moneda 2 27 2 4 3 3" xfId="22349" xr:uid="{DC269B78-5D2B-41F2-8914-EECBB275974C}"/>
    <cellStyle name="Moneda 2 27 2 4 4" xfId="29631" xr:uid="{6F02E9A1-8B98-442F-A9B3-6131B969517C}"/>
    <cellStyle name="Moneda 2 27 2 4 5" xfId="18710" xr:uid="{65FC3DF7-AC43-4C9B-B9A4-85AC907CB504}"/>
    <cellStyle name="Moneda 2 27 2 5" xfId="8487" xr:uid="{D798DBEF-407A-4B64-8310-EA12010BBBBA}"/>
    <cellStyle name="Moneda 2 27 2 5 2" xfId="15794" xr:uid="{D46DC533-D2D8-4D18-82A6-E89F77D3166D}"/>
    <cellStyle name="Moneda 2 27 2 5 2 2" xfId="37636" xr:uid="{2F81E66A-3CF9-408D-90AD-604ADED3AF27}"/>
    <cellStyle name="Moneda 2 27 2 5 2 3" xfId="26715" xr:uid="{68AABBCC-E01B-4888-B513-6EF0BD7F4055}"/>
    <cellStyle name="Moneda 2 27 2 5 3" xfId="12136" xr:uid="{4766CFBE-2BF3-4684-A7DF-4A0F7FE979C3}"/>
    <cellStyle name="Moneda 2 27 2 5 3 2" xfId="33996" xr:uid="{204FD247-8C04-4FE9-AB89-C94CAB64E1D1}"/>
    <cellStyle name="Moneda 2 27 2 5 3 3" xfId="23075" xr:uid="{80233990-71E1-4937-AD9A-3C10CB94487B}"/>
    <cellStyle name="Moneda 2 27 2 5 4" xfId="30357" xr:uid="{90141614-41C6-4F9C-B535-405A333EF477}"/>
    <cellStyle name="Moneda 2 27 2 5 5" xfId="19436" xr:uid="{EE715AE0-972C-4A70-8A8B-D716F9A6F177}"/>
    <cellStyle name="Moneda 2 27 2 6" xfId="12876" xr:uid="{E02C1766-7CC3-4FF0-81EE-1E2042D21E28}"/>
    <cellStyle name="Moneda 2 27 2 6 2" xfId="34730" xr:uid="{7AA04F2D-8E6E-4DC5-8811-CECE1CBA1D30}"/>
    <cellStyle name="Moneda 2 27 2 6 3" xfId="23809" xr:uid="{BB8896E9-C565-4090-8D20-989BA6563859}"/>
    <cellStyle name="Moneda 2 27 2 7" xfId="9222" xr:uid="{C1FD9FC7-EE90-41A1-9486-A9B85868D33C}"/>
    <cellStyle name="Moneda 2 27 2 7 2" xfId="31090" xr:uid="{7B5F7FE1-4FD4-4932-B8A5-8EFF921C223B}"/>
    <cellStyle name="Moneda 2 27 2 7 3" xfId="20169" xr:uid="{E81CF065-1BAE-4397-A240-65D8D9B33456}"/>
    <cellStyle name="Moneda 2 27 2 8" xfId="27451" xr:uid="{D747A17F-B5B6-456B-974B-574D41AA6E6A}"/>
    <cellStyle name="Moneda 2 27 2 9" xfId="16530" xr:uid="{5A89791E-8812-4D4E-9A8F-DDDB39AAF157}"/>
    <cellStyle name="Moneda 2 27 3" xfId="5808" xr:uid="{9273ABA7-FB3D-47B5-9502-74CC8AFDC04E}"/>
    <cellStyle name="Moneda 2 27 3 2" xfId="6541" xr:uid="{789D9A83-6372-4689-9A3F-882BB83CC58F}"/>
    <cellStyle name="Moneda 2 27 3 2 2" xfId="13848" xr:uid="{D599C138-4D1A-4F75-8618-1DB3176F1C13}"/>
    <cellStyle name="Moneda 2 27 3 2 2 2" xfId="35702" xr:uid="{B3A8B2A9-2C8E-4B32-8ED0-6C2D9917C7A4}"/>
    <cellStyle name="Moneda 2 27 3 2 2 3" xfId="24781" xr:uid="{69BBC062-33E2-425F-9187-4717F0A43709}"/>
    <cellStyle name="Moneda 2 27 3 2 3" xfId="10194" xr:uid="{FFEE3170-6EA4-4DEA-B7A2-E9E0B95A7B6A}"/>
    <cellStyle name="Moneda 2 27 3 2 3 2" xfId="32062" xr:uid="{F1E385CB-FA75-4F92-8347-53AC96551585}"/>
    <cellStyle name="Moneda 2 27 3 2 3 3" xfId="21141" xr:uid="{0377E9E3-8588-4604-A40D-C037DF6DDC8B}"/>
    <cellStyle name="Moneda 2 27 3 2 4" xfId="28423" xr:uid="{A4538AB7-2E4A-4F1E-A4AE-B76A7D7E0A0B}"/>
    <cellStyle name="Moneda 2 27 3 2 5" xfId="17502" xr:uid="{AA86E2CC-5B3C-4C4C-A7C9-262CB3D127E2}"/>
    <cellStyle name="Moneda 2 27 3 3" xfId="7271" xr:uid="{19AE4736-C770-464D-A241-312F0AD03B77}"/>
    <cellStyle name="Moneda 2 27 3 3 2" xfId="14578" xr:uid="{27BCC69A-20A0-4C89-B883-392196EEF2C5}"/>
    <cellStyle name="Moneda 2 27 3 3 2 2" xfId="36428" xr:uid="{C42D37CB-62D2-4ED5-92E6-A755D12FD366}"/>
    <cellStyle name="Moneda 2 27 3 3 2 3" xfId="25507" xr:uid="{CB2AAE9B-5E4A-4695-A080-A50DF642BDF4}"/>
    <cellStyle name="Moneda 2 27 3 3 3" xfId="10924" xr:uid="{2942F498-852B-4FD3-A3E5-B2A6AE45F175}"/>
    <cellStyle name="Moneda 2 27 3 3 3 2" xfId="32788" xr:uid="{8C813B4B-88AE-4410-9421-28EF8C24F569}"/>
    <cellStyle name="Moneda 2 27 3 3 3 3" xfId="21867" xr:uid="{4582E305-8FF7-4DA8-86C8-365973CD08D2}"/>
    <cellStyle name="Moneda 2 27 3 3 4" xfId="29149" xr:uid="{015088CE-E38D-4648-BBE5-70591109224E}"/>
    <cellStyle name="Moneda 2 27 3 3 5" xfId="18228" xr:uid="{38EB1892-C0FF-406D-96B2-4454B4A3BB91}"/>
    <cellStyle name="Moneda 2 27 3 4" xfId="8001" xr:uid="{78CD46C3-EA7E-49E1-8929-D548F901D570}"/>
    <cellStyle name="Moneda 2 27 3 4 2" xfId="15308" xr:uid="{209540E4-2142-448C-AE23-A44B9555DAF6}"/>
    <cellStyle name="Moneda 2 27 3 4 2 2" xfId="37154" xr:uid="{D32BA834-449C-479A-A548-821212B3571A}"/>
    <cellStyle name="Moneda 2 27 3 4 2 3" xfId="26233" xr:uid="{98CE76DD-6AFE-4FBE-B263-F327D1BC6D83}"/>
    <cellStyle name="Moneda 2 27 3 4 3" xfId="11654" xr:uid="{6EC6CFC0-5733-472F-9714-DA57B4FBB6C4}"/>
    <cellStyle name="Moneda 2 27 3 4 3 2" xfId="33514" xr:uid="{81B3D23D-C0AC-47C5-ADA6-0037A4EFB102}"/>
    <cellStyle name="Moneda 2 27 3 4 3 3" xfId="22593" xr:uid="{052B98F1-CBB5-4046-B647-CC64F4E7F8AE}"/>
    <cellStyle name="Moneda 2 27 3 4 4" xfId="29875" xr:uid="{9DF42903-0626-4E7F-AE7C-53E8197FB579}"/>
    <cellStyle name="Moneda 2 27 3 4 5" xfId="18954" xr:uid="{EA6F106A-5EC2-4CFC-A0D2-FB83A7E4F0E1}"/>
    <cellStyle name="Moneda 2 27 3 5" xfId="8731" xr:uid="{67001BA3-0731-401E-B760-59A1AACE49CC}"/>
    <cellStyle name="Moneda 2 27 3 5 2" xfId="16038" xr:uid="{A07A295C-B3CC-4567-98C0-2497609255B6}"/>
    <cellStyle name="Moneda 2 27 3 5 2 2" xfId="37880" xr:uid="{0D0F9D31-C9D6-4493-A04C-DBD26356554E}"/>
    <cellStyle name="Moneda 2 27 3 5 2 3" xfId="26959" xr:uid="{D5E92D5A-7F75-47CF-91BB-9E5A59C25280}"/>
    <cellStyle name="Moneda 2 27 3 5 3" xfId="12380" xr:uid="{1C8C4D26-0ACA-4C86-9D25-89BBA76A58B5}"/>
    <cellStyle name="Moneda 2 27 3 5 3 2" xfId="34240" xr:uid="{6D546829-06A2-4166-B694-88E6CD7BDEEA}"/>
    <cellStyle name="Moneda 2 27 3 5 3 3" xfId="23319" xr:uid="{8535C8C1-8193-4378-AC48-D8CFAAE4A72C}"/>
    <cellStyle name="Moneda 2 27 3 5 4" xfId="30601" xr:uid="{9F5D2FF3-03A8-4813-83B9-BF9EEE2D144D}"/>
    <cellStyle name="Moneda 2 27 3 5 5" xfId="19680" xr:uid="{EB4750E2-ACB4-4B23-A9FB-83B2146EBB98}"/>
    <cellStyle name="Moneda 2 27 3 6" xfId="13120" xr:uid="{A3AA4936-B8CB-4EB9-82A2-E16B0DC303A0}"/>
    <cellStyle name="Moneda 2 27 3 6 2" xfId="34974" xr:uid="{9A16C2B3-D3BC-4311-B3DC-21EAE8DB42CC}"/>
    <cellStyle name="Moneda 2 27 3 6 3" xfId="24053" xr:uid="{37A50345-0951-4EAA-8D74-B5E4FB49CAE4}"/>
    <cellStyle name="Moneda 2 27 3 7" xfId="9466" xr:uid="{C845D396-64D4-41DB-AF1D-257183544F2F}"/>
    <cellStyle name="Moneda 2 27 3 7 2" xfId="31334" xr:uid="{86755B24-FE2A-4F57-B1C7-50AA7608EF6E}"/>
    <cellStyle name="Moneda 2 27 3 7 3" xfId="20413" xr:uid="{79FBEB4C-BC3E-43B6-BE17-0D34843FA0DF}"/>
    <cellStyle name="Moneda 2 27 3 8" xfId="27695" xr:uid="{E97A8430-B879-4AAC-BBF5-370094B306C8}"/>
    <cellStyle name="Moneda 2 27 3 9" xfId="16774" xr:uid="{42B4BAC5-87BF-4335-A0D2-DFEBD7EB525A}"/>
    <cellStyle name="Moneda 2 27 4" xfId="6060" xr:uid="{9FAB24DC-D1C3-4B9F-99DA-EDEB43D29A78}"/>
    <cellStyle name="Moneda 2 27 4 2" xfId="13367" xr:uid="{9AF6BB52-2258-478B-B713-1EE74BFB87F5}"/>
    <cellStyle name="Moneda 2 27 4 2 2" xfId="35221" xr:uid="{2848EB10-3974-4EBA-9403-8B53C0B8FACB}"/>
    <cellStyle name="Moneda 2 27 4 2 3" xfId="24300" xr:uid="{2E4B5E4E-43D1-4E99-A39D-E5B747B40463}"/>
    <cellStyle name="Moneda 2 27 4 3" xfId="9713" xr:uid="{4CBD699C-FA7A-429B-84E0-11CFA0B61233}"/>
    <cellStyle name="Moneda 2 27 4 3 2" xfId="31581" xr:uid="{CD386429-45CE-4751-AA3C-CBCFEC674DEE}"/>
    <cellStyle name="Moneda 2 27 4 3 3" xfId="20660" xr:uid="{0733B96E-1FE0-49B6-B967-F74025326DBB}"/>
    <cellStyle name="Moneda 2 27 4 4" xfId="27942" xr:uid="{1BCFE7FC-4026-4458-A2B0-BF6641C0CB79}"/>
    <cellStyle name="Moneda 2 27 4 5" xfId="17021" xr:uid="{01F55C98-F410-47B0-BB07-1F1DA66BF799}"/>
    <cellStyle name="Moneda 2 27 5" xfId="6788" xr:uid="{2CC493C4-3B07-416A-8B5D-46FB89E504D3}"/>
    <cellStyle name="Moneda 2 27 5 2" xfId="14095" xr:uid="{0F83D7DC-931B-4740-87CA-372C4569E191}"/>
    <cellStyle name="Moneda 2 27 5 2 2" xfId="35947" xr:uid="{69A18F33-2A46-45B1-B4CA-CAED9E8F82DF}"/>
    <cellStyle name="Moneda 2 27 5 2 3" xfId="25026" xr:uid="{03E665AB-DF9B-4E6C-BA7A-D143CB70F563}"/>
    <cellStyle name="Moneda 2 27 5 3" xfId="10441" xr:uid="{66BD288F-7063-47C5-BC45-4FEE8B81923F}"/>
    <cellStyle name="Moneda 2 27 5 3 2" xfId="32307" xr:uid="{6018ADA9-9FBB-4294-9FBB-B2DE8F562A6F}"/>
    <cellStyle name="Moneda 2 27 5 3 3" xfId="21386" xr:uid="{79663087-288A-44EA-B4CE-E19B42FECBE4}"/>
    <cellStyle name="Moneda 2 27 5 4" xfId="28668" xr:uid="{633ABD8B-9E11-4BA7-BD63-7F68F8D135F2}"/>
    <cellStyle name="Moneda 2 27 5 5" xfId="17747" xr:uid="{1CEC9364-4EFC-47D5-8841-2BA8C23169F3}"/>
    <cellStyle name="Moneda 2 27 6" xfId="7518" xr:uid="{13CED858-AD64-4296-9CF0-C3D1A1BE1EB9}"/>
    <cellStyle name="Moneda 2 27 6 2" xfId="14825" xr:uid="{6A0EA8CF-F1C4-41C8-AFCA-324FADA7C875}"/>
    <cellStyle name="Moneda 2 27 6 2 2" xfId="36673" xr:uid="{B90BC8F0-C9D5-409C-B221-7DFB6EFF76F6}"/>
    <cellStyle name="Moneda 2 27 6 2 3" xfId="25752" xr:uid="{8EF04982-44AA-4706-8037-64B09FE35303}"/>
    <cellStyle name="Moneda 2 27 6 3" xfId="11171" xr:uid="{38474335-DE19-4920-9D77-A0867B11A458}"/>
    <cellStyle name="Moneda 2 27 6 3 2" xfId="33033" xr:uid="{24D6C0F8-18C1-4E0B-92B5-DF1B1C4FDAFA}"/>
    <cellStyle name="Moneda 2 27 6 3 3" xfId="22112" xr:uid="{D23C5456-5034-4B79-8015-09C3A5F5A7E2}"/>
    <cellStyle name="Moneda 2 27 6 4" xfId="29394" xr:uid="{C9D1CF0B-EC5F-4E54-BA2C-C029343BDA99}"/>
    <cellStyle name="Moneda 2 27 6 5" xfId="18473" xr:uid="{99FEC394-5C96-49F0-81FA-6EDBF1B3691D}"/>
    <cellStyle name="Moneda 2 27 7" xfId="8248" xr:uid="{FC1CD65A-7F96-4391-B11C-364F82EC5D3E}"/>
    <cellStyle name="Moneda 2 27 7 2" xfId="15555" xr:uid="{8650D06D-0A9A-471A-AD1C-DCDFA5B5C86D}"/>
    <cellStyle name="Moneda 2 27 7 2 2" xfId="37399" xr:uid="{354D1970-3EC6-471F-A839-79A6CF857246}"/>
    <cellStyle name="Moneda 2 27 7 2 3" xfId="26478" xr:uid="{7C45D1DC-8A5A-493A-BF02-4F4097A4E569}"/>
    <cellStyle name="Moneda 2 27 7 3" xfId="11899" xr:uid="{5796470B-5D71-4470-9A58-F29560E577BB}"/>
    <cellStyle name="Moneda 2 27 7 3 2" xfId="33759" xr:uid="{790E131C-BD1D-497D-9220-9E9388DD8198}"/>
    <cellStyle name="Moneda 2 27 7 3 3" xfId="22838" xr:uid="{326CF59F-90C5-4940-B587-AF6CE1CA7D37}"/>
    <cellStyle name="Moneda 2 27 7 4" xfId="30120" xr:uid="{42533BED-845E-432E-A673-AF60C952DF3F}"/>
    <cellStyle name="Moneda 2 27 7 5" xfId="19199" xr:uid="{4FE97EE5-6D2E-4A57-B998-2698DAB41542}"/>
    <cellStyle name="Moneda 2 27 8" xfId="12637" xr:uid="{07F1032F-4E92-40CB-BC78-CD204A2FB739}"/>
    <cellStyle name="Moneda 2 27 8 2" xfId="34493" xr:uid="{5F39AC13-F793-40DC-B410-E785FF21CCD4}"/>
    <cellStyle name="Moneda 2 27 8 3" xfId="23572" xr:uid="{003ECD75-66A6-4E8F-8A02-1C588ADC0393}"/>
    <cellStyle name="Moneda 2 27 9" xfId="8985" xr:uid="{D64DD8DB-DEC3-498E-8A3E-42ABBF610709}"/>
    <cellStyle name="Moneda 2 27 9 2" xfId="30853" xr:uid="{EC911949-95E3-4364-B7A5-703011A46ECA}"/>
    <cellStyle name="Moneda 2 27 9 3" xfId="19932" xr:uid="{90986113-1D5F-4896-B351-BA5488B86E0A}"/>
    <cellStyle name="Moneda 2 28" xfId="3149" xr:uid="{E5300D18-E285-42D0-9E4B-90F1C0BFDD3E}"/>
    <cellStyle name="Moneda 2 28 10" xfId="27215" xr:uid="{D20D6000-972A-4BD3-B5C8-7A35CC9F6EF0}"/>
    <cellStyle name="Moneda 2 28 11" xfId="16294" xr:uid="{D00E2AE8-839D-4487-BBE9-00EFEDB31C03}"/>
    <cellStyle name="Moneda 2 28 2" xfId="5559" xr:uid="{1EA7A81D-CCE8-495E-B62E-7582B114CC27}"/>
    <cellStyle name="Moneda 2 28 2 2" xfId="6298" xr:uid="{6077A775-0B3B-48EC-BDD0-246C88B01CA7}"/>
    <cellStyle name="Moneda 2 28 2 2 2" xfId="13605" xr:uid="{A4A97001-6CF3-426E-A35A-EB25BB10EDB3}"/>
    <cellStyle name="Moneda 2 28 2 2 2 2" xfId="35459" xr:uid="{459B632D-2763-41CD-9A9B-423286043F1C}"/>
    <cellStyle name="Moneda 2 28 2 2 2 3" xfId="24538" xr:uid="{3AA268F7-1AA0-4CDB-943F-5C0A12497EE2}"/>
    <cellStyle name="Moneda 2 28 2 2 3" xfId="9951" xr:uid="{571566CA-0586-4B9F-8B4E-48B696B7F896}"/>
    <cellStyle name="Moneda 2 28 2 2 3 2" xfId="31819" xr:uid="{2037B418-5590-45AB-B0C9-82B82179F038}"/>
    <cellStyle name="Moneda 2 28 2 2 3 3" xfId="20898" xr:uid="{D1A594A0-D903-4434-BA88-D86AE4348BC7}"/>
    <cellStyle name="Moneda 2 28 2 2 4" xfId="28180" xr:uid="{611D3FDE-1591-4A50-BF18-6178E1559207}"/>
    <cellStyle name="Moneda 2 28 2 2 5" xfId="17259" xr:uid="{4F7DE749-5886-4E32-AA38-289DF07BD441}"/>
    <cellStyle name="Moneda 2 28 2 3" xfId="7028" xr:uid="{E930CA9F-A2BD-490B-8B69-56E05835CF22}"/>
    <cellStyle name="Moneda 2 28 2 3 2" xfId="14335" xr:uid="{7C84C6F0-652C-4184-8CD0-0032EE330028}"/>
    <cellStyle name="Moneda 2 28 2 3 2 2" xfId="36185" xr:uid="{21AAFC41-258F-4495-8444-8BF8083CBECF}"/>
    <cellStyle name="Moneda 2 28 2 3 2 3" xfId="25264" xr:uid="{9C2AC6B7-491F-44C6-B7D6-E2B0721817C9}"/>
    <cellStyle name="Moneda 2 28 2 3 3" xfId="10681" xr:uid="{CDEBCC18-85E1-45BA-A69B-629FDDF8A238}"/>
    <cellStyle name="Moneda 2 28 2 3 3 2" xfId="32545" xr:uid="{9DD4224D-9016-4CEE-B2B5-0E3E26E2DCDB}"/>
    <cellStyle name="Moneda 2 28 2 3 3 3" xfId="21624" xr:uid="{446EAAB7-79A7-4219-8E34-AC02E79DBF43}"/>
    <cellStyle name="Moneda 2 28 2 3 4" xfId="28906" xr:uid="{862B44C9-2C0A-4289-8BBA-D933E5EFE1E2}"/>
    <cellStyle name="Moneda 2 28 2 3 5" xfId="17985" xr:uid="{8F59914D-F85B-4E57-A1D9-F90A55F2831A}"/>
    <cellStyle name="Moneda 2 28 2 4" xfId="7758" xr:uid="{357FD909-B2C8-4EB6-9D7C-52A412C327F9}"/>
    <cellStyle name="Moneda 2 28 2 4 2" xfId="15065" xr:uid="{15E54C7E-E14B-4A2F-86D3-830F55A2453A}"/>
    <cellStyle name="Moneda 2 28 2 4 2 2" xfId="36911" xr:uid="{04E07B6F-00E2-4157-ABA2-61D7418441E8}"/>
    <cellStyle name="Moneda 2 28 2 4 2 3" xfId="25990" xr:uid="{64CA1F22-B13E-413A-9B27-712FC7D6F5D9}"/>
    <cellStyle name="Moneda 2 28 2 4 3" xfId="11411" xr:uid="{8DC7ED94-FEF7-4140-BFB8-D8714B7099EE}"/>
    <cellStyle name="Moneda 2 28 2 4 3 2" xfId="33271" xr:uid="{E9F47B7B-8026-4D89-99AC-022178946BBB}"/>
    <cellStyle name="Moneda 2 28 2 4 3 3" xfId="22350" xr:uid="{38EAE1B7-F570-4024-B0AB-575C7524204F}"/>
    <cellStyle name="Moneda 2 28 2 4 4" xfId="29632" xr:uid="{200D9D01-4001-4A0A-A8AC-BC3E7659568B}"/>
    <cellStyle name="Moneda 2 28 2 4 5" xfId="18711" xr:uid="{4F8F07CD-3896-416D-BEF2-C6619BB9F350}"/>
    <cellStyle name="Moneda 2 28 2 5" xfId="8488" xr:uid="{4780188A-8FAE-48C6-A5F1-07828713372E}"/>
    <cellStyle name="Moneda 2 28 2 5 2" xfId="15795" xr:uid="{1CC3B4BD-EA7F-4918-B9AE-4A167F239BE8}"/>
    <cellStyle name="Moneda 2 28 2 5 2 2" xfId="37637" xr:uid="{F347A357-F287-4083-91A1-8CFCEA4323A9}"/>
    <cellStyle name="Moneda 2 28 2 5 2 3" xfId="26716" xr:uid="{D74FC3FD-3F0B-4840-8ABC-269850123E98}"/>
    <cellStyle name="Moneda 2 28 2 5 3" xfId="12137" xr:uid="{BFF20CA3-A1F6-4351-A763-326FFB0408A2}"/>
    <cellStyle name="Moneda 2 28 2 5 3 2" xfId="33997" xr:uid="{4314DAA5-E346-48D8-A08D-D70CC6A31A20}"/>
    <cellStyle name="Moneda 2 28 2 5 3 3" xfId="23076" xr:uid="{D403C7E9-8405-4BED-9E46-375FC1C21044}"/>
    <cellStyle name="Moneda 2 28 2 5 4" xfId="30358" xr:uid="{FBB32D7E-951D-4E00-9F8B-85CAC10450E8}"/>
    <cellStyle name="Moneda 2 28 2 5 5" xfId="19437" xr:uid="{957211AA-F07F-42A0-ADDB-9004A45DF0A5}"/>
    <cellStyle name="Moneda 2 28 2 6" xfId="12877" xr:uid="{2539C754-4D8A-4DEC-83D7-9D142CE83E19}"/>
    <cellStyle name="Moneda 2 28 2 6 2" xfId="34731" xr:uid="{E2315E92-D1BF-4EB9-84AE-40A99091C7F3}"/>
    <cellStyle name="Moneda 2 28 2 6 3" xfId="23810" xr:uid="{FAF96345-FCE2-473D-98A2-6C375DCEFFA2}"/>
    <cellStyle name="Moneda 2 28 2 7" xfId="9223" xr:uid="{87CAFA2B-6FB0-4040-8830-3A07FC192C6E}"/>
    <cellStyle name="Moneda 2 28 2 7 2" xfId="31091" xr:uid="{34338958-1E64-41BE-8032-051616A5ADB4}"/>
    <cellStyle name="Moneda 2 28 2 7 3" xfId="20170" xr:uid="{697C9B54-FD7F-4220-95DC-020502C4B198}"/>
    <cellStyle name="Moneda 2 28 2 8" xfId="27452" xr:uid="{9BF5E73D-3548-4D42-82B4-F62B66E5FD01}"/>
    <cellStyle name="Moneda 2 28 2 9" xfId="16531" xr:uid="{AAF2FD1A-1870-48E0-93A8-F665A6D3222B}"/>
    <cellStyle name="Moneda 2 28 3" xfId="5809" xr:uid="{A7EC1687-BA19-4F4C-BF18-7FC10DEAF97B}"/>
    <cellStyle name="Moneda 2 28 3 2" xfId="6542" xr:uid="{7F83343C-6706-4052-B153-B2A06C490C75}"/>
    <cellStyle name="Moneda 2 28 3 2 2" xfId="13849" xr:uid="{BE0D63BB-D091-4AC5-AA75-F88ED52A9C21}"/>
    <cellStyle name="Moneda 2 28 3 2 2 2" xfId="35703" xr:uid="{1AFBC137-0D71-42FD-A0DB-0F2F7BF5EB23}"/>
    <cellStyle name="Moneda 2 28 3 2 2 3" xfId="24782" xr:uid="{ACD75D74-497E-4CE5-8C50-C9DBCE6F6DD5}"/>
    <cellStyle name="Moneda 2 28 3 2 3" xfId="10195" xr:uid="{31EC31F2-97A1-4200-934C-367E708D9F53}"/>
    <cellStyle name="Moneda 2 28 3 2 3 2" xfId="32063" xr:uid="{8BB11B20-CFEB-411A-9CF6-3C6F77B40620}"/>
    <cellStyle name="Moneda 2 28 3 2 3 3" xfId="21142" xr:uid="{46860D16-9A74-4A2C-BA5B-6DAFDD7D392F}"/>
    <cellStyle name="Moneda 2 28 3 2 4" xfId="28424" xr:uid="{D11C185A-3060-49A9-BAA6-82E131F5A223}"/>
    <cellStyle name="Moneda 2 28 3 2 5" xfId="17503" xr:uid="{1DEA8CC2-8182-40F1-B5DA-7DDC6C38429A}"/>
    <cellStyle name="Moneda 2 28 3 3" xfId="7272" xr:uid="{123E8166-348B-4F45-A741-7C1A1C462935}"/>
    <cellStyle name="Moneda 2 28 3 3 2" xfId="14579" xr:uid="{3133F2B1-093A-4D31-9DFC-8FD6DB20B783}"/>
    <cellStyle name="Moneda 2 28 3 3 2 2" xfId="36429" xr:uid="{84B55D9A-88EA-456A-A329-C4103816D3C3}"/>
    <cellStyle name="Moneda 2 28 3 3 2 3" xfId="25508" xr:uid="{BE4A54F7-99AD-4A95-A2F5-B65B4E89974B}"/>
    <cellStyle name="Moneda 2 28 3 3 3" xfId="10925" xr:uid="{ADBC2BEB-3273-4F7C-AC37-BCDA4C9EF49B}"/>
    <cellStyle name="Moneda 2 28 3 3 3 2" xfId="32789" xr:uid="{AAB4DF82-24A2-41AB-AAAC-349273C23ED3}"/>
    <cellStyle name="Moneda 2 28 3 3 3 3" xfId="21868" xr:uid="{37ADFD96-65DC-481E-A582-EF2F51679510}"/>
    <cellStyle name="Moneda 2 28 3 3 4" xfId="29150" xr:uid="{DB4F9079-631A-4C6C-84B0-0910425FE708}"/>
    <cellStyle name="Moneda 2 28 3 3 5" xfId="18229" xr:uid="{311CD7A2-C154-404C-A1EB-E6DA79B66839}"/>
    <cellStyle name="Moneda 2 28 3 4" xfId="8002" xr:uid="{B4F852F4-409C-45CA-B541-EEC325678E0B}"/>
    <cellStyle name="Moneda 2 28 3 4 2" xfId="15309" xr:uid="{2A7E4718-9EFD-43C9-A71E-9B99A6574BB5}"/>
    <cellStyle name="Moneda 2 28 3 4 2 2" xfId="37155" xr:uid="{56A15B4A-C312-4C78-A7FF-0A4D93EECF14}"/>
    <cellStyle name="Moneda 2 28 3 4 2 3" xfId="26234" xr:uid="{E334FCA5-EB1E-4A9B-90B7-0E3ADF11DB0E}"/>
    <cellStyle name="Moneda 2 28 3 4 3" xfId="11655" xr:uid="{046CD0E5-3768-4EB5-AA32-13F18C330335}"/>
    <cellStyle name="Moneda 2 28 3 4 3 2" xfId="33515" xr:uid="{3BB3713D-F861-4087-90D9-5F75F5FF7707}"/>
    <cellStyle name="Moneda 2 28 3 4 3 3" xfId="22594" xr:uid="{967C74DD-39E2-40D7-A316-6657A8C8E23E}"/>
    <cellStyle name="Moneda 2 28 3 4 4" xfId="29876" xr:uid="{8F0310F6-65B3-4093-A031-4CF537043F78}"/>
    <cellStyle name="Moneda 2 28 3 4 5" xfId="18955" xr:uid="{C9B56646-D37C-430B-B617-A374D3D92F16}"/>
    <cellStyle name="Moneda 2 28 3 5" xfId="8732" xr:uid="{7174637E-DF6D-4C87-8C50-B777F5AA8ADA}"/>
    <cellStyle name="Moneda 2 28 3 5 2" xfId="16039" xr:uid="{39E2F755-6CA3-4751-A575-E6F7A08AC61E}"/>
    <cellStyle name="Moneda 2 28 3 5 2 2" xfId="37881" xr:uid="{8B11858E-8B6E-444C-A0CF-E20F478E3102}"/>
    <cellStyle name="Moneda 2 28 3 5 2 3" xfId="26960" xr:uid="{737BAAFB-F348-4793-A32E-55AB5EB9B17F}"/>
    <cellStyle name="Moneda 2 28 3 5 3" xfId="12381" xr:uid="{8707D275-23A2-4C12-BA06-83D2B2A364A1}"/>
    <cellStyle name="Moneda 2 28 3 5 3 2" xfId="34241" xr:uid="{F4B19B42-2AED-4063-B917-F364D8691584}"/>
    <cellStyle name="Moneda 2 28 3 5 3 3" xfId="23320" xr:uid="{FD3CB954-2210-4E05-B526-20D0088C8F26}"/>
    <cellStyle name="Moneda 2 28 3 5 4" xfId="30602" xr:uid="{3EC25807-E86A-41BB-8F84-8A38832D2EF8}"/>
    <cellStyle name="Moneda 2 28 3 5 5" xfId="19681" xr:uid="{FE2E76F5-0455-46EF-B092-3DA1C99141B4}"/>
    <cellStyle name="Moneda 2 28 3 6" xfId="13121" xr:uid="{3C590A6E-BDB4-48F0-AB52-9F4FD035AD61}"/>
    <cellStyle name="Moneda 2 28 3 6 2" xfId="34975" xr:uid="{920263AA-0350-46FF-B710-0E392B73486C}"/>
    <cellStyle name="Moneda 2 28 3 6 3" xfId="24054" xr:uid="{0CC1F385-188B-4D57-8E52-F19DD646A69D}"/>
    <cellStyle name="Moneda 2 28 3 7" xfId="9467" xr:uid="{7D585BEE-FE95-403E-A93A-D9B0A0253F66}"/>
    <cellStyle name="Moneda 2 28 3 7 2" xfId="31335" xr:uid="{57AA6AD1-B250-4EED-9393-B4222DDE6C1A}"/>
    <cellStyle name="Moneda 2 28 3 7 3" xfId="20414" xr:uid="{AE7C92AC-401E-4A47-AB04-5A2C18D5B647}"/>
    <cellStyle name="Moneda 2 28 3 8" xfId="27696" xr:uid="{0272F31D-2326-4F98-AE77-65C8ACC48FA2}"/>
    <cellStyle name="Moneda 2 28 3 9" xfId="16775" xr:uid="{AE034CAF-8638-494C-8A7E-804F58A7ADAE}"/>
    <cellStyle name="Moneda 2 28 4" xfId="6061" xr:uid="{61C544E1-6803-4979-8BBA-C6AFF80AD88D}"/>
    <cellStyle name="Moneda 2 28 4 2" xfId="13368" xr:uid="{D3994D89-7735-4C44-8756-FA5E78C6568C}"/>
    <cellStyle name="Moneda 2 28 4 2 2" xfId="35222" xr:uid="{C949ADD7-3631-4346-85BD-5FA6DEB36F08}"/>
    <cellStyle name="Moneda 2 28 4 2 3" xfId="24301" xr:uid="{D9287B72-F17D-4C27-A1AD-DC34F5E77415}"/>
    <cellStyle name="Moneda 2 28 4 3" xfId="9714" xr:uid="{95058797-6CF7-462B-B17C-370C9F4031F8}"/>
    <cellStyle name="Moneda 2 28 4 3 2" xfId="31582" xr:uid="{C8EB4B11-98C1-4953-AE8F-AE475C695360}"/>
    <cellStyle name="Moneda 2 28 4 3 3" xfId="20661" xr:uid="{AC3B52E2-37DE-480D-A933-738CDD4F2CF6}"/>
    <cellStyle name="Moneda 2 28 4 4" xfId="27943" xr:uid="{3570565E-A57A-4915-BD4A-B4390691BF63}"/>
    <cellStyle name="Moneda 2 28 4 5" xfId="17022" xr:uid="{A010C2FC-0B0F-4FB7-8D4F-85CF9CAA9A85}"/>
    <cellStyle name="Moneda 2 28 5" xfId="6789" xr:uid="{3B2C7D8B-650E-40BB-A943-05006E29B3A7}"/>
    <cellStyle name="Moneda 2 28 5 2" xfId="14096" xr:uid="{C85B5F9B-F411-499A-95C1-B613D3BD0906}"/>
    <cellStyle name="Moneda 2 28 5 2 2" xfId="35948" xr:uid="{7D485681-6AA9-4732-80E5-5A8746B30352}"/>
    <cellStyle name="Moneda 2 28 5 2 3" xfId="25027" xr:uid="{4DBDB322-1343-49BF-814C-72DA9510617D}"/>
    <cellStyle name="Moneda 2 28 5 3" xfId="10442" xr:uid="{BD981B18-1360-4CC4-856F-B56D80EDE61C}"/>
    <cellStyle name="Moneda 2 28 5 3 2" xfId="32308" xr:uid="{3149CE69-CA5C-4405-8A68-1DD343DDA5F4}"/>
    <cellStyle name="Moneda 2 28 5 3 3" xfId="21387" xr:uid="{C6F68848-4481-4BFA-81A8-324F8331F3FC}"/>
    <cellStyle name="Moneda 2 28 5 4" xfId="28669" xr:uid="{6B5CFD07-B594-4102-A105-00262030E387}"/>
    <cellStyle name="Moneda 2 28 5 5" xfId="17748" xr:uid="{F04C352B-4B13-4A08-91FB-44CC1625D9CE}"/>
    <cellStyle name="Moneda 2 28 6" xfId="7519" xr:uid="{888D26A0-C06D-4DC4-A137-56C25D5EF4B7}"/>
    <cellStyle name="Moneda 2 28 6 2" xfId="14826" xr:uid="{5E365B2E-EEA1-4AD5-ADCF-7E0A66CD2F4F}"/>
    <cellStyle name="Moneda 2 28 6 2 2" xfId="36674" xr:uid="{B525F96B-56F0-44B8-B9E2-B15556AC99EF}"/>
    <cellStyle name="Moneda 2 28 6 2 3" xfId="25753" xr:uid="{42F497DD-8300-4E4C-A1C6-1681CDC48BD9}"/>
    <cellStyle name="Moneda 2 28 6 3" xfId="11172" xr:uid="{F90A40F5-49BE-4FAA-92F5-EF35CA89E4A2}"/>
    <cellStyle name="Moneda 2 28 6 3 2" xfId="33034" xr:uid="{7A79B66B-63B8-4777-9A66-850C3E8E13FA}"/>
    <cellStyle name="Moneda 2 28 6 3 3" xfId="22113" xr:uid="{53DB9D7E-7F50-4A66-9852-822C2BEF1A04}"/>
    <cellStyle name="Moneda 2 28 6 4" xfId="29395" xr:uid="{C7E8A5B1-8054-4BE5-A1B1-6F3970D685CA}"/>
    <cellStyle name="Moneda 2 28 6 5" xfId="18474" xr:uid="{4731E345-C900-41C4-8E2D-D8967E1E2014}"/>
    <cellStyle name="Moneda 2 28 7" xfId="8249" xr:uid="{9B7F92D9-FD32-4636-89CD-37B55A6686E6}"/>
    <cellStyle name="Moneda 2 28 7 2" xfId="15556" xr:uid="{50C7A08D-1044-4374-A864-09CD801692BC}"/>
    <cellStyle name="Moneda 2 28 7 2 2" xfId="37400" xr:uid="{1317F23F-734F-4D9E-8D71-5172D81FE67A}"/>
    <cellStyle name="Moneda 2 28 7 2 3" xfId="26479" xr:uid="{4ACF1F57-35E9-4185-9CE6-024F168236C4}"/>
    <cellStyle name="Moneda 2 28 7 3" xfId="11900" xr:uid="{C0263B44-AFA4-4490-BF27-229A786BE6E7}"/>
    <cellStyle name="Moneda 2 28 7 3 2" xfId="33760" xr:uid="{30423230-2802-4CC4-9012-F3FB1B684837}"/>
    <cellStyle name="Moneda 2 28 7 3 3" xfId="22839" xr:uid="{F4224E50-839A-4853-A64E-5D5DF3797017}"/>
    <cellStyle name="Moneda 2 28 7 4" xfId="30121" xr:uid="{08646D67-619E-4662-AB4F-BC695859F699}"/>
    <cellStyle name="Moneda 2 28 7 5" xfId="19200" xr:uid="{782FDE19-75C1-42E7-9CAE-BC3F0F046D9E}"/>
    <cellStyle name="Moneda 2 28 8" xfId="12638" xr:uid="{66A4F8A6-F096-4920-B7B3-760879D979A4}"/>
    <cellStyle name="Moneda 2 28 8 2" xfId="34494" xr:uid="{50571236-CBC2-4B14-9B55-EC17C0DE81B2}"/>
    <cellStyle name="Moneda 2 28 8 3" xfId="23573" xr:uid="{2AFF449E-C0F4-4121-B8CA-8501A9D42939}"/>
    <cellStyle name="Moneda 2 28 9" xfId="8986" xr:uid="{852B7DA0-5BDD-422E-B4C8-0498F30B3506}"/>
    <cellStyle name="Moneda 2 28 9 2" xfId="30854" xr:uid="{27B69352-D136-4560-BF1F-A3C34070B25D}"/>
    <cellStyle name="Moneda 2 28 9 3" xfId="19933" xr:uid="{233ECC91-748D-4883-9469-35668DE84875}"/>
    <cellStyle name="Moneda 2 29" xfId="3150" xr:uid="{49913EBD-5ACB-4300-AA39-E1E02A9D404D}"/>
    <cellStyle name="Moneda 2 29 10" xfId="27216" xr:uid="{CC169211-BBC2-45AA-AED0-CE9D00F742F8}"/>
    <cellStyle name="Moneda 2 29 11" xfId="16295" xr:uid="{681295BD-7316-423A-9389-0D0A3047906E}"/>
    <cellStyle name="Moneda 2 29 2" xfId="5560" xr:uid="{32C3D4BC-79C2-438A-A77F-6E51CAFF15BE}"/>
    <cellStyle name="Moneda 2 29 2 2" xfId="6299" xr:uid="{B9E1BE68-5AFA-4698-9B78-64FD797FEAD1}"/>
    <cellStyle name="Moneda 2 29 2 2 2" xfId="13606" xr:uid="{FC1EAD17-D438-4AFD-B7D1-DEC8FBA953A7}"/>
    <cellStyle name="Moneda 2 29 2 2 2 2" xfId="35460" xr:uid="{52B77EC7-4094-403B-B817-9E2059D66A17}"/>
    <cellStyle name="Moneda 2 29 2 2 2 3" xfId="24539" xr:uid="{82ADF1DE-5654-49A5-910D-D9500A334492}"/>
    <cellStyle name="Moneda 2 29 2 2 3" xfId="9952" xr:uid="{9DF271E2-BFF7-4AB8-964E-FF34AF9F61DF}"/>
    <cellStyle name="Moneda 2 29 2 2 3 2" xfId="31820" xr:uid="{E631F6D7-27DF-40A0-B77C-560DAB2564A1}"/>
    <cellStyle name="Moneda 2 29 2 2 3 3" xfId="20899" xr:uid="{4F6D577A-3F2E-429B-A3C7-CD19A5CA93D3}"/>
    <cellStyle name="Moneda 2 29 2 2 4" xfId="28181" xr:uid="{401C0D44-9276-44E4-A2D7-01D063B13DA7}"/>
    <cellStyle name="Moneda 2 29 2 2 5" xfId="17260" xr:uid="{0C2FB0A8-00B3-44D4-8DD9-9A03338F292D}"/>
    <cellStyle name="Moneda 2 29 2 3" xfId="7029" xr:uid="{212D24C6-338F-4A3A-A544-C1F68A34B10E}"/>
    <cellStyle name="Moneda 2 29 2 3 2" xfId="14336" xr:uid="{F44CBD32-C7DB-4D4B-AF22-79D8C1B6DDB5}"/>
    <cellStyle name="Moneda 2 29 2 3 2 2" xfId="36186" xr:uid="{91FEA58E-2074-4A42-A8D5-DF4A7A43E961}"/>
    <cellStyle name="Moneda 2 29 2 3 2 3" xfId="25265" xr:uid="{CAD5DCA9-38B0-45CC-B469-57697A82FB97}"/>
    <cellStyle name="Moneda 2 29 2 3 3" xfId="10682" xr:uid="{38D09371-F743-47E9-B349-6F2314A5E480}"/>
    <cellStyle name="Moneda 2 29 2 3 3 2" xfId="32546" xr:uid="{974D8297-D95B-494C-899C-6B93BD464D1C}"/>
    <cellStyle name="Moneda 2 29 2 3 3 3" xfId="21625" xr:uid="{B8B89AA2-474A-4E74-8B05-FC276885239D}"/>
    <cellStyle name="Moneda 2 29 2 3 4" xfId="28907" xr:uid="{EE8BAAB8-67F0-43FB-B683-99C1DDCB7D10}"/>
    <cellStyle name="Moneda 2 29 2 3 5" xfId="17986" xr:uid="{58E541ED-39CC-4779-9737-59CBDB97A9CE}"/>
    <cellStyle name="Moneda 2 29 2 4" xfId="7759" xr:uid="{1565C4DC-E9B5-457C-8161-77AE3C888D7F}"/>
    <cellStyle name="Moneda 2 29 2 4 2" xfId="15066" xr:uid="{A7BC6674-097B-4F72-A696-1ABFFA3192D7}"/>
    <cellStyle name="Moneda 2 29 2 4 2 2" xfId="36912" xr:uid="{92C5C44F-E827-46B3-B839-DA41F965A59D}"/>
    <cellStyle name="Moneda 2 29 2 4 2 3" xfId="25991" xr:uid="{429632A4-FD2B-4B84-8B4E-6BA60C9ADBE3}"/>
    <cellStyle name="Moneda 2 29 2 4 3" xfId="11412" xr:uid="{D103D096-4575-483C-82C6-BFBC0A3E4B58}"/>
    <cellStyle name="Moneda 2 29 2 4 3 2" xfId="33272" xr:uid="{2351B149-31AD-482C-9EAB-3EDD97A4CDBE}"/>
    <cellStyle name="Moneda 2 29 2 4 3 3" xfId="22351" xr:uid="{6B42EE90-B73F-496A-9AE3-4CF036276F7C}"/>
    <cellStyle name="Moneda 2 29 2 4 4" xfId="29633" xr:uid="{AD332349-BF36-4697-BBE7-414F15298D67}"/>
    <cellStyle name="Moneda 2 29 2 4 5" xfId="18712" xr:uid="{3E643C9D-1E73-461A-9CCC-AA02BB0BBD91}"/>
    <cellStyle name="Moneda 2 29 2 5" xfId="8489" xr:uid="{8978727C-005F-427B-8538-3FE65F1C9201}"/>
    <cellStyle name="Moneda 2 29 2 5 2" xfId="15796" xr:uid="{19F6418E-8764-4985-9AAC-A0DDE46D5667}"/>
    <cellStyle name="Moneda 2 29 2 5 2 2" xfId="37638" xr:uid="{6A464D38-6151-470C-9D77-6DF5B53229A6}"/>
    <cellStyle name="Moneda 2 29 2 5 2 3" xfId="26717" xr:uid="{8627011A-72CB-4CA2-B6ED-24F3AECAF6E6}"/>
    <cellStyle name="Moneda 2 29 2 5 3" xfId="12138" xr:uid="{C22DA353-9BE8-47D0-8CD7-9C0A410EBA97}"/>
    <cellStyle name="Moneda 2 29 2 5 3 2" xfId="33998" xr:uid="{950BF5F0-6B1A-426C-9ABB-6D65C5D74D7B}"/>
    <cellStyle name="Moneda 2 29 2 5 3 3" xfId="23077" xr:uid="{03A091D8-4593-4407-BFF3-2A1DD0DD35D9}"/>
    <cellStyle name="Moneda 2 29 2 5 4" xfId="30359" xr:uid="{76387EAC-0AA5-421B-B198-27B4E2EBC413}"/>
    <cellStyle name="Moneda 2 29 2 5 5" xfId="19438" xr:uid="{FDFEAE50-5025-45DE-B9BF-27BF98EE586E}"/>
    <cellStyle name="Moneda 2 29 2 6" xfId="12878" xr:uid="{976CB6CD-9005-45CF-9D3A-89978ACB99A7}"/>
    <cellStyle name="Moneda 2 29 2 6 2" xfId="34732" xr:uid="{969D15CC-FED2-4690-8AA8-D32B5E6B43FB}"/>
    <cellStyle name="Moneda 2 29 2 6 3" xfId="23811" xr:uid="{3AF43E9E-8E02-4BDF-97DD-E8CA52D6F2C6}"/>
    <cellStyle name="Moneda 2 29 2 7" xfId="9224" xr:uid="{0390D0E6-743D-47FF-9D8B-734388E0BB50}"/>
    <cellStyle name="Moneda 2 29 2 7 2" xfId="31092" xr:uid="{F51E15CA-7A55-4A15-A9C6-8240404628E7}"/>
    <cellStyle name="Moneda 2 29 2 7 3" xfId="20171" xr:uid="{3321EAF1-316E-48B6-B8AB-BEBC7FAC33E4}"/>
    <cellStyle name="Moneda 2 29 2 8" xfId="27453" xr:uid="{523298C2-4D1D-4DF2-8D2C-FB91175B9C6F}"/>
    <cellStyle name="Moneda 2 29 2 9" xfId="16532" xr:uid="{6845DCF8-49AE-474B-8B71-745E73E0859E}"/>
    <cellStyle name="Moneda 2 29 3" xfId="5810" xr:uid="{F28C56E4-7E67-4D5F-B0F8-BE957FE7450B}"/>
    <cellStyle name="Moneda 2 29 3 2" xfId="6543" xr:uid="{C0F5305F-3B7A-49B9-9D05-96D56E9A24F1}"/>
    <cellStyle name="Moneda 2 29 3 2 2" xfId="13850" xr:uid="{A208EF22-5AC3-4D2A-8EB5-E30963146AD2}"/>
    <cellStyle name="Moneda 2 29 3 2 2 2" xfId="35704" xr:uid="{2B51698B-BF92-495D-81CF-9C44CC5B6330}"/>
    <cellStyle name="Moneda 2 29 3 2 2 3" xfId="24783" xr:uid="{6643E10C-ADCA-4A37-9869-632F07509488}"/>
    <cellStyle name="Moneda 2 29 3 2 3" xfId="10196" xr:uid="{F66DA390-2EDD-4C02-9302-9826AF3D72E2}"/>
    <cellStyle name="Moneda 2 29 3 2 3 2" xfId="32064" xr:uid="{C60769E1-085B-49C9-8F88-F46D720F96AB}"/>
    <cellStyle name="Moneda 2 29 3 2 3 3" xfId="21143" xr:uid="{B8863AD3-3B9B-4973-BD6E-B42C448272D2}"/>
    <cellStyle name="Moneda 2 29 3 2 4" xfId="28425" xr:uid="{BB95C3B5-3285-4D5A-AE1A-EEC451E2AE54}"/>
    <cellStyle name="Moneda 2 29 3 2 5" xfId="17504" xr:uid="{6966BF17-0EC3-468C-8CE6-09006F408BA0}"/>
    <cellStyle name="Moneda 2 29 3 3" xfId="7273" xr:uid="{FE8E626E-75CD-4955-8E01-A51EE834AE1F}"/>
    <cellStyle name="Moneda 2 29 3 3 2" xfId="14580" xr:uid="{3A9E4497-46C7-4DD2-A13D-2A7C1711318F}"/>
    <cellStyle name="Moneda 2 29 3 3 2 2" xfId="36430" xr:uid="{7BE27337-AC1D-4380-8CC3-0FBAECC97D16}"/>
    <cellStyle name="Moneda 2 29 3 3 2 3" xfId="25509" xr:uid="{A8E453CE-3E1C-46A9-9785-4BFADCC0FDAD}"/>
    <cellStyle name="Moneda 2 29 3 3 3" xfId="10926" xr:uid="{63F76B55-307C-445E-BAB0-BBEF23426689}"/>
    <cellStyle name="Moneda 2 29 3 3 3 2" xfId="32790" xr:uid="{BCE45D5D-881A-4B63-B68C-23514D253E40}"/>
    <cellStyle name="Moneda 2 29 3 3 3 3" xfId="21869" xr:uid="{3244D872-EFC9-4E06-8A32-4BC0410BA7DC}"/>
    <cellStyle name="Moneda 2 29 3 3 4" xfId="29151" xr:uid="{7614E9E4-7D6D-4DB9-A18B-952304420E94}"/>
    <cellStyle name="Moneda 2 29 3 3 5" xfId="18230" xr:uid="{694AF321-870F-4B03-813E-D1E0848BB2D6}"/>
    <cellStyle name="Moneda 2 29 3 4" xfId="8003" xr:uid="{34728A56-77BA-4FD0-BA5D-72EA8850EDFC}"/>
    <cellStyle name="Moneda 2 29 3 4 2" xfId="15310" xr:uid="{BE6D6A97-D001-4196-A7F0-0FAB02485C36}"/>
    <cellStyle name="Moneda 2 29 3 4 2 2" xfId="37156" xr:uid="{596B2E49-11FA-40E5-AA02-24881857FF02}"/>
    <cellStyle name="Moneda 2 29 3 4 2 3" xfId="26235" xr:uid="{33D1F634-964F-41E3-938B-9646E96F6975}"/>
    <cellStyle name="Moneda 2 29 3 4 3" xfId="11656" xr:uid="{9E112ABB-832E-424A-9FCA-E2304984CA84}"/>
    <cellStyle name="Moneda 2 29 3 4 3 2" xfId="33516" xr:uid="{9E19D59B-8888-4788-A052-23B14C0B0F6A}"/>
    <cellStyle name="Moneda 2 29 3 4 3 3" xfId="22595" xr:uid="{9194044C-3087-4000-9722-DF735966F579}"/>
    <cellStyle name="Moneda 2 29 3 4 4" xfId="29877" xr:uid="{18A71364-08F0-47E8-A611-943CF3D5A1B5}"/>
    <cellStyle name="Moneda 2 29 3 4 5" xfId="18956" xr:uid="{AC10EEFF-640A-4474-A7DC-42E1EE04E9F2}"/>
    <cellStyle name="Moneda 2 29 3 5" xfId="8733" xr:uid="{9266CEC7-80A4-4610-9FC6-66C1DE3103FF}"/>
    <cellStyle name="Moneda 2 29 3 5 2" xfId="16040" xr:uid="{892CA71D-52AC-4063-BBA3-3CF254CF13B4}"/>
    <cellStyle name="Moneda 2 29 3 5 2 2" xfId="37882" xr:uid="{7F197C49-F72A-482E-9B34-1577B3517887}"/>
    <cellStyle name="Moneda 2 29 3 5 2 3" xfId="26961" xr:uid="{7E7CBDD1-5E62-4579-A29B-72681501A287}"/>
    <cellStyle name="Moneda 2 29 3 5 3" xfId="12382" xr:uid="{E5A880E1-F8BF-4C0F-B70E-9BBA5CDEE133}"/>
    <cellStyle name="Moneda 2 29 3 5 3 2" xfId="34242" xr:uid="{DC420555-F772-49A8-8023-4F9E7979326C}"/>
    <cellStyle name="Moneda 2 29 3 5 3 3" xfId="23321" xr:uid="{CC16E662-87BF-42E0-80D8-89DE3EC47BA1}"/>
    <cellStyle name="Moneda 2 29 3 5 4" xfId="30603" xr:uid="{3D211BF8-7344-43A2-A067-D5EA250CE720}"/>
    <cellStyle name="Moneda 2 29 3 5 5" xfId="19682" xr:uid="{A188B802-E732-4774-B602-B56D3465F3E4}"/>
    <cellStyle name="Moneda 2 29 3 6" xfId="13122" xr:uid="{13CAB33C-3791-4944-A7DA-685F887CCE85}"/>
    <cellStyle name="Moneda 2 29 3 6 2" xfId="34976" xr:uid="{81E33CB1-4516-4D30-8B7D-3ED4733D9911}"/>
    <cellStyle name="Moneda 2 29 3 6 3" xfId="24055" xr:uid="{001947E3-5D1F-42C9-A974-902740270F4A}"/>
    <cellStyle name="Moneda 2 29 3 7" xfId="9468" xr:uid="{63992FD4-E1FF-40B5-A460-28F703955DC2}"/>
    <cellStyle name="Moneda 2 29 3 7 2" xfId="31336" xr:uid="{3F698B00-729A-411D-88AF-211767C808C1}"/>
    <cellStyle name="Moneda 2 29 3 7 3" xfId="20415" xr:uid="{7B235EAF-1F9A-44BE-AEF5-81B15483E1EC}"/>
    <cellStyle name="Moneda 2 29 3 8" xfId="27697" xr:uid="{BAF37365-2FB6-4236-80CC-939485CE5220}"/>
    <cellStyle name="Moneda 2 29 3 9" xfId="16776" xr:uid="{24FCE930-48E4-448C-98C3-90A48E279437}"/>
    <cellStyle name="Moneda 2 29 4" xfId="6062" xr:uid="{096963D1-F8F4-41F7-AF6F-A484D2B06F62}"/>
    <cellStyle name="Moneda 2 29 4 2" xfId="13369" xr:uid="{8698CCD4-182F-4D5A-BE08-F4B04B9BEF1D}"/>
    <cellStyle name="Moneda 2 29 4 2 2" xfId="35223" xr:uid="{1887271A-2F2A-45A5-8B8C-BAC2F7206A95}"/>
    <cellStyle name="Moneda 2 29 4 2 3" xfId="24302" xr:uid="{838DB6EF-E2EC-4B1B-90B0-E051EABD918D}"/>
    <cellStyle name="Moneda 2 29 4 3" xfId="9715" xr:uid="{03CC9B02-D9BC-4D92-B8D1-9D21BBBA374B}"/>
    <cellStyle name="Moneda 2 29 4 3 2" xfId="31583" xr:uid="{43FDD26F-83A7-4C0F-BF87-B72B7EBF17FD}"/>
    <cellStyle name="Moneda 2 29 4 3 3" xfId="20662" xr:uid="{63B5D287-4F1C-4EEB-ABA6-DE2367F232FA}"/>
    <cellStyle name="Moneda 2 29 4 4" xfId="27944" xr:uid="{807E6550-DF60-4BF8-888F-BC81A4DE2052}"/>
    <cellStyle name="Moneda 2 29 4 5" xfId="17023" xr:uid="{4AA1809F-D5DA-4EA4-BF40-24B4DA5D3E47}"/>
    <cellStyle name="Moneda 2 29 5" xfId="6790" xr:uid="{0C4F2E22-6451-488D-84F4-3C274E082F10}"/>
    <cellStyle name="Moneda 2 29 5 2" xfId="14097" xr:uid="{77469DAB-FE05-4EEA-B19F-E0ACFE2DAE13}"/>
    <cellStyle name="Moneda 2 29 5 2 2" xfId="35949" xr:uid="{5A00A2E4-0E6C-446F-AEE0-F6A53C59F7F8}"/>
    <cellStyle name="Moneda 2 29 5 2 3" xfId="25028" xr:uid="{F2947FE3-F3FB-49BA-9EE2-79C6AB9DD984}"/>
    <cellStyle name="Moneda 2 29 5 3" xfId="10443" xr:uid="{DAFA9355-D159-4823-8BE1-EF1F98C48230}"/>
    <cellStyle name="Moneda 2 29 5 3 2" xfId="32309" xr:uid="{613DD9A3-0280-4932-92B2-2336C8A6576A}"/>
    <cellStyle name="Moneda 2 29 5 3 3" xfId="21388" xr:uid="{1E2C4DD3-0673-4861-A6D7-DB6FA0A2D074}"/>
    <cellStyle name="Moneda 2 29 5 4" xfId="28670" xr:uid="{9F0AFA1C-4E1E-4168-88AE-DC3C53B6381C}"/>
    <cellStyle name="Moneda 2 29 5 5" xfId="17749" xr:uid="{BAFD248E-0DEF-4ECB-8BAA-7FA5296623A3}"/>
    <cellStyle name="Moneda 2 29 6" xfId="7520" xr:uid="{BEB511D8-8B26-4403-93B7-C10FFA9C04AB}"/>
    <cellStyle name="Moneda 2 29 6 2" xfId="14827" xr:uid="{EC5A129A-9099-4C2F-B354-8D7D945C08FC}"/>
    <cellStyle name="Moneda 2 29 6 2 2" xfId="36675" xr:uid="{DE8CF96D-9EE6-4734-A54E-401EB9D98C76}"/>
    <cellStyle name="Moneda 2 29 6 2 3" xfId="25754" xr:uid="{5E5E6303-7631-4A13-91D8-B598CE777612}"/>
    <cellStyle name="Moneda 2 29 6 3" xfId="11173" xr:uid="{67F7B92C-C84F-45B2-8252-BAD85E6B0F07}"/>
    <cellStyle name="Moneda 2 29 6 3 2" xfId="33035" xr:uid="{6229A90A-9011-48FA-8820-5738CE5DF874}"/>
    <cellStyle name="Moneda 2 29 6 3 3" xfId="22114" xr:uid="{D4F4645E-4D06-4D69-A94A-7714487F0CFB}"/>
    <cellStyle name="Moneda 2 29 6 4" xfId="29396" xr:uid="{4648FAAE-89DF-491D-BE77-1A9287417A92}"/>
    <cellStyle name="Moneda 2 29 6 5" xfId="18475" xr:uid="{019EB5EF-2318-4542-A436-036204D02707}"/>
    <cellStyle name="Moneda 2 29 7" xfId="8250" xr:uid="{E5288DCD-0794-4CFF-B9BF-D62081AA9A54}"/>
    <cellStyle name="Moneda 2 29 7 2" xfId="15557" xr:uid="{93CB8912-1EF4-4258-91BF-22D2ECB5B417}"/>
    <cellStyle name="Moneda 2 29 7 2 2" xfId="37401" xr:uid="{4CE4EE5B-CD57-4F39-8375-12040F35FB0F}"/>
    <cellStyle name="Moneda 2 29 7 2 3" xfId="26480" xr:uid="{866205F0-0248-40A2-AD6E-0023A9DB6C65}"/>
    <cellStyle name="Moneda 2 29 7 3" xfId="11901" xr:uid="{F7DFEF6E-844A-40E5-8A02-2974251062CB}"/>
    <cellStyle name="Moneda 2 29 7 3 2" xfId="33761" xr:uid="{7ECAF0FF-4678-4523-8D23-CBCAA243F02D}"/>
    <cellStyle name="Moneda 2 29 7 3 3" xfId="22840" xr:uid="{1D7C4D1C-B3E9-457F-85EB-B9EBD7A33B67}"/>
    <cellStyle name="Moneda 2 29 7 4" xfId="30122" xr:uid="{DCF4B5DE-BDF2-45BE-9892-EDBB5AB5B08A}"/>
    <cellStyle name="Moneda 2 29 7 5" xfId="19201" xr:uid="{0A60F060-5653-4EE3-95A6-4D7A7B7B6F93}"/>
    <cellStyle name="Moneda 2 29 8" xfId="12639" xr:uid="{1273BE34-1247-46A2-AE52-DDCC52BB2500}"/>
    <cellStyle name="Moneda 2 29 8 2" xfId="34495" xr:uid="{66CBE0F5-C312-41DF-9DB6-E2A46306534A}"/>
    <cellStyle name="Moneda 2 29 8 3" xfId="23574" xr:uid="{2035320F-C06B-46D6-8264-C79A5E83C3D5}"/>
    <cellStyle name="Moneda 2 29 9" xfId="8987" xr:uid="{049059DE-8E19-4F68-A10E-E21607158A67}"/>
    <cellStyle name="Moneda 2 29 9 2" xfId="30855" xr:uid="{12204393-708A-4310-B31C-A42E88C7CDF6}"/>
    <cellStyle name="Moneda 2 29 9 3" xfId="19934" xr:uid="{BEEEAA99-1704-4F83-9696-FFF3DF699527}"/>
    <cellStyle name="Moneda 2 3" xfId="3151" xr:uid="{E1453FBB-7B3F-4785-92CF-E32517F0F432}"/>
    <cellStyle name="Moneda 2 3 10" xfId="27217" xr:uid="{2A26A4CA-7E15-46EB-A6BF-2068C162C2CD}"/>
    <cellStyle name="Moneda 2 3 11" xfId="16296" xr:uid="{0E19D9C1-1CA6-475B-A9BC-C20B576CDF2D}"/>
    <cellStyle name="Moneda 2 3 2" xfId="5561" xr:uid="{57ED5E10-5025-4A2E-94E5-5696E4B09406}"/>
    <cellStyle name="Moneda 2 3 2 2" xfId="6300" xr:uid="{7C0C1340-A1B2-4806-82EF-D323DDC95068}"/>
    <cellStyle name="Moneda 2 3 2 2 2" xfId="13607" xr:uid="{638F4B09-83D8-4B38-B751-C37D46D09E83}"/>
    <cellStyle name="Moneda 2 3 2 2 2 2" xfId="35461" xr:uid="{A16BCCFD-2DA6-4B5C-BF1B-0C36B2A5C7D7}"/>
    <cellStyle name="Moneda 2 3 2 2 2 3" xfId="24540" xr:uid="{87AA4287-0DE6-40FA-AC2E-46584192C4EE}"/>
    <cellStyle name="Moneda 2 3 2 2 3" xfId="9953" xr:uid="{8E934DB9-2DA7-4C19-A14A-89BB67A55A88}"/>
    <cellStyle name="Moneda 2 3 2 2 3 2" xfId="31821" xr:uid="{295CD778-92EC-4C62-89D5-8D679149E87B}"/>
    <cellStyle name="Moneda 2 3 2 2 3 3" xfId="20900" xr:uid="{1B6B614C-898F-4458-90F5-FEB1BFA5D711}"/>
    <cellStyle name="Moneda 2 3 2 2 4" xfId="28182" xr:uid="{E9938C64-C97B-45A1-BFA8-FA536724D33A}"/>
    <cellStyle name="Moneda 2 3 2 2 5" xfId="17261" xr:uid="{374E75C8-BA65-438C-980C-005896B034D1}"/>
    <cellStyle name="Moneda 2 3 2 3" xfId="7030" xr:uid="{B4413064-482E-4CEE-9186-6EECF0C17274}"/>
    <cellStyle name="Moneda 2 3 2 3 2" xfId="14337" xr:uid="{3C828120-5B30-43CA-97EC-9BA5634DE841}"/>
    <cellStyle name="Moneda 2 3 2 3 2 2" xfId="36187" xr:uid="{0CA5DC72-C342-4CE0-9858-8D751C045454}"/>
    <cellStyle name="Moneda 2 3 2 3 2 3" xfId="25266" xr:uid="{F084C41C-41A6-44BB-8345-C37970C8D032}"/>
    <cellStyle name="Moneda 2 3 2 3 3" xfId="10683" xr:uid="{41DD5CF6-FC04-41CE-83DE-89429EBC19C7}"/>
    <cellStyle name="Moneda 2 3 2 3 3 2" xfId="32547" xr:uid="{EE720614-7979-48ED-A07C-115C3AA8EB66}"/>
    <cellStyle name="Moneda 2 3 2 3 3 3" xfId="21626" xr:uid="{112ECF25-CD38-44A0-AC75-0A2FAECF2835}"/>
    <cellStyle name="Moneda 2 3 2 3 4" xfId="28908" xr:uid="{11CF7605-82FD-47A1-B2BA-DC5075EEF499}"/>
    <cellStyle name="Moneda 2 3 2 3 5" xfId="17987" xr:uid="{876653EA-EFA4-4215-8715-AB6EE7061DBB}"/>
    <cellStyle name="Moneda 2 3 2 4" xfId="7760" xr:uid="{A7B1121B-3622-41AF-8D54-2EEEAF709B00}"/>
    <cellStyle name="Moneda 2 3 2 4 2" xfId="15067" xr:uid="{203541A2-A6B6-45DB-8DA8-C1943E24623B}"/>
    <cellStyle name="Moneda 2 3 2 4 2 2" xfId="36913" xr:uid="{57ACC3AB-54CB-4FFD-BB14-23DF98B94725}"/>
    <cellStyle name="Moneda 2 3 2 4 2 3" xfId="25992" xr:uid="{83F3D384-56B3-46BF-BC0A-35588A4EC53B}"/>
    <cellStyle name="Moneda 2 3 2 4 3" xfId="11413" xr:uid="{AC430B30-2651-4745-8AFE-BF538EEDCFF7}"/>
    <cellStyle name="Moneda 2 3 2 4 3 2" xfId="33273" xr:uid="{3FA23610-560E-4CEA-B619-134665B0C335}"/>
    <cellStyle name="Moneda 2 3 2 4 3 3" xfId="22352" xr:uid="{18C8725A-5D9D-431B-8314-CB6FE458E4DE}"/>
    <cellStyle name="Moneda 2 3 2 4 4" xfId="29634" xr:uid="{966D2411-1ED1-4E37-94E6-32E9F3B55548}"/>
    <cellStyle name="Moneda 2 3 2 4 5" xfId="18713" xr:uid="{944C8E75-13AD-4C78-9029-A048DECBC20D}"/>
    <cellStyle name="Moneda 2 3 2 5" xfId="8490" xr:uid="{F443009A-008A-4462-8A9D-EFB351F3E049}"/>
    <cellStyle name="Moneda 2 3 2 5 2" xfId="15797" xr:uid="{CD413191-AB2B-4724-9244-EFB5FC9C7F91}"/>
    <cellStyle name="Moneda 2 3 2 5 2 2" xfId="37639" xr:uid="{AB7F03FD-45DB-491D-BC05-30705B129B1F}"/>
    <cellStyle name="Moneda 2 3 2 5 2 3" xfId="26718" xr:uid="{CA46E42E-1859-47AD-923F-F4083FE73325}"/>
    <cellStyle name="Moneda 2 3 2 5 3" xfId="12139" xr:uid="{4BCC4B2F-DE1E-4A71-B651-033EF40DCB70}"/>
    <cellStyle name="Moneda 2 3 2 5 3 2" xfId="33999" xr:uid="{B1357F12-915B-401F-9911-B49F7577EC70}"/>
    <cellStyle name="Moneda 2 3 2 5 3 3" xfId="23078" xr:uid="{D8CAB07A-43B0-43E3-9C45-0EF2628C15A9}"/>
    <cellStyle name="Moneda 2 3 2 5 4" xfId="30360" xr:uid="{E3FE58F3-B250-40DA-91F5-45C038CD210E}"/>
    <cellStyle name="Moneda 2 3 2 5 5" xfId="19439" xr:uid="{77D6B612-C338-489E-8B80-A5B4821185BF}"/>
    <cellStyle name="Moneda 2 3 2 6" xfId="12879" xr:uid="{9DCB10A1-DB8C-40BD-B7FE-4DD6F529C264}"/>
    <cellStyle name="Moneda 2 3 2 6 2" xfId="34733" xr:uid="{EAF0326E-B6E0-4488-97AF-B2EF31AE4341}"/>
    <cellStyle name="Moneda 2 3 2 6 3" xfId="23812" xr:uid="{CA4F648A-D28F-425A-AE35-D3BA40DD0FBB}"/>
    <cellStyle name="Moneda 2 3 2 7" xfId="9225" xr:uid="{D9784C3B-A1AC-4A3C-8ED5-C5EA655D0D13}"/>
    <cellStyle name="Moneda 2 3 2 7 2" xfId="31093" xr:uid="{8679F8F8-1C11-4AF9-A61A-FADBFF763F0D}"/>
    <cellStyle name="Moneda 2 3 2 7 3" xfId="20172" xr:uid="{07F0F6F7-BD17-4111-8B07-412B522F3627}"/>
    <cellStyle name="Moneda 2 3 2 8" xfId="27454" xr:uid="{8F73C98A-30AF-4AE3-B2C8-96E3DA56700C}"/>
    <cellStyle name="Moneda 2 3 2 9" xfId="16533" xr:uid="{F6982503-0DC4-48BC-BDD4-A06767037837}"/>
    <cellStyle name="Moneda 2 3 3" xfId="5811" xr:uid="{A1F77147-70A0-4817-ABDE-7ECD7E43132A}"/>
    <cellStyle name="Moneda 2 3 3 2" xfId="6544" xr:uid="{ED6E9154-D319-4AB3-9322-AF3D448B23CD}"/>
    <cellStyle name="Moneda 2 3 3 2 2" xfId="13851" xr:uid="{C27B45BB-70E5-4CE6-87AF-2CD89A04AA87}"/>
    <cellStyle name="Moneda 2 3 3 2 2 2" xfId="35705" xr:uid="{43B2214B-ED14-44FC-8E9A-222B349EBDDA}"/>
    <cellStyle name="Moneda 2 3 3 2 2 3" xfId="24784" xr:uid="{7283E5F7-E8B9-4596-AA53-3C3CB95817D9}"/>
    <cellStyle name="Moneda 2 3 3 2 3" xfId="10197" xr:uid="{F349BE08-028B-4936-9C36-7978403E0258}"/>
    <cellStyle name="Moneda 2 3 3 2 3 2" xfId="32065" xr:uid="{32ADD27F-BEC8-43F4-9E2C-CF8452A4D634}"/>
    <cellStyle name="Moneda 2 3 3 2 3 3" xfId="21144" xr:uid="{830BFB84-DBA5-4898-B34F-3BE02A537745}"/>
    <cellStyle name="Moneda 2 3 3 2 4" xfId="28426" xr:uid="{F947F39B-33BE-4750-B6CE-F8FF8DA1500F}"/>
    <cellStyle name="Moneda 2 3 3 2 5" xfId="17505" xr:uid="{671BB423-A431-4B79-A60A-A19B31CAD77F}"/>
    <cellStyle name="Moneda 2 3 3 3" xfId="7274" xr:uid="{36805B11-7FEE-4580-A5A8-2093206EB602}"/>
    <cellStyle name="Moneda 2 3 3 3 2" xfId="14581" xr:uid="{B4B9E78E-A211-4074-BD9D-5BE6628EFBB2}"/>
    <cellStyle name="Moneda 2 3 3 3 2 2" xfId="36431" xr:uid="{AA0166C0-5AAA-473B-9549-D782EC3A1CDF}"/>
    <cellStyle name="Moneda 2 3 3 3 2 3" xfId="25510" xr:uid="{80AFA9ED-2F87-4F82-8743-E966E6C4F06F}"/>
    <cellStyle name="Moneda 2 3 3 3 3" xfId="10927" xr:uid="{88056FBA-33DD-425F-BB69-501D3B38AC4C}"/>
    <cellStyle name="Moneda 2 3 3 3 3 2" xfId="32791" xr:uid="{E224AE0D-4EDE-451F-9CC1-FA2D3C9F83A2}"/>
    <cellStyle name="Moneda 2 3 3 3 3 3" xfId="21870" xr:uid="{DA775015-D0BE-43B1-9E5B-E50099C9801C}"/>
    <cellStyle name="Moneda 2 3 3 3 4" xfId="29152" xr:uid="{0EE51697-4391-4CA8-9CCE-5B6382315B37}"/>
    <cellStyle name="Moneda 2 3 3 3 5" xfId="18231" xr:uid="{F51E9A14-1996-480D-BA3A-047D54C4E55D}"/>
    <cellStyle name="Moneda 2 3 3 4" xfId="8004" xr:uid="{C2109F0A-3955-47BD-AAA3-3888CB20A596}"/>
    <cellStyle name="Moneda 2 3 3 4 2" xfId="15311" xr:uid="{F853C22E-00E3-453B-BE1C-D300FEABE47F}"/>
    <cellStyle name="Moneda 2 3 3 4 2 2" xfId="37157" xr:uid="{8DA813B9-1027-479A-939D-F62D6624D0DE}"/>
    <cellStyle name="Moneda 2 3 3 4 2 3" xfId="26236" xr:uid="{A5386974-EABB-4E73-9F00-6FE196757C15}"/>
    <cellStyle name="Moneda 2 3 3 4 3" xfId="11657" xr:uid="{271E58B3-040E-4801-B05C-543A8B30FFF1}"/>
    <cellStyle name="Moneda 2 3 3 4 3 2" xfId="33517" xr:uid="{56F5FD91-83EC-4CD7-A7B1-711C7EB1778B}"/>
    <cellStyle name="Moneda 2 3 3 4 3 3" xfId="22596" xr:uid="{C81CED77-13EA-490A-9E04-E8FCD2B7DCBD}"/>
    <cellStyle name="Moneda 2 3 3 4 4" xfId="29878" xr:uid="{E751CDAC-27E5-4C9E-B5E7-54B03E6C9314}"/>
    <cellStyle name="Moneda 2 3 3 4 5" xfId="18957" xr:uid="{84250F7F-E384-4DB0-BCD3-BDD657F66D3C}"/>
    <cellStyle name="Moneda 2 3 3 5" xfId="8734" xr:uid="{930B2663-5EAD-4DBE-9548-28F402F79243}"/>
    <cellStyle name="Moneda 2 3 3 5 2" xfId="16041" xr:uid="{3922BBBC-54CD-4A28-9D76-0AD6BC4146EC}"/>
    <cellStyle name="Moneda 2 3 3 5 2 2" xfId="37883" xr:uid="{D1312113-3854-4E5B-A897-BA926B35B8EE}"/>
    <cellStyle name="Moneda 2 3 3 5 2 3" xfId="26962" xr:uid="{EBB6CD27-7F5B-49F1-A7DA-2E7859204668}"/>
    <cellStyle name="Moneda 2 3 3 5 3" xfId="12383" xr:uid="{39D61F99-51C1-4685-93A6-9C1B2AFADF00}"/>
    <cellStyle name="Moneda 2 3 3 5 3 2" xfId="34243" xr:uid="{793CBE32-596A-47E6-9976-D34D8F1761E5}"/>
    <cellStyle name="Moneda 2 3 3 5 3 3" xfId="23322" xr:uid="{414AF039-8F15-493A-A2D3-23CD28B042C8}"/>
    <cellStyle name="Moneda 2 3 3 5 4" xfId="30604" xr:uid="{CC1CCF58-02B8-48A9-820D-0388D5A25F89}"/>
    <cellStyle name="Moneda 2 3 3 5 5" xfId="19683" xr:uid="{7777B135-72D9-4667-8253-F5994D8AAA4A}"/>
    <cellStyle name="Moneda 2 3 3 6" xfId="13123" xr:uid="{4DF14E6F-88C4-43C4-82D1-03B675419010}"/>
    <cellStyle name="Moneda 2 3 3 6 2" xfId="34977" xr:uid="{AA18D08F-D95D-4556-AF2B-8181F2AEB912}"/>
    <cellStyle name="Moneda 2 3 3 6 3" xfId="24056" xr:uid="{224C7EFE-C056-4AC4-8512-C7655078F24D}"/>
    <cellStyle name="Moneda 2 3 3 7" xfId="9469" xr:uid="{11AF0D83-D781-4520-AB03-A00D805226E4}"/>
    <cellStyle name="Moneda 2 3 3 7 2" xfId="31337" xr:uid="{F6595596-7CED-4D4E-B008-0C4AECE95796}"/>
    <cellStyle name="Moneda 2 3 3 7 3" xfId="20416" xr:uid="{5652C895-5606-4039-AA6A-EA0DB66AEB49}"/>
    <cellStyle name="Moneda 2 3 3 8" xfId="27698" xr:uid="{F891D94C-A243-4097-B500-FF1A3D52992C}"/>
    <cellStyle name="Moneda 2 3 3 9" xfId="16777" xr:uid="{5F275F41-C037-402D-8CBF-A2D3FD421032}"/>
    <cellStyle name="Moneda 2 3 4" xfId="6063" xr:uid="{960D5C66-0668-466D-8569-0D19FE63643C}"/>
    <cellStyle name="Moneda 2 3 4 2" xfId="13370" xr:uid="{005305DA-78C8-4F1B-B996-4DF7C86F9827}"/>
    <cellStyle name="Moneda 2 3 4 2 2" xfId="35224" xr:uid="{4DA6FFFF-6777-4C3F-AEF6-993D1434FBA7}"/>
    <cellStyle name="Moneda 2 3 4 2 3" xfId="24303" xr:uid="{1191B3BF-081E-4E84-81C3-DCA0AAF22630}"/>
    <cellStyle name="Moneda 2 3 4 3" xfId="9716" xr:uid="{F4E377CC-F4A2-4B94-8892-6D18BD40C8A0}"/>
    <cellStyle name="Moneda 2 3 4 3 2" xfId="31584" xr:uid="{D2F634DA-5F4F-4272-B632-56F7C8B98BDD}"/>
    <cellStyle name="Moneda 2 3 4 3 3" xfId="20663" xr:uid="{5205DEE6-42F7-4E9E-A81C-7B6456A41887}"/>
    <cellStyle name="Moneda 2 3 4 4" xfId="27945" xr:uid="{E58EC4AF-6EEE-49CA-BC6E-A86DA37AA854}"/>
    <cellStyle name="Moneda 2 3 4 5" xfId="17024" xr:uid="{920D65EC-A4B0-4566-A40E-7299B6F6C6F0}"/>
    <cellStyle name="Moneda 2 3 5" xfId="6791" xr:uid="{0224CC0B-DA9F-4527-A84A-7BF80694B122}"/>
    <cellStyle name="Moneda 2 3 5 2" xfId="14098" xr:uid="{365EC929-46D4-47E0-89F0-A012DD95B4D6}"/>
    <cellStyle name="Moneda 2 3 5 2 2" xfId="35950" xr:uid="{0398AC52-1D0E-406E-9BFE-27B8C01A7EE8}"/>
    <cellStyle name="Moneda 2 3 5 2 3" xfId="25029" xr:uid="{F4488A44-A92D-4DB7-8162-C6B4372D2D81}"/>
    <cellStyle name="Moneda 2 3 5 3" xfId="10444" xr:uid="{FFFD901E-D9EF-4886-BF59-CEECB8C3D77F}"/>
    <cellStyle name="Moneda 2 3 5 3 2" xfId="32310" xr:uid="{E1B1358C-D19B-43FA-9E81-44616EF432CD}"/>
    <cellStyle name="Moneda 2 3 5 3 3" xfId="21389" xr:uid="{8B21F846-5639-4B3D-8353-850E50A116D8}"/>
    <cellStyle name="Moneda 2 3 5 4" xfId="28671" xr:uid="{CB050504-2D0C-4FC6-B3DA-2EFAA6747BA1}"/>
    <cellStyle name="Moneda 2 3 5 5" xfId="17750" xr:uid="{AEFC5650-F738-46D3-B6DC-C96F2E27F2D0}"/>
    <cellStyle name="Moneda 2 3 6" xfId="7521" xr:uid="{23D9D430-AB0D-48BE-89DE-A7E7359C201D}"/>
    <cellStyle name="Moneda 2 3 6 2" xfId="14828" xr:uid="{44790749-FD57-4E36-8216-DD8F9578B8C8}"/>
    <cellStyle name="Moneda 2 3 6 2 2" xfId="36676" xr:uid="{DE3935FA-0C6A-43E7-A793-2563E7A4A163}"/>
    <cellStyle name="Moneda 2 3 6 2 3" xfId="25755" xr:uid="{FD24A546-A7E6-4CB2-852A-16A23A80EF7B}"/>
    <cellStyle name="Moneda 2 3 6 3" xfId="11174" xr:uid="{AAC0CCC4-0463-42C7-A5B9-79A0FF2723FF}"/>
    <cellStyle name="Moneda 2 3 6 3 2" xfId="33036" xr:uid="{39DCB0D0-DB36-409E-8B94-DD9A4B10D010}"/>
    <cellStyle name="Moneda 2 3 6 3 3" xfId="22115" xr:uid="{32DFC7D4-D735-4AE1-8704-61F69BCA5FE9}"/>
    <cellStyle name="Moneda 2 3 6 4" xfId="29397" xr:uid="{42225354-7D17-4A0F-930D-561665C92BA8}"/>
    <cellStyle name="Moneda 2 3 6 5" xfId="18476" xr:uid="{105BEDF8-C6D8-4553-8AE2-8387F2852F62}"/>
    <cellStyle name="Moneda 2 3 7" xfId="8251" xr:uid="{C45243A9-756A-4403-B026-6806077F260F}"/>
    <cellStyle name="Moneda 2 3 7 2" xfId="15558" xr:uid="{5D413CDB-8ACA-45A2-9383-D8230EA4E3E9}"/>
    <cellStyle name="Moneda 2 3 7 2 2" xfId="37402" xr:uid="{E8BDEA1E-730E-42FA-A9A1-691295E57CBB}"/>
    <cellStyle name="Moneda 2 3 7 2 3" xfId="26481" xr:uid="{70BB5F0C-7786-4E2C-B4D2-232E6747F478}"/>
    <cellStyle name="Moneda 2 3 7 3" xfId="11902" xr:uid="{0A171606-5A76-4208-8130-C9B5EF8EB220}"/>
    <cellStyle name="Moneda 2 3 7 3 2" xfId="33762" xr:uid="{0869551D-79C0-4D83-B441-952C4F52ED42}"/>
    <cellStyle name="Moneda 2 3 7 3 3" xfId="22841" xr:uid="{8E5782E4-93D0-4B86-AD19-C6A9B5DCD7CD}"/>
    <cellStyle name="Moneda 2 3 7 4" xfId="30123" xr:uid="{1547D1CC-7C5D-497C-A733-7E5A6917F1EB}"/>
    <cellStyle name="Moneda 2 3 7 5" xfId="19202" xr:uid="{5CEAC0FF-B8DD-4654-B12E-D590746179B6}"/>
    <cellStyle name="Moneda 2 3 8" xfId="12640" xr:uid="{F9992960-7405-40FF-823D-DF913B4A5B55}"/>
    <cellStyle name="Moneda 2 3 8 2" xfId="34496" xr:uid="{4543EB64-0A47-4084-8BB4-EA533A25E28A}"/>
    <cellStyle name="Moneda 2 3 8 3" xfId="23575" xr:uid="{6260D057-A605-4AAE-A146-FDADA32FD064}"/>
    <cellStyle name="Moneda 2 3 9" xfId="8988" xr:uid="{7FC1A85B-A2A8-453A-AE50-2F11C00D7BDF}"/>
    <cellStyle name="Moneda 2 3 9 2" xfId="30856" xr:uid="{4DCCB2B3-35AE-4CED-A93F-724B3120BA14}"/>
    <cellStyle name="Moneda 2 3 9 3" xfId="19935" xr:uid="{D634A973-FD02-4976-8856-948F9AE1F424}"/>
    <cellStyle name="Moneda 2 30" xfId="3152" xr:uid="{B010EF7A-8D53-4CB8-B66B-7ABCA9D6AF3A}"/>
    <cellStyle name="Moneda 2 30 10" xfId="27218" xr:uid="{ABA86256-9763-46A5-9710-D6659127965C}"/>
    <cellStyle name="Moneda 2 30 11" xfId="16297" xr:uid="{0E433606-CCD3-4CB1-AD09-0DE355B04907}"/>
    <cellStyle name="Moneda 2 30 2" xfId="5562" xr:uid="{21C33002-68EF-492E-99D0-F685E0BA4633}"/>
    <cellStyle name="Moneda 2 30 2 2" xfId="6301" xr:uid="{F44C1838-B12F-4714-BAE7-8E28DB956298}"/>
    <cellStyle name="Moneda 2 30 2 2 2" xfId="13608" xr:uid="{6105741C-095A-4503-927C-528E0E47500C}"/>
    <cellStyle name="Moneda 2 30 2 2 2 2" xfId="35462" xr:uid="{C1DDFCAA-FC1B-441E-B86F-C68568672E43}"/>
    <cellStyle name="Moneda 2 30 2 2 2 3" xfId="24541" xr:uid="{B25F4077-4BBB-4D81-A877-B7CEFF5337D5}"/>
    <cellStyle name="Moneda 2 30 2 2 3" xfId="9954" xr:uid="{FFB000D2-239C-4504-9C0A-ADC763F8CE06}"/>
    <cellStyle name="Moneda 2 30 2 2 3 2" xfId="31822" xr:uid="{E44D92A7-4798-47AF-8979-3E650EF84E53}"/>
    <cellStyle name="Moneda 2 30 2 2 3 3" xfId="20901" xr:uid="{4F009B88-1D02-44D3-822A-08E9BCEF7ADB}"/>
    <cellStyle name="Moneda 2 30 2 2 4" xfId="28183" xr:uid="{4CFE4156-2F04-43FA-96DB-1C18B7AD7214}"/>
    <cellStyle name="Moneda 2 30 2 2 5" xfId="17262" xr:uid="{1FA49813-35B0-431B-A1FD-1C3B9E14A441}"/>
    <cellStyle name="Moneda 2 30 2 3" xfId="7031" xr:uid="{9B731AA2-FA69-46A4-AE5E-40CA25C44959}"/>
    <cellStyle name="Moneda 2 30 2 3 2" xfId="14338" xr:uid="{A8D46E29-A1B6-4E8E-9B7B-EF8EE9FBA4E8}"/>
    <cellStyle name="Moneda 2 30 2 3 2 2" xfId="36188" xr:uid="{5CF9D80A-2397-4A9F-8586-AC4B9EEDA18D}"/>
    <cellStyle name="Moneda 2 30 2 3 2 3" xfId="25267" xr:uid="{9C919C3F-D418-4353-8C74-F84F0FD68424}"/>
    <cellStyle name="Moneda 2 30 2 3 3" xfId="10684" xr:uid="{511E432B-7D25-4117-8228-5792C6C87503}"/>
    <cellStyle name="Moneda 2 30 2 3 3 2" xfId="32548" xr:uid="{76DCFE01-3C91-43D7-A66A-CFB49DFCB9C2}"/>
    <cellStyle name="Moneda 2 30 2 3 3 3" xfId="21627" xr:uid="{BAD60EDB-39DE-41A3-8A5F-B1FA9F0081FF}"/>
    <cellStyle name="Moneda 2 30 2 3 4" xfId="28909" xr:uid="{56DBAF31-D34B-4DD8-95CD-6FF82A5B82A4}"/>
    <cellStyle name="Moneda 2 30 2 3 5" xfId="17988" xr:uid="{C80460E8-54F9-4DB8-A508-A14F352924B0}"/>
    <cellStyle name="Moneda 2 30 2 4" xfId="7761" xr:uid="{E4BE1169-33E4-455C-B8DD-BB54C131E306}"/>
    <cellStyle name="Moneda 2 30 2 4 2" xfId="15068" xr:uid="{65FF05E3-2AB4-4B95-B2DE-DF6DA54C6C00}"/>
    <cellStyle name="Moneda 2 30 2 4 2 2" xfId="36914" xr:uid="{C3211724-1F29-44E9-8CE0-DAD9D4E8739A}"/>
    <cellStyle name="Moneda 2 30 2 4 2 3" xfId="25993" xr:uid="{0A59E4C5-33BE-4E1C-8DE4-6557641248BA}"/>
    <cellStyle name="Moneda 2 30 2 4 3" xfId="11414" xr:uid="{4D5CE1F1-2C75-482C-9C19-250091D44364}"/>
    <cellStyle name="Moneda 2 30 2 4 3 2" xfId="33274" xr:uid="{BE13A5D9-7DF7-4C93-8877-F996DE7A4A8C}"/>
    <cellStyle name="Moneda 2 30 2 4 3 3" xfId="22353" xr:uid="{3BBC17E0-0B5B-4812-AD33-70728D98948B}"/>
    <cellStyle name="Moneda 2 30 2 4 4" xfId="29635" xr:uid="{0EE98BD1-8557-41AF-AD29-C97AF8E0EDD3}"/>
    <cellStyle name="Moneda 2 30 2 4 5" xfId="18714" xr:uid="{B5A3BE53-B1BC-4EF8-8F00-0A6281D32627}"/>
    <cellStyle name="Moneda 2 30 2 5" xfId="8491" xr:uid="{4FC4E9BC-C39A-440F-9716-2367655AB0B4}"/>
    <cellStyle name="Moneda 2 30 2 5 2" xfId="15798" xr:uid="{6BB66C9B-5C52-408A-8301-17D497C70972}"/>
    <cellStyle name="Moneda 2 30 2 5 2 2" xfId="37640" xr:uid="{C9872045-B7D5-46D9-95B8-6962B8FD08AC}"/>
    <cellStyle name="Moneda 2 30 2 5 2 3" xfId="26719" xr:uid="{E065D78C-2C56-420E-9303-CD2EFAE32492}"/>
    <cellStyle name="Moneda 2 30 2 5 3" xfId="12140" xr:uid="{B4888A47-4753-4003-86E2-B6AE6FAD7CC9}"/>
    <cellStyle name="Moneda 2 30 2 5 3 2" xfId="34000" xr:uid="{0A3F824D-E582-4071-8A79-9A0B24DE5879}"/>
    <cellStyle name="Moneda 2 30 2 5 3 3" xfId="23079" xr:uid="{F634F333-214C-4CB6-8EBF-F50C25F46746}"/>
    <cellStyle name="Moneda 2 30 2 5 4" xfId="30361" xr:uid="{A0C07B3C-F9E6-49CE-936E-B936A8FAC94B}"/>
    <cellStyle name="Moneda 2 30 2 5 5" xfId="19440" xr:uid="{A9ABC378-778C-46F7-850D-C8FC3ABC990B}"/>
    <cellStyle name="Moneda 2 30 2 6" xfId="12880" xr:uid="{29A0F731-19BD-460D-9F58-4F418AC52B8E}"/>
    <cellStyle name="Moneda 2 30 2 6 2" xfId="34734" xr:uid="{542E88CD-B9D8-45C6-91AE-259BFED752D8}"/>
    <cellStyle name="Moneda 2 30 2 6 3" xfId="23813" xr:uid="{A06D1202-CFBE-475D-914F-50B506374F06}"/>
    <cellStyle name="Moneda 2 30 2 7" xfId="9226" xr:uid="{5B05AE4C-7353-4372-B89E-72F53573D04D}"/>
    <cellStyle name="Moneda 2 30 2 7 2" xfId="31094" xr:uid="{B6F85900-2B75-467F-B3DD-103735F87100}"/>
    <cellStyle name="Moneda 2 30 2 7 3" xfId="20173" xr:uid="{F9C54416-2D4C-41F2-8F8B-5AEC8A66420E}"/>
    <cellStyle name="Moneda 2 30 2 8" xfId="27455" xr:uid="{1AE49CFA-AB99-4C63-BDE0-B796011EA71B}"/>
    <cellStyle name="Moneda 2 30 2 9" xfId="16534" xr:uid="{B04563D1-BF54-471F-A1BE-BD9B281D10EF}"/>
    <cellStyle name="Moneda 2 30 3" xfId="5812" xr:uid="{7D56AA71-46E6-4865-909E-107CD837C1FC}"/>
    <cellStyle name="Moneda 2 30 3 2" xfId="6545" xr:uid="{66D38442-9B74-43FD-87AA-CEC3503E8F0C}"/>
    <cellStyle name="Moneda 2 30 3 2 2" xfId="13852" xr:uid="{DCF9F79E-BC64-4AA1-B024-009519CA1030}"/>
    <cellStyle name="Moneda 2 30 3 2 2 2" xfId="35706" xr:uid="{E03879EF-3DFE-447C-B07C-2AB6E67A2FD2}"/>
    <cellStyle name="Moneda 2 30 3 2 2 3" xfId="24785" xr:uid="{1876C213-E0FD-44B0-823D-152B29D48133}"/>
    <cellStyle name="Moneda 2 30 3 2 3" xfId="10198" xr:uid="{645933B3-C26F-4D9D-B395-C10D3740EB0C}"/>
    <cellStyle name="Moneda 2 30 3 2 3 2" xfId="32066" xr:uid="{ACF2A83C-9F54-49E2-A6FA-B8F6130EC665}"/>
    <cellStyle name="Moneda 2 30 3 2 3 3" xfId="21145" xr:uid="{CA4E455E-5722-4478-897B-A1EEA871271E}"/>
    <cellStyle name="Moneda 2 30 3 2 4" xfId="28427" xr:uid="{0D79608F-E1AD-46FD-9C63-04A131404D2D}"/>
    <cellStyle name="Moneda 2 30 3 2 5" xfId="17506" xr:uid="{A4BEDCE5-68DD-4CBF-A8C6-790F969D13FA}"/>
    <cellStyle name="Moneda 2 30 3 3" xfId="7275" xr:uid="{F996F3CA-CF22-4A75-8769-227F07F314B9}"/>
    <cellStyle name="Moneda 2 30 3 3 2" xfId="14582" xr:uid="{481D64C0-FAA6-4FD3-B32E-FA431EE14CDC}"/>
    <cellStyle name="Moneda 2 30 3 3 2 2" xfId="36432" xr:uid="{9E260C5E-D746-49AE-8A1E-B1160C02CCD5}"/>
    <cellStyle name="Moneda 2 30 3 3 2 3" xfId="25511" xr:uid="{CEAE34DC-2EAB-42B5-8FB9-64750F15138E}"/>
    <cellStyle name="Moneda 2 30 3 3 3" xfId="10928" xr:uid="{0374B1A4-2F79-4801-AF2B-D96A9B1EFF6B}"/>
    <cellStyle name="Moneda 2 30 3 3 3 2" xfId="32792" xr:uid="{D2A58BD7-D477-4178-8B62-2DBA79BAB1D0}"/>
    <cellStyle name="Moneda 2 30 3 3 3 3" xfId="21871" xr:uid="{3FEFBA3E-65E9-46EC-9FEF-6CC981F905CE}"/>
    <cellStyle name="Moneda 2 30 3 3 4" xfId="29153" xr:uid="{E50CA78E-CDC7-44CC-A696-17498E232FAD}"/>
    <cellStyle name="Moneda 2 30 3 3 5" xfId="18232" xr:uid="{DF8E32ED-6AAE-42D5-A6DC-5925FD38EFE2}"/>
    <cellStyle name="Moneda 2 30 3 4" xfId="8005" xr:uid="{9B736711-9510-4BC8-AE39-FF1250B00E91}"/>
    <cellStyle name="Moneda 2 30 3 4 2" xfId="15312" xr:uid="{86484484-DDE8-4643-A8A2-C9C43129183A}"/>
    <cellStyle name="Moneda 2 30 3 4 2 2" xfId="37158" xr:uid="{92C85A47-7376-4A19-A12F-4A15DDA3FF95}"/>
    <cellStyle name="Moneda 2 30 3 4 2 3" xfId="26237" xr:uid="{CED87E39-9D18-4B9D-9CF9-2FD0FCCE1C5B}"/>
    <cellStyle name="Moneda 2 30 3 4 3" xfId="11658" xr:uid="{304F980C-A19E-48C0-B9BC-859EC57106BB}"/>
    <cellStyle name="Moneda 2 30 3 4 3 2" xfId="33518" xr:uid="{5F73FADD-3966-4DD3-8EB5-82A4DD63AE61}"/>
    <cellStyle name="Moneda 2 30 3 4 3 3" xfId="22597" xr:uid="{51295E7E-22F2-4976-8628-535C2E12458F}"/>
    <cellStyle name="Moneda 2 30 3 4 4" xfId="29879" xr:uid="{4A287DD2-40A4-4629-84D3-23F53D14C20F}"/>
    <cellStyle name="Moneda 2 30 3 4 5" xfId="18958" xr:uid="{074484E4-30B5-4EF4-9A76-F385AEB18E4E}"/>
    <cellStyle name="Moneda 2 30 3 5" xfId="8735" xr:uid="{39D45E2B-F2A7-41B3-A9B3-ED8BA05C6693}"/>
    <cellStyle name="Moneda 2 30 3 5 2" xfId="16042" xr:uid="{E2BC5086-6E2C-4EBB-AA7D-D757BAC00EBF}"/>
    <cellStyle name="Moneda 2 30 3 5 2 2" xfId="37884" xr:uid="{7288A755-3E07-4557-B80C-A981123FE6A7}"/>
    <cellStyle name="Moneda 2 30 3 5 2 3" xfId="26963" xr:uid="{16971921-C86F-4660-8539-D9B3B1FD19FA}"/>
    <cellStyle name="Moneda 2 30 3 5 3" xfId="12384" xr:uid="{686430B6-6D3C-40EE-B67A-8A895A8ABFB7}"/>
    <cellStyle name="Moneda 2 30 3 5 3 2" xfId="34244" xr:uid="{CC992E52-D87F-45B7-B846-612DE39EDE76}"/>
    <cellStyle name="Moneda 2 30 3 5 3 3" xfId="23323" xr:uid="{4AE40B98-4527-42BC-B82A-8B7C932AC912}"/>
    <cellStyle name="Moneda 2 30 3 5 4" xfId="30605" xr:uid="{CF4D14FF-1EF1-4DFF-B834-DB0E49347332}"/>
    <cellStyle name="Moneda 2 30 3 5 5" xfId="19684" xr:uid="{E8E71715-D639-4BAD-B140-FF5DC10DA786}"/>
    <cellStyle name="Moneda 2 30 3 6" xfId="13124" xr:uid="{51035497-B774-45D2-BE15-28A00F0CA436}"/>
    <cellStyle name="Moneda 2 30 3 6 2" xfId="34978" xr:uid="{E2D9ED50-8AC3-444E-8BA4-CA5BC45C766D}"/>
    <cellStyle name="Moneda 2 30 3 6 3" xfId="24057" xr:uid="{EFCD17DF-6348-462D-BBD1-9D46AF25B600}"/>
    <cellStyle name="Moneda 2 30 3 7" xfId="9470" xr:uid="{FDD405FB-C77D-46DB-AF70-B786F1D0F9E2}"/>
    <cellStyle name="Moneda 2 30 3 7 2" xfId="31338" xr:uid="{EB864BA1-4745-46D2-9D7E-838EFA307BBE}"/>
    <cellStyle name="Moneda 2 30 3 7 3" xfId="20417" xr:uid="{AD3502A2-4CD7-423D-8890-305D3351C9EF}"/>
    <cellStyle name="Moneda 2 30 3 8" xfId="27699" xr:uid="{1043C5A8-A33A-4486-8868-2B71048367B6}"/>
    <cellStyle name="Moneda 2 30 3 9" xfId="16778" xr:uid="{62545911-D6AC-49A7-A69C-C1AC059CDCB5}"/>
    <cellStyle name="Moneda 2 30 4" xfId="6064" xr:uid="{ADF3680F-AC30-4850-9384-B0BC8B77D992}"/>
    <cellStyle name="Moneda 2 30 4 2" xfId="13371" xr:uid="{AC9B6A0D-7BCB-4CF9-B91E-D4E9A0DAFF1C}"/>
    <cellStyle name="Moneda 2 30 4 2 2" xfId="35225" xr:uid="{5718475E-FD95-496A-A043-2037B10AFB18}"/>
    <cellStyle name="Moneda 2 30 4 2 3" xfId="24304" xr:uid="{194D6670-216A-4C6C-B6A9-249D7F6F4E20}"/>
    <cellStyle name="Moneda 2 30 4 3" xfId="9717" xr:uid="{C78E7DD9-C046-4FCF-B1E2-DFCB9B907D97}"/>
    <cellStyle name="Moneda 2 30 4 3 2" xfId="31585" xr:uid="{0B04DB9B-2AB2-4E74-8DA9-269EA6739236}"/>
    <cellStyle name="Moneda 2 30 4 3 3" xfId="20664" xr:uid="{1FA6A531-49FA-4823-8AF2-58FC31C21E17}"/>
    <cellStyle name="Moneda 2 30 4 4" xfId="27946" xr:uid="{6E1062B5-96CE-4A06-A627-32804270B9F6}"/>
    <cellStyle name="Moneda 2 30 4 5" xfId="17025" xr:uid="{44A26E6C-FE37-49DD-9078-37B5A1F0BE30}"/>
    <cellStyle name="Moneda 2 30 5" xfId="6792" xr:uid="{02CB8422-1F51-4A95-9E79-3907AC676672}"/>
    <cellStyle name="Moneda 2 30 5 2" xfId="14099" xr:uid="{7A3F1E7F-C7EE-4FD6-99E2-BEFF0FDFF72E}"/>
    <cellStyle name="Moneda 2 30 5 2 2" xfId="35951" xr:uid="{9F501FF0-D9EC-4E4B-896D-6B362ABF1777}"/>
    <cellStyle name="Moneda 2 30 5 2 3" xfId="25030" xr:uid="{35EF7D18-062D-419D-B753-44E704A887AB}"/>
    <cellStyle name="Moneda 2 30 5 3" xfId="10445" xr:uid="{F86AEC9A-27FD-4298-9601-7B7962741F70}"/>
    <cellStyle name="Moneda 2 30 5 3 2" xfId="32311" xr:uid="{E7CAC89F-E41C-4765-9697-A8C3DDE83BC6}"/>
    <cellStyle name="Moneda 2 30 5 3 3" xfId="21390" xr:uid="{0753C7A4-074A-4D09-A594-2021A71C2BFC}"/>
    <cellStyle name="Moneda 2 30 5 4" xfId="28672" xr:uid="{EF112E8F-11E6-4CD0-B175-39A47A6A9BE6}"/>
    <cellStyle name="Moneda 2 30 5 5" xfId="17751" xr:uid="{A9EFA682-8C50-4C58-869A-810622F76A8A}"/>
    <cellStyle name="Moneda 2 30 6" xfId="7522" xr:uid="{9DCE38A6-F43B-41ED-863C-5703F44BCF09}"/>
    <cellStyle name="Moneda 2 30 6 2" xfId="14829" xr:uid="{48343AA5-63DD-4F87-98CD-98A4EB33774F}"/>
    <cellStyle name="Moneda 2 30 6 2 2" xfId="36677" xr:uid="{14CBB345-EC43-4F98-B65A-76AA3F23E116}"/>
    <cellStyle name="Moneda 2 30 6 2 3" xfId="25756" xr:uid="{6F6246D5-3F9E-4320-BAD8-421C27CA17A3}"/>
    <cellStyle name="Moneda 2 30 6 3" xfId="11175" xr:uid="{464D25D9-F284-4FA1-8E52-968D50C5C828}"/>
    <cellStyle name="Moneda 2 30 6 3 2" xfId="33037" xr:uid="{3004AE2B-14E8-423A-ACCC-1330F1CDD92C}"/>
    <cellStyle name="Moneda 2 30 6 3 3" xfId="22116" xr:uid="{848FE853-395F-4EB6-A1E3-CDA760354623}"/>
    <cellStyle name="Moneda 2 30 6 4" xfId="29398" xr:uid="{A112F87E-72D7-4C74-8C27-5D913FC898E9}"/>
    <cellStyle name="Moneda 2 30 6 5" xfId="18477" xr:uid="{58DBB948-9860-4904-A0A0-C5653C87AB19}"/>
    <cellStyle name="Moneda 2 30 7" xfId="8252" xr:uid="{8AA362E6-2C8A-47BB-B2BC-8DCFCFA3480E}"/>
    <cellStyle name="Moneda 2 30 7 2" xfId="15559" xr:uid="{C712F682-FC15-4183-9283-5828DD98AD7D}"/>
    <cellStyle name="Moneda 2 30 7 2 2" xfId="37403" xr:uid="{81EFBCCD-CB32-4603-BAF6-3DF5291289AC}"/>
    <cellStyle name="Moneda 2 30 7 2 3" xfId="26482" xr:uid="{07715999-C2C6-4D9C-9514-DDCF7F9DC182}"/>
    <cellStyle name="Moneda 2 30 7 3" xfId="11903" xr:uid="{188A3CD1-D156-4B5F-A251-452BBC649D65}"/>
    <cellStyle name="Moneda 2 30 7 3 2" xfId="33763" xr:uid="{A9326E2D-14C0-40EB-A7D3-F03F0CF7E233}"/>
    <cellStyle name="Moneda 2 30 7 3 3" xfId="22842" xr:uid="{9D9AAF65-D5B2-48FC-B303-629161B75A57}"/>
    <cellStyle name="Moneda 2 30 7 4" xfId="30124" xr:uid="{C941FE08-AD8A-42F8-BC27-14EA950FBE93}"/>
    <cellStyle name="Moneda 2 30 7 5" xfId="19203" xr:uid="{74106154-98C2-40C7-8936-D82DC9793A74}"/>
    <cellStyle name="Moneda 2 30 8" xfId="12641" xr:uid="{C4E37152-20F3-41D8-90F0-978A094BE2F3}"/>
    <cellStyle name="Moneda 2 30 8 2" xfId="34497" xr:uid="{773347EF-D8F4-49BA-96F0-FC092E82E6D0}"/>
    <cellStyle name="Moneda 2 30 8 3" xfId="23576" xr:uid="{E4684BAA-A3AC-40CB-B87F-109F8232E714}"/>
    <cellStyle name="Moneda 2 30 9" xfId="8989" xr:uid="{BDD325EA-FEE5-44FF-9B21-C195991195A5}"/>
    <cellStyle name="Moneda 2 30 9 2" xfId="30857" xr:uid="{83FD6D0D-1C7E-487B-B7C5-3B99C12BCA93}"/>
    <cellStyle name="Moneda 2 30 9 3" xfId="19936" xr:uid="{04902C0A-141A-47A5-B072-566D7BE6E21B}"/>
    <cellStyle name="Moneda 2 31" xfId="3153" xr:uid="{98BF333D-53DC-40A5-BA8E-E8BD0FFE5CD0}"/>
    <cellStyle name="Moneda 2 31 10" xfId="27219" xr:uid="{2DA91488-A9E3-4028-8E93-8F87AEE9CA10}"/>
    <cellStyle name="Moneda 2 31 11" xfId="16298" xr:uid="{D72D14D5-DD63-4D18-8958-8B81EFDEF8A0}"/>
    <cellStyle name="Moneda 2 31 2" xfId="5563" xr:uid="{07A038E0-8E49-4703-A951-E226EDA88B33}"/>
    <cellStyle name="Moneda 2 31 2 2" xfId="6302" xr:uid="{A21049C8-0704-4532-9A14-2FAC92AF33E8}"/>
    <cellStyle name="Moneda 2 31 2 2 2" xfId="13609" xr:uid="{C863B8F3-2B3E-4AF9-A8AA-8BE47DC98664}"/>
    <cellStyle name="Moneda 2 31 2 2 2 2" xfId="35463" xr:uid="{E9BB47F0-AA9E-422D-86A9-065AA35DAC08}"/>
    <cellStyle name="Moneda 2 31 2 2 2 3" xfId="24542" xr:uid="{88921BCE-4EE3-4329-8CB8-8301275ABC47}"/>
    <cellStyle name="Moneda 2 31 2 2 3" xfId="9955" xr:uid="{8CCD8F7C-3347-40D5-B388-B5C0B7E68D54}"/>
    <cellStyle name="Moneda 2 31 2 2 3 2" xfId="31823" xr:uid="{94EE10ED-FD31-4FCD-8596-7B35ABFDAB25}"/>
    <cellStyle name="Moneda 2 31 2 2 3 3" xfId="20902" xr:uid="{B8B7B554-B551-4CD9-BBD6-835E9BE7EB81}"/>
    <cellStyle name="Moneda 2 31 2 2 4" xfId="28184" xr:uid="{5EE38E8A-99B1-4A73-81C2-58773FE9BFDC}"/>
    <cellStyle name="Moneda 2 31 2 2 5" xfId="17263" xr:uid="{DB185EAC-CA17-4426-8630-B393DF16C357}"/>
    <cellStyle name="Moneda 2 31 2 3" xfId="7032" xr:uid="{3E8B2C03-B4FC-4442-B98A-13B0EC5C1BE3}"/>
    <cellStyle name="Moneda 2 31 2 3 2" xfId="14339" xr:uid="{9D245A15-16B7-4686-A518-29DD76733467}"/>
    <cellStyle name="Moneda 2 31 2 3 2 2" xfId="36189" xr:uid="{C9C9616E-2785-4521-BA46-BF11825975CA}"/>
    <cellStyle name="Moneda 2 31 2 3 2 3" xfId="25268" xr:uid="{F468D3BE-B5D8-46AC-A8A2-415EDEB71580}"/>
    <cellStyle name="Moneda 2 31 2 3 3" xfId="10685" xr:uid="{98885AEC-38ED-4CC8-8425-D1443BF3AB22}"/>
    <cellStyle name="Moneda 2 31 2 3 3 2" xfId="32549" xr:uid="{010D12CE-19F9-4D7F-9079-CEBC67056F86}"/>
    <cellStyle name="Moneda 2 31 2 3 3 3" xfId="21628" xr:uid="{8A43DFA5-026F-425A-8A14-47BF990DB494}"/>
    <cellStyle name="Moneda 2 31 2 3 4" xfId="28910" xr:uid="{473CD009-6D23-4B22-A104-A3315D65E2DE}"/>
    <cellStyle name="Moneda 2 31 2 3 5" xfId="17989" xr:uid="{5CBE6A7F-BE5F-413D-831B-ACFFC712CA94}"/>
    <cellStyle name="Moneda 2 31 2 4" xfId="7762" xr:uid="{1337B380-DB90-4BEF-B7B8-37D74B6B7C01}"/>
    <cellStyle name="Moneda 2 31 2 4 2" xfId="15069" xr:uid="{2ABFCD83-4399-4AC9-930B-D313B94B780A}"/>
    <cellStyle name="Moneda 2 31 2 4 2 2" xfId="36915" xr:uid="{4C023CD3-D52F-4803-B467-D8B0F1DCBAF4}"/>
    <cellStyle name="Moneda 2 31 2 4 2 3" xfId="25994" xr:uid="{DF3942EA-F984-402B-8CEE-DC3FB281BFC0}"/>
    <cellStyle name="Moneda 2 31 2 4 3" xfId="11415" xr:uid="{996C8B5F-BDD4-455B-89FA-0E2356DFB1A8}"/>
    <cellStyle name="Moneda 2 31 2 4 3 2" xfId="33275" xr:uid="{9B29FA8B-8747-4388-956F-90FC77C80907}"/>
    <cellStyle name="Moneda 2 31 2 4 3 3" xfId="22354" xr:uid="{DB02D966-B3E6-434A-93B2-22345FE0796D}"/>
    <cellStyle name="Moneda 2 31 2 4 4" xfId="29636" xr:uid="{60F22891-CD6A-4C59-A7C2-58E206901998}"/>
    <cellStyle name="Moneda 2 31 2 4 5" xfId="18715" xr:uid="{D99F6B1E-69AE-4F48-9F8A-35AE24B518F1}"/>
    <cellStyle name="Moneda 2 31 2 5" xfId="8492" xr:uid="{7A1CCD3A-6B6A-4D36-B404-823E90D2F69F}"/>
    <cellStyle name="Moneda 2 31 2 5 2" xfId="15799" xr:uid="{76FD01FF-3DC9-4FEB-9BBD-092F45A212D8}"/>
    <cellStyle name="Moneda 2 31 2 5 2 2" xfId="37641" xr:uid="{C2D21C8E-8AE3-4374-9321-C51892C710A1}"/>
    <cellStyle name="Moneda 2 31 2 5 2 3" xfId="26720" xr:uid="{4C24C45C-A440-412A-A775-49B30A9EB989}"/>
    <cellStyle name="Moneda 2 31 2 5 3" xfId="12141" xr:uid="{EE378DEC-0298-4ABD-AC00-2B2E7A2C960E}"/>
    <cellStyle name="Moneda 2 31 2 5 3 2" xfId="34001" xr:uid="{0461F946-0A8A-4659-A1CE-B3D6E8F8CE6F}"/>
    <cellStyle name="Moneda 2 31 2 5 3 3" xfId="23080" xr:uid="{6AC64470-056A-47AF-A61E-2064F6287BF4}"/>
    <cellStyle name="Moneda 2 31 2 5 4" xfId="30362" xr:uid="{2C2B34C6-ADDA-4120-AB15-8E49C1271DB3}"/>
    <cellStyle name="Moneda 2 31 2 5 5" xfId="19441" xr:uid="{FA53EE8F-F683-40A7-BA18-87D21F288C73}"/>
    <cellStyle name="Moneda 2 31 2 6" xfId="12881" xr:uid="{97522D82-B285-485A-B699-9E84D64DC582}"/>
    <cellStyle name="Moneda 2 31 2 6 2" xfId="34735" xr:uid="{69A8F68D-15AE-481E-8EC5-C503083FBB1F}"/>
    <cellStyle name="Moneda 2 31 2 6 3" xfId="23814" xr:uid="{A1FC07EC-2CE5-4E84-8C1E-EA0198B10C8D}"/>
    <cellStyle name="Moneda 2 31 2 7" xfId="9227" xr:uid="{21F90291-A0C3-4F07-8E4B-27637DF63309}"/>
    <cellStyle name="Moneda 2 31 2 7 2" xfId="31095" xr:uid="{2CC82DC0-8E8B-4028-AE04-4CB8D0AF5E36}"/>
    <cellStyle name="Moneda 2 31 2 7 3" xfId="20174" xr:uid="{6FFFADB1-B1E0-4263-9EAC-9C16AB59C84F}"/>
    <cellStyle name="Moneda 2 31 2 8" xfId="27456" xr:uid="{E414D70C-3416-4AB2-B1CF-6C0A788F232A}"/>
    <cellStyle name="Moneda 2 31 2 9" xfId="16535" xr:uid="{E0C29510-CBD7-4B29-B81D-2A294D3F9E72}"/>
    <cellStyle name="Moneda 2 31 3" xfId="5813" xr:uid="{2DCE40C6-E409-428F-A30C-3D83FDE6B9B4}"/>
    <cellStyle name="Moneda 2 31 3 2" xfId="6546" xr:uid="{39D2B577-D34D-44FE-AE79-D248D2B7090C}"/>
    <cellStyle name="Moneda 2 31 3 2 2" xfId="13853" xr:uid="{28B7499D-5130-479C-BD24-D99B3058E837}"/>
    <cellStyle name="Moneda 2 31 3 2 2 2" xfId="35707" xr:uid="{144C94DF-1702-4878-921A-A8F27337A387}"/>
    <cellStyle name="Moneda 2 31 3 2 2 3" xfId="24786" xr:uid="{3142DFB6-716A-47A4-AA1E-CA705CDFE6AF}"/>
    <cellStyle name="Moneda 2 31 3 2 3" xfId="10199" xr:uid="{F39AD6C3-45B9-4DBF-B43D-EF818F56AAC2}"/>
    <cellStyle name="Moneda 2 31 3 2 3 2" xfId="32067" xr:uid="{DB0E036B-A1B8-4E04-BE45-20D92FFB0837}"/>
    <cellStyle name="Moneda 2 31 3 2 3 3" xfId="21146" xr:uid="{90321243-58A5-4EB5-A3CF-C3E15F636D1B}"/>
    <cellStyle name="Moneda 2 31 3 2 4" xfId="28428" xr:uid="{CA8BC79F-C689-4655-8B93-13D7F3E15C9B}"/>
    <cellStyle name="Moneda 2 31 3 2 5" xfId="17507" xr:uid="{8D82DF6B-4005-4D11-80EE-51A47DB8C170}"/>
    <cellStyle name="Moneda 2 31 3 3" xfId="7276" xr:uid="{6DA657A3-75DE-4DF2-8605-79B8800E93D8}"/>
    <cellStyle name="Moneda 2 31 3 3 2" xfId="14583" xr:uid="{467BA315-B48F-43E4-AA05-81419047E7AA}"/>
    <cellStyle name="Moneda 2 31 3 3 2 2" xfId="36433" xr:uid="{444689F0-14B1-4B7C-AE2A-A664ECFDE3A5}"/>
    <cellStyle name="Moneda 2 31 3 3 2 3" xfId="25512" xr:uid="{D6FF5C2C-1C5F-4999-80FA-BF0EEF3D6489}"/>
    <cellStyle name="Moneda 2 31 3 3 3" xfId="10929" xr:uid="{305A5B17-0CD3-4C69-9636-2D6227F9B266}"/>
    <cellStyle name="Moneda 2 31 3 3 3 2" xfId="32793" xr:uid="{E94F5831-0D6D-4961-927A-160EEC4043FE}"/>
    <cellStyle name="Moneda 2 31 3 3 3 3" xfId="21872" xr:uid="{70A3B98F-E057-4729-B0E4-206BCEC02245}"/>
    <cellStyle name="Moneda 2 31 3 3 4" xfId="29154" xr:uid="{476F8BC3-CF2A-4956-AE52-B098B6A6D5FB}"/>
    <cellStyle name="Moneda 2 31 3 3 5" xfId="18233" xr:uid="{7F8DA13C-9A9C-45A2-91FD-FC344A8FDDC5}"/>
    <cellStyle name="Moneda 2 31 3 4" xfId="8006" xr:uid="{2D5328AC-B464-4CC7-9C1B-DD584F82DE46}"/>
    <cellStyle name="Moneda 2 31 3 4 2" xfId="15313" xr:uid="{AF76698F-E1DA-416D-936F-3A0E5DEE88CE}"/>
    <cellStyle name="Moneda 2 31 3 4 2 2" xfId="37159" xr:uid="{679A734E-0F8F-453D-9C78-3D52E026B57D}"/>
    <cellStyle name="Moneda 2 31 3 4 2 3" xfId="26238" xr:uid="{AAC6D090-05B6-423D-A7C4-9965EF793434}"/>
    <cellStyle name="Moneda 2 31 3 4 3" xfId="11659" xr:uid="{21D551B1-5BE0-4111-9B2E-97DE55E5C248}"/>
    <cellStyle name="Moneda 2 31 3 4 3 2" xfId="33519" xr:uid="{81FAC8FA-12BA-46FF-80FA-44F28F313737}"/>
    <cellStyle name="Moneda 2 31 3 4 3 3" xfId="22598" xr:uid="{A0E6C817-6BA4-4000-B51F-8F13C4002A8A}"/>
    <cellStyle name="Moneda 2 31 3 4 4" xfId="29880" xr:uid="{19BE02AF-DDD8-4EDA-9989-8CD5A988B8F1}"/>
    <cellStyle name="Moneda 2 31 3 4 5" xfId="18959" xr:uid="{12899E25-385B-4DC0-A778-94E59EC131A2}"/>
    <cellStyle name="Moneda 2 31 3 5" xfId="8736" xr:uid="{F851557B-7AA2-4021-B9F7-3C2357C62C92}"/>
    <cellStyle name="Moneda 2 31 3 5 2" xfId="16043" xr:uid="{3EC9D9C8-E491-452D-B8EC-673F2213748E}"/>
    <cellStyle name="Moneda 2 31 3 5 2 2" xfId="37885" xr:uid="{5BEAB5FE-B4DD-436B-A406-46CFCE1A68BF}"/>
    <cellStyle name="Moneda 2 31 3 5 2 3" xfId="26964" xr:uid="{FC1D9D01-3F5A-40D2-8656-D0E0D98A8E9B}"/>
    <cellStyle name="Moneda 2 31 3 5 3" xfId="12385" xr:uid="{83143BF1-1130-4B99-A092-9B3886FD1F8B}"/>
    <cellStyle name="Moneda 2 31 3 5 3 2" xfId="34245" xr:uid="{AF6DAB95-E64A-4852-B55F-43EBCBFAF353}"/>
    <cellStyle name="Moneda 2 31 3 5 3 3" xfId="23324" xr:uid="{B1128A30-1AED-4A57-A434-20F02D15C482}"/>
    <cellStyle name="Moneda 2 31 3 5 4" xfId="30606" xr:uid="{C1B2EEC2-9177-43AD-95E0-EF167B17F4C6}"/>
    <cellStyle name="Moneda 2 31 3 5 5" xfId="19685" xr:uid="{47DEF25C-B3F0-47B5-9B20-ACDE4190E0EA}"/>
    <cellStyle name="Moneda 2 31 3 6" xfId="13125" xr:uid="{60517F46-8E54-45CD-B7E4-BAA65A7B4D2D}"/>
    <cellStyle name="Moneda 2 31 3 6 2" xfId="34979" xr:uid="{2B70AC95-4F7E-4EA8-A5C5-CEB7B6EA36D3}"/>
    <cellStyle name="Moneda 2 31 3 6 3" xfId="24058" xr:uid="{72D3BABE-B02B-47D6-A357-3B83E13F2D72}"/>
    <cellStyle name="Moneda 2 31 3 7" xfId="9471" xr:uid="{079CF147-8FA0-493D-B24B-3DCC05BF194F}"/>
    <cellStyle name="Moneda 2 31 3 7 2" xfId="31339" xr:uid="{A279B008-25D2-4D0D-AFD8-11EA30A16E7B}"/>
    <cellStyle name="Moneda 2 31 3 7 3" xfId="20418" xr:uid="{055FE57B-1E3A-441F-9923-BB07B53A567F}"/>
    <cellStyle name="Moneda 2 31 3 8" xfId="27700" xr:uid="{6C1636F0-D07F-4E04-8206-147A75B166F4}"/>
    <cellStyle name="Moneda 2 31 3 9" xfId="16779" xr:uid="{42D8466C-F893-4AFF-924E-299495C2BBEA}"/>
    <cellStyle name="Moneda 2 31 4" xfId="6065" xr:uid="{5D5DA858-4D04-40F5-9DCC-7737ACC697BA}"/>
    <cellStyle name="Moneda 2 31 4 2" xfId="13372" xr:uid="{634AEFE4-F369-4A8E-9E1F-56B37082BABF}"/>
    <cellStyle name="Moneda 2 31 4 2 2" xfId="35226" xr:uid="{1AA0CD71-5E1D-407F-A7E7-172473F362E5}"/>
    <cellStyle name="Moneda 2 31 4 2 3" xfId="24305" xr:uid="{4EFD5470-E68D-409B-8EF9-FBA53AB7A1E5}"/>
    <cellStyle name="Moneda 2 31 4 3" xfId="9718" xr:uid="{89E73854-0F31-473E-A1C7-3BFD4E4B6150}"/>
    <cellStyle name="Moneda 2 31 4 3 2" xfId="31586" xr:uid="{CB4D95F2-F2F1-42AD-88E8-64D04AEF9278}"/>
    <cellStyle name="Moneda 2 31 4 3 3" xfId="20665" xr:uid="{E55C3A3E-6AF2-4B1C-9AAD-21D7CF731CBD}"/>
    <cellStyle name="Moneda 2 31 4 4" xfId="27947" xr:uid="{7FF655E9-4D32-4249-A864-481022043AAD}"/>
    <cellStyle name="Moneda 2 31 4 5" xfId="17026" xr:uid="{B947624B-18D6-47AD-ACB8-1F891A6F20A7}"/>
    <cellStyle name="Moneda 2 31 5" xfId="6793" xr:uid="{AFE067A6-AC1C-40DD-97F4-946889C7B3BA}"/>
    <cellStyle name="Moneda 2 31 5 2" xfId="14100" xr:uid="{B8DA6B91-949F-4244-8ED5-FD2FB6E80AA3}"/>
    <cellStyle name="Moneda 2 31 5 2 2" xfId="35952" xr:uid="{E4A445BA-EDE3-4BF9-83E6-9DB562B7D675}"/>
    <cellStyle name="Moneda 2 31 5 2 3" xfId="25031" xr:uid="{98348F6F-2855-4D24-99E3-1101343C4A9E}"/>
    <cellStyle name="Moneda 2 31 5 3" xfId="10446" xr:uid="{2AB4CC69-819B-46CE-A0D4-F8118BA19FFF}"/>
    <cellStyle name="Moneda 2 31 5 3 2" xfId="32312" xr:uid="{F4C9B074-BFA4-40E4-AE8F-EBD7B3D70D99}"/>
    <cellStyle name="Moneda 2 31 5 3 3" xfId="21391" xr:uid="{2A5999A8-4BE8-40C2-99FD-3E80A05006CD}"/>
    <cellStyle name="Moneda 2 31 5 4" xfId="28673" xr:uid="{0377B386-9E97-467F-91FB-9555207579D4}"/>
    <cellStyle name="Moneda 2 31 5 5" xfId="17752" xr:uid="{4DCC8885-699B-4E04-A638-81CEA85FCF02}"/>
    <cellStyle name="Moneda 2 31 6" xfId="7523" xr:uid="{2D45FAC5-EC5A-4616-ADC0-846B9F57C6A6}"/>
    <cellStyle name="Moneda 2 31 6 2" xfId="14830" xr:uid="{944CE0C7-19D5-4824-94DD-55EF97A7BE4F}"/>
    <cellStyle name="Moneda 2 31 6 2 2" xfId="36678" xr:uid="{D833D858-E48D-429D-8987-76878D9F5198}"/>
    <cellStyle name="Moneda 2 31 6 2 3" xfId="25757" xr:uid="{FD01211C-524B-4BB9-BD55-ACFFB5D0996F}"/>
    <cellStyle name="Moneda 2 31 6 3" xfId="11176" xr:uid="{2CC823EF-034C-456F-B9CE-219527DAC2F4}"/>
    <cellStyle name="Moneda 2 31 6 3 2" xfId="33038" xr:uid="{32458334-D80E-4181-BA08-BA99269A8DA2}"/>
    <cellStyle name="Moneda 2 31 6 3 3" xfId="22117" xr:uid="{154C03FA-BFF0-4A6A-AB13-04284490FD11}"/>
    <cellStyle name="Moneda 2 31 6 4" xfId="29399" xr:uid="{E07FCB09-B281-4155-8B88-29E023770405}"/>
    <cellStyle name="Moneda 2 31 6 5" xfId="18478" xr:uid="{DCF13755-FECD-4231-AD5B-80E96C53D935}"/>
    <cellStyle name="Moneda 2 31 7" xfId="8253" xr:uid="{476BCF83-ACA3-4814-9C6D-76F66E31E9BA}"/>
    <cellStyle name="Moneda 2 31 7 2" xfId="15560" xr:uid="{D9F753EA-F59D-4F1E-8A37-FCC2FB67476E}"/>
    <cellStyle name="Moneda 2 31 7 2 2" xfId="37404" xr:uid="{A9E5CA05-87C8-4C4D-8B45-E11D680850F9}"/>
    <cellStyle name="Moneda 2 31 7 2 3" xfId="26483" xr:uid="{87CBD425-2CAC-46B5-A84B-4C7354DA8AB7}"/>
    <cellStyle name="Moneda 2 31 7 3" xfId="11904" xr:uid="{C36B938A-C19B-4A4C-99C5-87DA85307901}"/>
    <cellStyle name="Moneda 2 31 7 3 2" xfId="33764" xr:uid="{9F39DC94-5FA1-4A98-8D12-940C32A6F38E}"/>
    <cellStyle name="Moneda 2 31 7 3 3" xfId="22843" xr:uid="{71EEB83A-2CC3-46DE-9463-A8E0DC81FC6A}"/>
    <cellStyle name="Moneda 2 31 7 4" xfId="30125" xr:uid="{C33B65BB-6F53-4893-B53B-E3B3BF982BE1}"/>
    <cellStyle name="Moneda 2 31 7 5" xfId="19204" xr:uid="{26BC963A-1AA5-4CE8-B8CD-68752510E1B9}"/>
    <cellStyle name="Moneda 2 31 8" xfId="12642" xr:uid="{06FED78B-EA3A-4E5C-A0D7-6C94F2CFF1F0}"/>
    <cellStyle name="Moneda 2 31 8 2" xfId="34498" xr:uid="{BE15D298-163D-41B9-8E47-CA91759D1806}"/>
    <cellStyle name="Moneda 2 31 8 3" xfId="23577" xr:uid="{05E813B9-5376-4F49-B3CB-653666D172DF}"/>
    <cellStyle name="Moneda 2 31 9" xfId="8990" xr:uid="{96064F11-A70C-45C4-87C4-54F003A43778}"/>
    <cellStyle name="Moneda 2 31 9 2" xfId="30858" xr:uid="{462C034F-8CEC-477F-8A0A-6A371A75D174}"/>
    <cellStyle name="Moneda 2 31 9 3" xfId="19937" xr:uid="{D98F3584-31C8-4641-9210-DA0777E31FBD}"/>
    <cellStyle name="Moneda 2 32" xfId="3154" xr:uid="{24373FBF-2F1D-4D40-A838-39A7E9D36A6A}"/>
    <cellStyle name="Moneda 2 32 10" xfId="27220" xr:uid="{4EE087F0-E7EE-43FD-A3D8-2504DB25D778}"/>
    <cellStyle name="Moneda 2 32 11" xfId="16299" xr:uid="{F600A10D-9399-4316-A391-B9786DC0125D}"/>
    <cellStyle name="Moneda 2 32 2" xfId="5564" xr:uid="{9FBCE87D-843E-437A-8993-9A73D9894199}"/>
    <cellStyle name="Moneda 2 32 2 2" xfId="6303" xr:uid="{E2D3FEFE-B981-49E1-A91D-8D054074000A}"/>
    <cellStyle name="Moneda 2 32 2 2 2" xfId="13610" xr:uid="{555525FD-89E1-46CB-AA1B-D705A8A7A72E}"/>
    <cellStyle name="Moneda 2 32 2 2 2 2" xfId="35464" xr:uid="{8286155B-0DC1-4A78-BC96-C3C210FA44EB}"/>
    <cellStyle name="Moneda 2 32 2 2 2 3" xfId="24543" xr:uid="{1E66758B-DF0C-42EF-8283-3AC5EF1FF8EE}"/>
    <cellStyle name="Moneda 2 32 2 2 3" xfId="9956" xr:uid="{D9625382-B959-4ABB-B8ED-E0A779C66CE1}"/>
    <cellStyle name="Moneda 2 32 2 2 3 2" xfId="31824" xr:uid="{B09F97C3-FA0B-44AF-81CB-70C67548AD3A}"/>
    <cellStyle name="Moneda 2 32 2 2 3 3" xfId="20903" xr:uid="{B60D69D5-2FFF-4E55-AE28-5B2AF78860FA}"/>
    <cellStyle name="Moneda 2 32 2 2 4" xfId="28185" xr:uid="{C8228DC8-F0B8-4CD1-A8DC-D889DE7EED21}"/>
    <cellStyle name="Moneda 2 32 2 2 5" xfId="17264" xr:uid="{2E85A20A-4BA5-45FB-AE33-D908B7912078}"/>
    <cellStyle name="Moneda 2 32 2 3" xfId="7033" xr:uid="{6DD00604-9D2E-4F85-BD0A-BA100A4FF781}"/>
    <cellStyle name="Moneda 2 32 2 3 2" xfId="14340" xr:uid="{3D706F66-B0EF-4CE6-BC4F-54DF251F1473}"/>
    <cellStyle name="Moneda 2 32 2 3 2 2" xfId="36190" xr:uid="{0B81897B-5FBD-4636-89E2-7A77E72822BE}"/>
    <cellStyle name="Moneda 2 32 2 3 2 3" xfId="25269" xr:uid="{30650F1C-4F11-4898-BB13-421EFB071F9D}"/>
    <cellStyle name="Moneda 2 32 2 3 3" xfId="10686" xr:uid="{94AC5AC5-2183-4BE2-98AC-7C405A0583F3}"/>
    <cellStyle name="Moneda 2 32 2 3 3 2" xfId="32550" xr:uid="{5C0131A9-A73D-41D8-8C4E-19FE9CFC36C8}"/>
    <cellStyle name="Moneda 2 32 2 3 3 3" xfId="21629" xr:uid="{3CAE70B0-FF1D-48CE-BF8D-564021365A18}"/>
    <cellStyle name="Moneda 2 32 2 3 4" xfId="28911" xr:uid="{FC0DD425-3267-4019-B41B-D6274D631D90}"/>
    <cellStyle name="Moneda 2 32 2 3 5" xfId="17990" xr:uid="{DAFC2016-5BBC-460A-AC1E-ABEC1EC16CE5}"/>
    <cellStyle name="Moneda 2 32 2 4" xfId="7763" xr:uid="{00CC7619-845F-455C-A199-76E5C4383727}"/>
    <cellStyle name="Moneda 2 32 2 4 2" xfId="15070" xr:uid="{7B892FA8-1006-4E7A-B8CB-58548D10ED16}"/>
    <cellStyle name="Moneda 2 32 2 4 2 2" xfId="36916" xr:uid="{C4451B06-1AF3-4BAC-8C90-6BBCE972ED02}"/>
    <cellStyle name="Moneda 2 32 2 4 2 3" xfId="25995" xr:uid="{6A2DF732-8726-4F2C-B06D-CB0EBC738F60}"/>
    <cellStyle name="Moneda 2 32 2 4 3" xfId="11416" xr:uid="{1C2702FE-BC80-47E2-A8FE-7C4E380FEFF7}"/>
    <cellStyle name="Moneda 2 32 2 4 3 2" xfId="33276" xr:uid="{131CE5D5-E1E0-4AC6-98BC-B715774E2B86}"/>
    <cellStyle name="Moneda 2 32 2 4 3 3" xfId="22355" xr:uid="{AD77D838-725F-4321-A0D8-4842968764FD}"/>
    <cellStyle name="Moneda 2 32 2 4 4" xfId="29637" xr:uid="{4EFACCC4-DAD2-445F-AAC1-329901C8EB42}"/>
    <cellStyle name="Moneda 2 32 2 4 5" xfId="18716" xr:uid="{6087EF45-FE78-48DA-A03D-657EC8E6C338}"/>
    <cellStyle name="Moneda 2 32 2 5" xfId="8493" xr:uid="{5FD5A1B8-50A1-425D-8C9E-FA629005E040}"/>
    <cellStyle name="Moneda 2 32 2 5 2" xfId="15800" xr:uid="{0CFD7BCC-2326-415B-B7A0-9BD8E725CB72}"/>
    <cellStyle name="Moneda 2 32 2 5 2 2" xfId="37642" xr:uid="{E75A57EE-B073-4D83-8369-434CB2937533}"/>
    <cellStyle name="Moneda 2 32 2 5 2 3" xfId="26721" xr:uid="{BD7F43AE-0316-4F2D-996A-4AFA32531B2D}"/>
    <cellStyle name="Moneda 2 32 2 5 3" xfId="12142" xr:uid="{478E6A35-DC6E-4867-9DB9-636BD31A94B2}"/>
    <cellStyle name="Moneda 2 32 2 5 3 2" xfId="34002" xr:uid="{0709DF25-4182-4D6A-9211-667405FECF0D}"/>
    <cellStyle name="Moneda 2 32 2 5 3 3" xfId="23081" xr:uid="{2D37D4B9-650F-4693-89CB-3A95340A8CFB}"/>
    <cellStyle name="Moneda 2 32 2 5 4" xfId="30363" xr:uid="{B2830A7C-8352-4D94-9E4F-127D673D41D9}"/>
    <cellStyle name="Moneda 2 32 2 5 5" xfId="19442" xr:uid="{EA795C24-A83D-4369-8E44-5D6153042BB6}"/>
    <cellStyle name="Moneda 2 32 2 6" xfId="12882" xr:uid="{EE2B9CC2-C821-4105-8803-3680A4CDD620}"/>
    <cellStyle name="Moneda 2 32 2 6 2" xfId="34736" xr:uid="{E08270B6-4578-4790-80DC-31FFE51E020E}"/>
    <cellStyle name="Moneda 2 32 2 6 3" xfId="23815" xr:uid="{D662313D-D28A-4E0A-9F4A-6B7A5D3388A2}"/>
    <cellStyle name="Moneda 2 32 2 7" xfId="9228" xr:uid="{F8EBDB05-C69E-47C0-A41B-0E429ACE196A}"/>
    <cellStyle name="Moneda 2 32 2 7 2" xfId="31096" xr:uid="{EED415D8-9625-4B6C-A5B3-CD21123EA03B}"/>
    <cellStyle name="Moneda 2 32 2 7 3" xfId="20175" xr:uid="{661CE1CC-15E1-484C-AFC2-B5A89F66DD71}"/>
    <cellStyle name="Moneda 2 32 2 8" xfId="27457" xr:uid="{9BDB203D-0C99-4B9F-A5F0-D1615764F96D}"/>
    <cellStyle name="Moneda 2 32 2 9" xfId="16536" xr:uid="{0DB54A8F-FE32-4E2C-BB63-3EED1701046E}"/>
    <cellStyle name="Moneda 2 32 3" xfId="5814" xr:uid="{6633F6D4-3593-4ECD-916F-706CEFFD5E03}"/>
    <cellStyle name="Moneda 2 32 3 2" xfId="6547" xr:uid="{178C9C53-815E-4F46-B70E-3A119277B02B}"/>
    <cellStyle name="Moneda 2 32 3 2 2" xfId="13854" xr:uid="{21F03314-72F8-4987-BCCE-D826B81DD224}"/>
    <cellStyle name="Moneda 2 32 3 2 2 2" xfId="35708" xr:uid="{3B5ACBBF-7BE4-4D91-8F3E-1027B7F204FC}"/>
    <cellStyle name="Moneda 2 32 3 2 2 3" xfId="24787" xr:uid="{F15C09C9-6B49-4DF9-A192-B74562A8C987}"/>
    <cellStyle name="Moneda 2 32 3 2 3" xfId="10200" xr:uid="{FEDC575C-F3CB-4B5B-A5DB-93EB69DB55F1}"/>
    <cellStyle name="Moneda 2 32 3 2 3 2" xfId="32068" xr:uid="{90A739C3-7811-4554-B4C7-05A442619F43}"/>
    <cellStyle name="Moneda 2 32 3 2 3 3" xfId="21147" xr:uid="{8A0E494C-60BF-4397-961B-D5725BADA4C0}"/>
    <cellStyle name="Moneda 2 32 3 2 4" xfId="28429" xr:uid="{FE0F8E9A-AAD0-4D25-AB09-2E65CAD3CF41}"/>
    <cellStyle name="Moneda 2 32 3 2 5" xfId="17508" xr:uid="{6E11DDB5-89E0-4BD8-B697-1466E5392E0B}"/>
    <cellStyle name="Moneda 2 32 3 3" xfId="7277" xr:uid="{3D31F3F2-7048-4A44-8482-44DFA2A59E9C}"/>
    <cellStyle name="Moneda 2 32 3 3 2" xfId="14584" xr:uid="{97D1B825-75B3-47BC-9F3F-D32DD05A42D2}"/>
    <cellStyle name="Moneda 2 32 3 3 2 2" xfId="36434" xr:uid="{0397F14C-B3EB-4FEA-A414-EC71435BC84B}"/>
    <cellStyle name="Moneda 2 32 3 3 2 3" xfId="25513" xr:uid="{23344BF7-8DDB-46FA-9B45-283E396D7638}"/>
    <cellStyle name="Moneda 2 32 3 3 3" xfId="10930" xr:uid="{2B3763C6-05D3-4210-9E07-06BA2569F87C}"/>
    <cellStyle name="Moneda 2 32 3 3 3 2" xfId="32794" xr:uid="{A0A4DBAD-4463-4AC3-BB1B-AF7AEF499902}"/>
    <cellStyle name="Moneda 2 32 3 3 3 3" xfId="21873" xr:uid="{73939B83-06D7-47D7-871F-AF1894563A8C}"/>
    <cellStyle name="Moneda 2 32 3 3 4" xfId="29155" xr:uid="{22137B58-5577-40E0-B511-DEA78B0D9986}"/>
    <cellStyle name="Moneda 2 32 3 3 5" xfId="18234" xr:uid="{02C127FC-1254-49CE-A027-BAB075097308}"/>
    <cellStyle name="Moneda 2 32 3 4" xfId="8007" xr:uid="{E8954D4B-B434-4B0F-974B-AD7606EB4035}"/>
    <cellStyle name="Moneda 2 32 3 4 2" xfId="15314" xr:uid="{AD85F548-7EA9-49D5-BFCA-20098CF7C245}"/>
    <cellStyle name="Moneda 2 32 3 4 2 2" xfId="37160" xr:uid="{BA4DDA79-74B7-49A0-AF9E-343495C3D726}"/>
    <cellStyle name="Moneda 2 32 3 4 2 3" xfId="26239" xr:uid="{23C11E79-CDAF-4AF5-BC49-48F28C1A860B}"/>
    <cellStyle name="Moneda 2 32 3 4 3" xfId="11660" xr:uid="{F06ED597-2AED-4D90-AB02-B1324D4C2AC7}"/>
    <cellStyle name="Moneda 2 32 3 4 3 2" xfId="33520" xr:uid="{A2BC0830-E9AE-40CB-AF71-D1FA19005A0F}"/>
    <cellStyle name="Moneda 2 32 3 4 3 3" xfId="22599" xr:uid="{39B911A0-4F20-476A-8D99-8DAE57EEA139}"/>
    <cellStyle name="Moneda 2 32 3 4 4" xfId="29881" xr:uid="{D040AA43-0F85-446E-B1BF-C7DD30C84B35}"/>
    <cellStyle name="Moneda 2 32 3 4 5" xfId="18960" xr:uid="{36492E6C-EC07-46A1-AB96-55A015D4CC98}"/>
    <cellStyle name="Moneda 2 32 3 5" xfId="8737" xr:uid="{C013CE3F-CA31-4FD8-A0DD-AC50FA41C643}"/>
    <cellStyle name="Moneda 2 32 3 5 2" xfId="16044" xr:uid="{EAEBAFCE-6ED9-4539-BD09-AEE879005EA1}"/>
    <cellStyle name="Moneda 2 32 3 5 2 2" xfId="37886" xr:uid="{1ED8BB87-BE78-4B9E-9872-29C730D5151A}"/>
    <cellStyle name="Moneda 2 32 3 5 2 3" xfId="26965" xr:uid="{5C4DD43A-4C69-4147-BFAF-67E0EAB75A96}"/>
    <cellStyle name="Moneda 2 32 3 5 3" xfId="12386" xr:uid="{E37F6C52-8B6D-4A44-82A5-46FFB61C4C25}"/>
    <cellStyle name="Moneda 2 32 3 5 3 2" xfId="34246" xr:uid="{C8FE57F3-CCD6-48CE-A7EE-75B5CBC3958D}"/>
    <cellStyle name="Moneda 2 32 3 5 3 3" xfId="23325" xr:uid="{524B00EB-BDB2-41C4-88E7-17FB7E253F2B}"/>
    <cellStyle name="Moneda 2 32 3 5 4" xfId="30607" xr:uid="{691B6563-C187-4A22-8FF7-8708D86D3D07}"/>
    <cellStyle name="Moneda 2 32 3 5 5" xfId="19686" xr:uid="{F72AB3A7-5A71-426F-A496-C992048341C5}"/>
    <cellStyle name="Moneda 2 32 3 6" xfId="13126" xr:uid="{EAE9CE3A-7160-4EAF-8450-6D6B4C2A350E}"/>
    <cellStyle name="Moneda 2 32 3 6 2" xfId="34980" xr:uid="{FB0DADB4-871F-4603-A5B7-E9372FD17EBE}"/>
    <cellStyle name="Moneda 2 32 3 6 3" xfId="24059" xr:uid="{6DC85258-DABE-49E1-B23C-77D91630FC88}"/>
    <cellStyle name="Moneda 2 32 3 7" xfId="9472" xr:uid="{59A7AD41-8A0A-4A08-814B-8D33D4D0F3B2}"/>
    <cellStyle name="Moneda 2 32 3 7 2" xfId="31340" xr:uid="{4481B781-08E6-4D41-AAAC-34E0292D3816}"/>
    <cellStyle name="Moneda 2 32 3 7 3" xfId="20419" xr:uid="{D1EA1A60-22F4-457F-8CD8-1952167B6442}"/>
    <cellStyle name="Moneda 2 32 3 8" xfId="27701" xr:uid="{66F6C3D1-5A02-4223-B1E0-ED430FDF9770}"/>
    <cellStyle name="Moneda 2 32 3 9" xfId="16780" xr:uid="{FDA87A46-1862-4630-B483-9BDC47C83042}"/>
    <cellStyle name="Moneda 2 32 4" xfId="6066" xr:uid="{F56AAC2A-9367-4A28-8660-73DA7A7524D3}"/>
    <cellStyle name="Moneda 2 32 4 2" xfId="13373" xr:uid="{38371BBA-9A99-48FB-99C5-865CD958DD21}"/>
    <cellStyle name="Moneda 2 32 4 2 2" xfId="35227" xr:uid="{5F545AAB-63E8-4360-B8A9-67BD14424F20}"/>
    <cellStyle name="Moneda 2 32 4 2 3" xfId="24306" xr:uid="{DFF5B436-2B74-4460-88EC-178B22ED6048}"/>
    <cellStyle name="Moneda 2 32 4 3" xfId="9719" xr:uid="{A21CE6C4-7EE7-44C1-94B1-482E53D47FC0}"/>
    <cellStyle name="Moneda 2 32 4 3 2" xfId="31587" xr:uid="{95491C43-BF85-412A-AC0F-8D2E031CA426}"/>
    <cellStyle name="Moneda 2 32 4 3 3" xfId="20666" xr:uid="{DCB2498A-8C9D-4A65-837A-8D2E4FBD61B3}"/>
    <cellStyle name="Moneda 2 32 4 4" xfId="27948" xr:uid="{ED39C654-6B87-4755-8631-23AB88168DA4}"/>
    <cellStyle name="Moneda 2 32 4 5" xfId="17027" xr:uid="{2DA58184-81DA-4134-8E61-E1DC47822F07}"/>
    <cellStyle name="Moneda 2 32 5" xfId="6794" xr:uid="{A84A4933-966C-47A6-87A6-80104E089358}"/>
    <cellStyle name="Moneda 2 32 5 2" xfId="14101" xr:uid="{9A9EDFD0-FE58-4318-BC05-90FF01A23506}"/>
    <cellStyle name="Moneda 2 32 5 2 2" xfId="35953" xr:uid="{9533631C-0B68-4128-8A70-7CD7178EFFFE}"/>
    <cellStyle name="Moneda 2 32 5 2 3" xfId="25032" xr:uid="{256EA6C8-F11A-4EFD-ACA2-D1DDB27535B3}"/>
    <cellStyle name="Moneda 2 32 5 3" xfId="10447" xr:uid="{29BF2412-40B9-4266-866D-D8F0A89C2018}"/>
    <cellStyle name="Moneda 2 32 5 3 2" xfId="32313" xr:uid="{955F97C2-27E8-4B56-BE1A-4547AF848B59}"/>
    <cellStyle name="Moneda 2 32 5 3 3" xfId="21392" xr:uid="{3E4CC730-0114-4161-90A5-1AA27ACF9739}"/>
    <cellStyle name="Moneda 2 32 5 4" xfId="28674" xr:uid="{90E21133-5CBD-41FF-A1C9-746AC42F625F}"/>
    <cellStyle name="Moneda 2 32 5 5" xfId="17753" xr:uid="{658D8CD2-C701-412C-A14C-0BDE7F015249}"/>
    <cellStyle name="Moneda 2 32 6" xfId="7524" xr:uid="{242583E3-AF2D-42F3-9660-373BEB49B0F1}"/>
    <cellStyle name="Moneda 2 32 6 2" xfId="14831" xr:uid="{4E5DB068-0787-46FA-AF67-4D174A10D845}"/>
    <cellStyle name="Moneda 2 32 6 2 2" xfId="36679" xr:uid="{BE490FD5-2829-4DF5-8579-82738CAFD126}"/>
    <cellStyle name="Moneda 2 32 6 2 3" xfId="25758" xr:uid="{A3A8E9A7-F208-4F5B-B607-C1A745A118B9}"/>
    <cellStyle name="Moneda 2 32 6 3" xfId="11177" xr:uid="{C50595AF-B603-4FBE-A0FA-C63F2A9623E7}"/>
    <cellStyle name="Moneda 2 32 6 3 2" xfId="33039" xr:uid="{85CBCFF4-ED55-4CEC-9B77-A052BEC5B2B3}"/>
    <cellStyle name="Moneda 2 32 6 3 3" xfId="22118" xr:uid="{221BB342-3A6C-4DA4-B86D-DACCDB99F1E3}"/>
    <cellStyle name="Moneda 2 32 6 4" xfId="29400" xr:uid="{189F740E-4B5E-4597-B740-DDD15F085F3A}"/>
    <cellStyle name="Moneda 2 32 6 5" xfId="18479" xr:uid="{D176C947-FC68-4E62-82E9-1F01A1A6DC0B}"/>
    <cellStyle name="Moneda 2 32 7" xfId="8254" xr:uid="{9814DF87-06EC-489E-9C11-BB837FC7D42E}"/>
    <cellStyle name="Moneda 2 32 7 2" xfId="15561" xr:uid="{D930854D-EA09-45AF-9C98-38ED10B74FBF}"/>
    <cellStyle name="Moneda 2 32 7 2 2" xfId="37405" xr:uid="{FC694ED6-A994-475C-AABC-0CAB6D9CC382}"/>
    <cellStyle name="Moneda 2 32 7 2 3" xfId="26484" xr:uid="{A3FDD0C8-833C-4C55-9F3E-CC253F27FAA7}"/>
    <cellStyle name="Moneda 2 32 7 3" xfId="11905" xr:uid="{56BCEFD3-6D1A-43B2-B1D2-C24712864FC3}"/>
    <cellStyle name="Moneda 2 32 7 3 2" xfId="33765" xr:uid="{9577CB03-187F-44C4-BB52-1D123B74D76C}"/>
    <cellStyle name="Moneda 2 32 7 3 3" xfId="22844" xr:uid="{23A3C242-E5AE-4011-8E37-DFA35CE89C0F}"/>
    <cellStyle name="Moneda 2 32 7 4" xfId="30126" xr:uid="{376EB8A2-4CC2-48BE-BB69-2D8D6F450862}"/>
    <cellStyle name="Moneda 2 32 7 5" xfId="19205" xr:uid="{4A91013D-0008-4CFA-8360-6120143F5B71}"/>
    <cellStyle name="Moneda 2 32 8" xfId="12643" xr:uid="{4E09B78F-9532-4198-959B-46EED9EEB880}"/>
    <cellStyle name="Moneda 2 32 8 2" xfId="34499" xr:uid="{8711DD63-177C-43E7-9D1E-4F0BA945243F}"/>
    <cellStyle name="Moneda 2 32 8 3" xfId="23578" xr:uid="{3C46A1B2-A158-4413-BCCB-A546B91AE9CB}"/>
    <cellStyle name="Moneda 2 32 9" xfId="8991" xr:uid="{9670CF13-5FC3-4338-B8B5-831A316EBEE5}"/>
    <cellStyle name="Moneda 2 32 9 2" xfId="30859" xr:uid="{1C12AD87-3E25-424E-94CD-AEE095EED2CB}"/>
    <cellStyle name="Moneda 2 32 9 3" xfId="19938" xr:uid="{D3759E19-B712-4733-8CFC-B3B830E6D54B}"/>
    <cellStyle name="Moneda 2 33" xfId="3155" xr:uid="{B85BFC65-D0DD-4F16-9279-703D3A471D34}"/>
    <cellStyle name="Moneda 2 33 10" xfId="27221" xr:uid="{58AA9FAD-07B5-4242-A37D-00465707C589}"/>
    <cellStyle name="Moneda 2 33 11" xfId="16300" xr:uid="{062D67C5-C41F-46B1-8673-F5CA318191C9}"/>
    <cellStyle name="Moneda 2 33 2" xfId="5565" xr:uid="{451B1942-0478-4D58-B925-D88AAC811650}"/>
    <cellStyle name="Moneda 2 33 2 2" xfId="6304" xr:uid="{36839182-CA34-4061-A0F2-6E3BC16839AB}"/>
    <cellStyle name="Moneda 2 33 2 2 2" xfId="13611" xr:uid="{2C0151CA-FF4A-4324-8795-029DD2B2AB13}"/>
    <cellStyle name="Moneda 2 33 2 2 2 2" xfId="35465" xr:uid="{3BC1E50A-6D81-4E7C-A78D-EBF1B43EC2ED}"/>
    <cellStyle name="Moneda 2 33 2 2 2 3" xfId="24544" xr:uid="{89606015-3FDD-493C-AD29-E618F86454E5}"/>
    <cellStyle name="Moneda 2 33 2 2 3" xfId="9957" xr:uid="{3778D07B-ABF7-4875-BC4A-6766DDE62AEC}"/>
    <cellStyle name="Moneda 2 33 2 2 3 2" xfId="31825" xr:uid="{843AB483-CE42-4CE5-8E60-A2C8CA321399}"/>
    <cellStyle name="Moneda 2 33 2 2 3 3" xfId="20904" xr:uid="{C08EFB36-79CE-4FC9-8716-D73F2BD336F3}"/>
    <cellStyle name="Moneda 2 33 2 2 4" xfId="28186" xr:uid="{CDA15E00-3ADC-4AE9-9276-3CE387C2ED8B}"/>
    <cellStyle name="Moneda 2 33 2 2 5" xfId="17265" xr:uid="{8E7CFB5D-18D2-4313-ADC0-01EF8951D627}"/>
    <cellStyle name="Moneda 2 33 2 3" xfId="7034" xr:uid="{A20FC574-AA1F-4AA0-9BC6-3CDE494970E7}"/>
    <cellStyle name="Moneda 2 33 2 3 2" xfId="14341" xr:uid="{CCB18895-88A5-4DE4-AD4C-1A4F69E1B710}"/>
    <cellStyle name="Moneda 2 33 2 3 2 2" xfId="36191" xr:uid="{D23A6509-7A93-453D-8605-B8EF7C94727D}"/>
    <cellStyle name="Moneda 2 33 2 3 2 3" xfId="25270" xr:uid="{6A54F188-F61A-4224-B117-C3CC7843A173}"/>
    <cellStyle name="Moneda 2 33 2 3 3" xfId="10687" xr:uid="{C2B2F6DF-3D53-42BD-BEA6-E8625F17C25B}"/>
    <cellStyle name="Moneda 2 33 2 3 3 2" xfId="32551" xr:uid="{48169C7E-37E0-4C60-9BF4-29D16D398C75}"/>
    <cellStyle name="Moneda 2 33 2 3 3 3" xfId="21630" xr:uid="{21B96634-3C5A-4041-B2E9-8D4594BB0AE4}"/>
    <cellStyle name="Moneda 2 33 2 3 4" xfId="28912" xr:uid="{4A551DA7-A09D-41C2-BF66-400F7483CDB7}"/>
    <cellStyle name="Moneda 2 33 2 3 5" xfId="17991" xr:uid="{85CE8EB3-E30E-4EA4-83C9-395BCD80791D}"/>
    <cellStyle name="Moneda 2 33 2 4" xfId="7764" xr:uid="{66C7FA23-4B54-4B16-8220-8294901611DE}"/>
    <cellStyle name="Moneda 2 33 2 4 2" xfId="15071" xr:uid="{C500363F-7C31-4CC4-9B5E-1F7E7D070334}"/>
    <cellStyle name="Moneda 2 33 2 4 2 2" xfId="36917" xr:uid="{FEFE1F45-FC7C-48FB-8072-D8E08BD039EE}"/>
    <cellStyle name="Moneda 2 33 2 4 2 3" xfId="25996" xr:uid="{275C2E47-D606-4BD2-9A65-263FA9415F34}"/>
    <cellStyle name="Moneda 2 33 2 4 3" xfId="11417" xr:uid="{048350B5-15CB-47A3-8EEF-43CF37591714}"/>
    <cellStyle name="Moneda 2 33 2 4 3 2" xfId="33277" xr:uid="{5E58CF98-DEC7-43E4-A250-0B4F78927C28}"/>
    <cellStyle name="Moneda 2 33 2 4 3 3" xfId="22356" xr:uid="{5983246E-1CD9-4A65-A04A-77628CB8C467}"/>
    <cellStyle name="Moneda 2 33 2 4 4" xfId="29638" xr:uid="{8666093F-9D37-4FC3-83F7-B026B55E9D7E}"/>
    <cellStyle name="Moneda 2 33 2 4 5" xfId="18717" xr:uid="{4432EC3A-513C-4C3D-A653-BB0EC5AF36D8}"/>
    <cellStyle name="Moneda 2 33 2 5" xfId="8494" xr:uid="{70B3B335-3F7B-4E61-BA05-DB6F200BDBD3}"/>
    <cellStyle name="Moneda 2 33 2 5 2" xfId="15801" xr:uid="{26B76E2B-223E-4C58-82D8-55BD3512AB70}"/>
    <cellStyle name="Moneda 2 33 2 5 2 2" xfId="37643" xr:uid="{2839780F-BFBB-4904-A938-0978C4FC9A44}"/>
    <cellStyle name="Moneda 2 33 2 5 2 3" xfId="26722" xr:uid="{546F9086-9056-4FDB-898B-1DB3650E16D7}"/>
    <cellStyle name="Moneda 2 33 2 5 3" xfId="12143" xr:uid="{F4A8AE9A-1C0F-44C6-B7C6-041F8A20F8E0}"/>
    <cellStyle name="Moneda 2 33 2 5 3 2" xfId="34003" xr:uid="{B28694B2-A947-4A67-ADB9-B514327D35F0}"/>
    <cellStyle name="Moneda 2 33 2 5 3 3" xfId="23082" xr:uid="{AA58A026-4917-4DF3-911D-25507BAE8375}"/>
    <cellStyle name="Moneda 2 33 2 5 4" xfId="30364" xr:uid="{A925F23C-CAA6-4CF1-A752-20DA8BCFE0FC}"/>
    <cellStyle name="Moneda 2 33 2 5 5" xfId="19443" xr:uid="{9F3A7D7C-55CA-439F-ABBA-161D33C368DB}"/>
    <cellStyle name="Moneda 2 33 2 6" xfId="12883" xr:uid="{D6FD4638-8380-487E-972B-15F51BDEFC3D}"/>
    <cellStyle name="Moneda 2 33 2 6 2" xfId="34737" xr:uid="{2F8DA47D-9EC3-44B3-9C8C-C254035BAFE0}"/>
    <cellStyle name="Moneda 2 33 2 6 3" xfId="23816" xr:uid="{0E6D2D4F-EC39-435A-BADA-A031BB62E364}"/>
    <cellStyle name="Moneda 2 33 2 7" xfId="9229" xr:uid="{D6050873-BE5B-4A60-A0C7-877B6E3A84FA}"/>
    <cellStyle name="Moneda 2 33 2 7 2" xfId="31097" xr:uid="{8764FF09-9376-47FB-9A03-F2FC7B6D36E3}"/>
    <cellStyle name="Moneda 2 33 2 7 3" xfId="20176" xr:uid="{5E55B3CA-626D-4ADC-ADA0-E9E738EED3D8}"/>
    <cellStyle name="Moneda 2 33 2 8" xfId="27458" xr:uid="{51C9F0CB-69B0-4395-A3B2-972C7D125B6C}"/>
    <cellStyle name="Moneda 2 33 2 9" xfId="16537" xr:uid="{5B57B896-2F12-4880-8797-7F9D48D9D19B}"/>
    <cellStyle name="Moneda 2 33 3" xfId="5815" xr:uid="{06A3B5D3-0603-4F46-A607-9866945546EA}"/>
    <cellStyle name="Moneda 2 33 3 2" xfId="6548" xr:uid="{A607428A-1C59-492A-8689-F4F1FBFB8DDA}"/>
    <cellStyle name="Moneda 2 33 3 2 2" xfId="13855" xr:uid="{65BA1FDF-AA62-4026-979B-0EC377732298}"/>
    <cellStyle name="Moneda 2 33 3 2 2 2" xfId="35709" xr:uid="{6A5E58FD-818E-44CE-983E-BE71FDFF9317}"/>
    <cellStyle name="Moneda 2 33 3 2 2 3" xfId="24788" xr:uid="{A7A733B7-40F6-4ED0-A962-8AFC017CCFE1}"/>
    <cellStyle name="Moneda 2 33 3 2 3" xfId="10201" xr:uid="{79D70D26-2E4D-4B20-9C23-C17F8059A7E0}"/>
    <cellStyle name="Moneda 2 33 3 2 3 2" xfId="32069" xr:uid="{D914A1B0-2160-4D88-93B0-FEFC07478D2B}"/>
    <cellStyle name="Moneda 2 33 3 2 3 3" xfId="21148" xr:uid="{57D44D19-6201-4EE2-80BC-6BCC2F430A54}"/>
    <cellStyle name="Moneda 2 33 3 2 4" xfId="28430" xr:uid="{D3CF5F7E-96A9-4060-A03D-FFDB09919AC4}"/>
    <cellStyle name="Moneda 2 33 3 2 5" xfId="17509" xr:uid="{4090F2D0-1D6C-401D-99F2-7AF4199B2AF1}"/>
    <cellStyle name="Moneda 2 33 3 3" xfId="7278" xr:uid="{10C6371F-37C4-4298-B857-CAA5ABFFC950}"/>
    <cellStyle name="Moneda 2 33 3 3 2" xfId="14585" xr:uid="{1D652EE3-537A-4831-8E08-389F16A9EE08}"/>
    <cellStyle name="Moneda 2 33 3 3 2 2" xfId="36435" xr:uid="{DAD59EE3-2B36-4692-B0E2-24E850989FAB}"/>
    <cellStyle name="Moneda 2 33 3 3 2 3" xfId="25514" xr:uid="{A07129F8-DF3D-48BD-863D-8FA9328E9764}"/>
    <cellStyle name="Moneda 2 33 3 3 3" xfId="10931" xr:uid="{CD0CD696-2B4B-41FC-ABB0-1A3A60BA284C}"/>
    <cellStyle name="Moneda 2 33 3 3 3 2" xfId="32795" xr:uid="{080A3378-90AB-476B-9920-FC9AFE939FC7}"/>
    <cellStyle name="Moneda 2 33 3 3 3 3" xfId="21874" xr:uid="{18F8246B-D76A-4032-AE6B-8B2DC883E7E7}"/>
    <cellStyle name="Moneda 2 33 3 3 4" xfId="29156" xr:uid="{E5BCB57B-3FCB-47F9-BAC0-57209FE97BAF}"/>
    <cellStyle name="Moneda 2 33 3 3 5" xfId="18235" xr:uid="{C9D3140C-FEA0-44E3-873B-AB56038BF863}"/>
    <cellStyle name="Moneda 2 33 3 4" xfId="8008" xr:uid="{41219D8C-EC36-43DE-B275-5486B18D4062}"/>
    <cellStyle name="Moneda 2 33 3 4 2" xfId="15315" xr:uid="{331AE169-BC8D-48D6-AAEC-59CB4559A459}"/>
    <cellStyle name="Moneda 2 33 3 4 2 2" xfId="37161" xr:uid="{383EBC17-311B-46D1-8DB5-E3D2E4AF144F}"/>
    <cellStyle name="Moneda 2 33 3 4 2 3" xfId="26240" xr:uid="{E9715E05-9E92-4DDD-9691-0B5A2766609B}"/>
    <cellStyle name="Moneda 2 33 3 4 3" xfId="11661" xr:uid="{CC1D2045-D139-4F41-9EB4-C76776075EA7}"/>
    <cellStyle name="Moneda 2 33 3 4 3 2" xfId="33521" xr:uid="{10EE05AD-646C-4302-ABA3-46F492BA1E88}"/>
    <cellStyle name="Moneda 2 33 3 4 3 3" xfId="22600" xr:uid="{9EC4503E-B16E-4CC6-AD81-C654C47181FC}"/>
    <cellStyle name="Moneda 2 33 3 4 4" xfId="29882" xr:uid="{C8F56A60-90BC-4309-B04B-E79383DD86E8}"/>
    <cellStyle name="Moneda 2 33 3 4 5" xfId="18961" xr:uid="{358C879C-B677-4971-A19C-7917006143B8}"/>
    <cellStyle name="Moneda 2 33 3 5" xfId="8738" xr:uid="{E05CB31D-2E2A-4815-8F68-6AF2CCEEF687}"/>
    <cellStyle name="Moneda 2 33 3 5 2" xfId="16045" xr:uid="{4C881A7B-965B-4E59-970F-2CAD47B56338}"/>
    <cellStyle name="Moneda 2 33 3 5 2 2" xfId="37887" xr:uid="{929B79E8-8337-40B8-A58C-29E7492205DA}"/>
    <cellStyle name="Moneda 2 33 3 5 2 3" xfId="26966" xr:uid="{AEBBB38F-1334-41E5-B9D0-A3FF2C073D2A}"/>
    <cellStyle name="Moneda 2 33 3 5 3" xfId="12387" xr:uid="{F7FF01AB-F2FA-4061-9AC2-46C0F3E4C7EC}"/>
    <cellStyle name="Moneda 2 33 3 5 3 2" xfId="34247" xr:uid="{AE41C622-8EEF-49F2-AB81-6FCA22B4DBBA}"/>
    <cellStyle name="Moneda 2 33 3 5 3 3" xfId="23326" xr:uid="{390AC2BC-9278-4E47-8D9D-1D38BD7B063C}"/>
    <cellStyle name="Moneda 2 33 3 5 4" xfId="30608" xr:uid="{03E5F5EA-2C24-4969-9028-7246FF3A8B01}"/>
    <cellStyle name="Moneda 2 33 3 5 5" xfId="19687" xr:uid="{878312F7-864B-4E9C-9879-C6DD0C6AEA7D}"/>
    <cellStyle name="Moneda 2 33 3 6" xfId="13127" xr:uid="{BC0BC83D-B647-46C8-956C-E0C9F8983262}"/>
    <cellStyle name="Moneda 2 33 3 6 2" xfId="34981" xr:uid="{AAD160CB-E2B1-448C-BF6F-3C46C177B98C}"/>
    <cellStyle name="Moneda 2 33 3 6 3" xfId="24060" xr:uid="{9E8E11A7-A5A6-4F37-9F38-028A553E1925}"/>
    <cellStyle name="Moneda 2 33 3 7" xfId="9473" xr:uid="{133A734C-A943-4954-A0A4-1580E1E67272}"/>
    <cellStyle name="Moneda 2 33 3 7 2" xfId="31341" xr:uid="{3D75AA9F-3D32-4242-9BF7-C7DF22C93BA4}"/>
    <cellStyle name="Moneda 2 33 3 7 3" xfId="20420" xr:uid="{14802313-7ADC-41F7-BB19-93D0F4B23AD0}"/>
    <cellStyle name="Moneda 2 33 3 8" xfId="27702" xr:uid="{A39AB4E0-F678-4E4D-864F-A4FA66A737FF}"/>
    <cellStyle name="Moneda 2 33 3 9" xfId="16781" xr:uid="{CB5C4560-B745-4CB1-A8CA-416CEC6DDE4C}"/>
    <cellStyle name="Moneda 2 33 4" xfId="6067" xr:uid="{90421F93-DBD7-4C73-A587-B6C2E2E780CB}"/>
    <cellStyle name="Moneda 2 33 4 2" xfId="13374" xr:uid="{1622AC66-D410-43DB-980A-ED6859AE7F66}"/>
    <cellStyle name="Moneda 2 33 4 2 2" xfId="35228" xr:uid="{83EBEA6D-107E-4EF8-A392-3416C013CB44}"/>
    <cellStyle name="Moneda 2 33 4 2 3" xfId="24307" xr:uid="{D9D59E1D-8C2F-4BCE-8A00-7EDD448ABE02}"/>
    <cellStyle name="Moneda 2 33 4 3" xfId="9720" xr:uid="{347A48CC-F421-40D7-8806-0A463F5D72E1}"/>
    <cellStyle name="Moneda 2 33 4 3 2" xfId="31588" xr:uid="{89EE6115-765E-4D97-92F6-723534A23FE2}"/>
    <cellStyle name="Moneda 2 33 4 3 3" xfId="20667" xr:uid="{3EDD9C67-A796-4C69-B984-2FDEAD8124FB}"/>
    <cellStyle name="Moneda 2 33 4 4" xfId="27949" xr:uid="{0EC79813-CCA7-4132-9DC1-85E167BFF0C2}"/>
    <cellStyle name="Moneda 2 33 4 5" xfId="17028" xr:uid="{8BD35800-DF1B-424B-80E7-4F67165A69D8}"/>
    <cellStyle name="Moneda 2 33 5" xfId="6795" xr:uid="{A8341253-7ACD-4DB2-AAE8-7DB0F99384FA}"/>
    <cellStyle name="Moneda 2 33 5 2" xfId="14102" xr:uid="{F3EB14D7-59A5-4A37-9A5C-191D59FE0DFF}"/>
    <cellStyle name="Moneda 2 33 5 2 2" xfId="35954" xr:uid="{2BE43434-87FE-4838-8B8D-2F47F5BEF382}"/>
    <cellStyle name="Moneda 2 33 5 2 3" xfId="25033" xr:uid="{A7E99E10-09EE-4C5A-A97F-B3102FA6DFDC}"/>
    <cellStyle name="Moneda 2 33 5 3" xfId="10448" xr:uid="{A45111BD-B947-4055-8765-876953A32593}"/>
    <cellStyle name="Moneda 2 33 5 3 2" xfId="32314" xr:uid="{A29B3AB7-D638-4498-885F-F4507EDA5DCD}"/>
    <cellStyle name="Moneda 2 33 5 3 3" xfId="21393" xr:uid="{72FE2831-59B0-4570-87F0-C1E59D5FC45D}"/>
    <cellStyle name="Moneda 2 33 5 4" xfId="28675" xr:uid="{6BE3DC2E-E7C8-4838-AE64-1FCB8957AA89}"/>
    <cellStyle name="Moneda 2 33 5 5" xfId="17754" xr:uid="{EA22BB1B-D057-4C03-935A-D4A551FAB6F1}"/>
    <cellStyle name="Moneda 2 33 6" xfId="7525" xr:uid="{4105CB94-74CA-485C-A341-3563CA51C025}"/>
    <cellStyle name="Moneda 2 33 6 2" xfId="14832" xr:uid="{6902BB0A-BB1C-4712-B2AC-4EA5C56DFA08}"/>
    <cellStyle name="Moneda 2 33 6 2 2" xfId="36680" xr:uid="{61A187CD-52C2-4E17-BF70-1ED094F6BD4C}"/>
    <cellStyle name="Moneda 2 33 6 2 3" xfId="25759" xr:uid="{58783769-4BE0-4A38-B4B9-40AAF8E6914D}"/>
    <cellStyle name="Moneda 2 33 6 3" xfId="11178" xr:uid="{EC74E2C8-88F8-4F90-96D9-5F9957CC8D54}"/>
    <cellStyle name="Moneda 2 33 6 3 2" xfId="33040" xr:uid="{BE320EFF-572C-4379-9846-5C6FC644B013}"/>
    <cellStyle name="Moneda 2 33 6 3 3" xfId="22119" xr:uid="{FD86CEFF-934A-4234-B2CB-84B1A91AAFBA}"/>
    <cellStyle name="Moneda 2 33 6 4" xfId="29401" xr:uid="{CDCE7AD6-AD46-4C7F-A47B-1C2726967536}"/>
    <cellStyle name="Moneda 2 33 6 5" xfId="18480" xr:uid="{80E2A1E8-5AF1-4BD0-8DA4-4724E4062689}"/>
    <cellStyle name="Moneda 2 33 7" xfId="8255" xr:uid="{0FF14C73-FE0E-43D3-937F-7440A90CF8C4}"/>
    <cellStyle name="Moneda 2 33 7 2" xfId="15562" xr:uid="{63AE7CEC-BE3C-4608-8EF5-2ECCFD10BEFD}"/>
    <cellStyle name="Moneda 2 33 7 2 2" xfId="37406" xr:uid="{199EC2D6-D539-4CC5-B5BA-F48117097FDB}"/>
    <cellStyle name="Moneda 2 33 7 2 3" xfId="26485" xr:uid="{C18392AB-1DA0-450B-BAAD-0DD3A24D838B}"/>
    <cellStyle name="Moneda 2 33 7 3" xfId="11906" xr:uid="{1360FA35-28FC-4D3B-A142-C14BC9D133B4}"/>
    <cellStyle name="Moneda 2 33 7 3 2" xfId="33766" xr:uid="{CB148F59-75CF-4B0B-936A-100B5D449848}"/>
    <cellStyle name="Moneda 2 33 7 3 3" xfId="22845" xr:uid="{89D595F5-BF5A-42A6-B0FC-B0F813BD67C9}"/>
    <cellStyle name="Moneda 2 33 7 4" xfId="30127" xr:uid="{01BF0CE3-DAB8-4E4E-9792-E930A59AE6B5}"/>
    <cellStyle name="Moneda 2 33 7 5" xfId="19206" xr:uid="{74CAC098-466C-4AED-8680-34FEDA0D8896}"/>
    <cellStyle name="Moneda 2 33 8" xfId="12644" xr:uid="{F9887E88-424D-428D-9922-63C63578DC41}"/>
    <cellStyle name="Moneda 2 33 8 2" xfId="34500" xr:uid="{764D47DE-04EF-424B-8859-FB3AEE400DE4}"/>
    <cellStyle name="Moneda 2 33 8 3" xfId="23579" xr:uid="{536FE73A-9C14-45FA-89EA-D75B403A6C37}"/>
    <cellStyle name="Moneda 2 33 9" xfId="8992" xr:uid="{54CFF9D5-F701-44FD-B131-2397FCA08DB0}"/>
    <cellStyle name="Moneda 2 33 9 2" xfId="30860" xr:uid="{A5D0B3F3-226A-4BBA-A569-0711D44449B6}"/>
    <cellStyle name="Moneda 2 33 9 3" xfId="19939" xr:uid="{3F7FB233-CE6A-45D6-9DD1-04440D57A6C8}"/>
    <cellStyle name="Moneda 2 34" xfId="3156" xr:uid="{C9859161-4CAC-4232-BAFE-B13BC7072104}"/>
    <cellStyle name="Moneda 2 34 10" xfId="27222" xr:uid="{A93590EB-57C3-4876-AF33-E2D57CE0F84E}"/>
    <cellStyle name="Moneda 2 34 11" xfId="16301" xr:uid="{C8C9354D-5C1F-49B9-9F9C-CD5C1E603ADA}"/>
    <cellStyle name="Moneda 2 34 2" xfId="5566" xr:uid="{182DBBE3-EF62-4F99-B056-5C35DD9F4B20}"/>
    <cellStyle name="Moneda 2 34 2 2" xfId="6305" xr:uid="{69643F8E-4F4F-4A1F-B321-FE0269C25189}"/>
    <cellStyle name="Moneda 2 34 2 2 2" xfId="13612" xr:uid="{8A558FEE-3348-49FD-BF91-EC6D86F70B0E}"/>
    <cellStyle name="Moneda 2 34 2 2 2 2" xfId="35466" xr:uid="{606BA164-AE28-4CB0-AC33-EB135951F656}"/>
    <cellStyle name="Moneda 2 34 2 2 2 3" xfId="24545" xr:uid="{842F87CB-7849-4AA2-AC29-4955978179DE}"/>
    <cellStyle name="Moneda 2 34 2 2 3" xfId="9958" xr:uid="{F99159FC-1333-4D92-9492-BF01DF4E68BC}"/>
    <cellStyle name="Moneda 2 34 2 2 3 2" xfId="31826" xr:uid="{033BB22B-AF34-4A5D-BA85-D52A6D826DDF}"/>
    <cellStyle name="Moneda 2 34 2 2 3 3" xfId="20905" xr:uid="{ACADC031-68FB-4E7A-A937-A4E7B0A51F34}"/>
    <cellStyle name="Moneda 2 34 2 2 4" xfId="28187" xr:uid="{AEB5E2C0-7F89-4903-80AE-B2714DD638FF}"/>
    <cellStyle name="Moneda 2 34 2 2 5" xfId="17266" xr:uid="{96898190-5066-4FB2-8C29-637D5A7766F7}"/>
    <cellStyle name="Moneda 2 34 2 3" xfId="7035" xr:uid="{EAA66EEB-DEB5-4091-B479-1A94020AA461}"/>
    <cellStyle name="Moneda 2 34 2 3 2" xfId="14342" xr:uid="{55C3DFAF-46EC-44C9-870F-0E4C3380E6E2}"/>
    <cellStyle name="Moneda 2 34 2 3 2 2" xfId="36192" xr:uid="{7B70F407-D451-44F0-B4B0-C242DF0A72BB}"/>
    <cellStyle name="Moneda 2 34 2 3 2 3" xfId="25271" xr:uid="{D5AAC516-60B8-490C-9E65-8CC04CD60BCC}"/>
    <cellStyle name="Moneda 2 34 2 3 3" xfId="10688" xr:uid="{3137A314-B7A4-47DA-BE86-11709E1B7AEF}"/>
    <cellStyle name="Moneda 2 34 2 3 3 2" xfId="32552" xr:uid="{634F7CF5-4BFC-4836-A74A-ABA6C616B923}"/>
    <cellStyle name="Moneda 2 34 2 3 3 3" xfId="21631" xr:uid="{1ED0E19A-6070-4083-8531-6B4ECF55D996}"/>
    <cellStyle name="Moneda 2 34 2 3 4" xfId="28913" xr:uid="{F8092FFF-AB6D-42A2-AFAB-5D3A007697F6}"/>
    <cellStyle name="Moneda 2 34 2 3 5" xfId="17992" xr:uid="{AE1E0D0C-91CE-4B9E-A612-412D210133E7}"/>
    <cellStyle name="Moneda 2 34 2 4" xfId="7765" xr:uid="{488F56AC-DF5D-4F27-AD5F-B8228DB1627A}"/>
    <cellStyle name="Moneda 2 34 2 4 2" xfId="15072" xr:uid="{536FBD49-14E8-4EA3-9F45-FB5C94DCD763}"/>
    <cellStyle name="Moneda 2 34 2 4 2 2" xfId="36918" xr:uid="{127585CA-33B1-4C20-967E-C7A5ABD9E1CB}"/>
    <cellStyle name="Moneda 2 34 2 4 2 3" xfId="25997" xr:uid="{89C240D4-966C-4B74-8DA2-B23E5BCFF3D2}"/>
    <cellStyle name="Moneda 2 34 2 4 3" xfId="11418" xr:uid="{4C1F9B82-1D6B-453D-8B7D-005A8E6D69C9}"/>
    <cellStyle name="Moneda 2 34 2 4 3 2" xfId="33278" xr:uid="{7967AC4D-9AE8-4FA4-BBC3-73E2201E761D}"/>
    <cellStyle name="Moneda 2 34 2 4 3 3" xfId="22357" xr:uid="{E517CB75-6B33-4A28-9B30-A8346DB4F73C}"/>
    <cellStyle name="Moneda 2 34 2 4 4" xfId="29639" xr:uid="{14644DC5-E938-41ED-A2C4-15B44E90110F}"/>
    <cellStyle name="Moneda 2 34 2 4 5" xfId="18718" xr:uid="{12B3B1E1-B32D-488B-AF6C-C807AB8CA895}"/>
    <cellStyle name="Moneda 2 34 2 5" xfId="8495" xr:uid="{BE69B9F9-23D9-4CCF-8AE2-6285DBC080EC}"/>
    <cellStyle name="Moneda 2 34 2 5 2" xfId="15802" xr:uid="{4F0A7B6A-9677-46B6-8649-81334A2F8D42}"/>
    <cellStyle name="Moneda 2 34 2 5 2 2" xfId="37644" xr:uid="{D4533797-E1DF-4CD3-85BA-A5488C160DB3}"/>
    <cellStyle name="Moneda 2 34 2 5 2 3" xfId="26723" xr:uid="{BB09FAEC-7832-4318-BE0E-5DDCDCFEBB45}"/>
    <cellStyle name="Moneda 2 34 2 5 3" xfId="12144" xr:uid="{910CED7D-D49B-41C9-86D4-8E9E3FE23137}"/>
    <cellStyle name="Moneda 2 34 2 5 3 2" xfId="34004" xr:uid="{F35B4D43-C771-4308-BBD0-CC20D01E7CFC}"/>
    <cellStyle name="Moneda 2 34 2 5 3 3" xfId="23083" xr:uid="{91EC3FFA-7EB3-4E82-94D6-3AF4353CA7B6}"/>
    <cellStyle name="Moneda 2 34 2 5 4" xfId="30365" xr:uid="{6B4EC16C-0908-411F-8D04-54E2EB8E6516}"/>
    <cellStyle name="Moneda 2 34 2 5 5" xfId="19444" xr:uid="{8DF26A7D-DFD0-440B-AA5F-570DDD4278FA}"/>
    <cellStyle name="Moneda 2 34 2 6" xfId="12884" xr:uid="{43482D43-73CE-43BB-9920-52EF0B332C99}"/>
    <cellStyle name="Moneda 2 34 2 6 2" xfId="34738" xr:uid="{386D11BD-075B-435B-9C63-0E9B2BC491FA}"/>
    <cellStyle name="Moneda 2 34 2 6 3" xfId="23817" xr:uid="{3321880D-FBA2-4C81-B0D6-8FEC1D4AA467}"/>
    <cellStyle name="Moneda 2 34 2 7" xfId="9230" xr:uid="{2BB2D556-49A5-4B50-BD9E-37617A5DEAAE}"/>
    <cellStyle name="Moneda 2 34 2 7 2" xfId="31098" xr:uid="{CFBC266D-2B25-44F3-85A3-A7893D1343F3}"/>
    <cellStyle name="Moneda 2 34 2 7 3" xfId="20177" xr:uid="{E20B39A5-D905-4B55-A94A-899EF8B70A2B}"/>
    <cellStyle name="Moneda 2 34 2 8" xfId="27459" xr:uid="{3955A341-B2BC-4019-BA37-6D7A369C9915}"/>
    <cellStyle name="Moneda 2 34 2 9" xfId="16538" xr:uid="{74206365-5991-48F6-9E36-C35354C29562}"/>
    <cellStyle name="Moneda 2 34 3" xfId="5816" xr:uid="{C073806A-3D6E-4403-8CC2-CA0E7F4EAE88}"/>
    <cellStyle name="Moneda 2 34 3 2" xfId="6549" xr:uid="{F04A33CA-E4EB-4405-B92F-3B4EDFC4B85C}"/>
    <cellStyle name="Moneda 2 34 3 2 2" xfId="13856" xr:uid="{75D32A60-58A2-4D23-8968-E0BCC3AF0CF3}"/>
    <cellStyle name="Moneda 2 34 3 2 2 2" xfId="35710" xr:uid="{694567B0-53C5-4220-9AE3-ABD993A475F5}"/>
    <cellStyle name="Moneda 2 34 3 2 2 3" xfId="24789" xr:uid="{EFC852CF-C4EA-451D-B65B-D9B5CBD188B1}"/>
    <cellStyle name="Moneda 2 34 3 2 3" xfId="10202" xr:uid="{948B55FB-1025-4D89-B4ED-AD93AEB8B242}"/>
    <cellStyle name="Moneda 2 34 3 2 3 2" xfId="32070" xr:uid="{BE350C1C-1FD6-489B-BE8E-90671AB8046F}"/>
    <cellStyle name="Moneda 2 34 3 2 3 3" xfId="21149" xr:uid="{CFD9D0A6-BC2C-47F8-81E8-8FAC9124F713}"/>
    <cellStyle name="Moneda 2 34 3 2 4" xfId="28431" xr:uid="{6F14A061-6319-4C84-B648-49CA020F8A80}"/>
    <cellStyle name="Moneda 2 34 3 2 5" xfId="17510" xr:uid="{314CB78C-FA10-4C58-A145-D43EB7063D64}"/>
    <cellStyle name="Moneda 2 34 3 3" xfId="7279" xr:uid="{CD8E288C-5100-42FC-B285-A7F354091AB6}"/>
    <cellStyle name="Moneda 2 34 3 3 2" xfId="14586" xr:uid="{EDC41558-9DA5-42E9-B477-C0C64E6459F4}"/>
    <cellStyle name="Moneda 2 34 3 3 2 2" xfId="36436" xr:uid="{C61C79D7-C2CA-4072-8DF2-BB67CA586EF9}"/>
    <cellStyle name="Moneda 2 34 3 3 2 3" xfId="25515" xr:uid="{5828584A-ADBE-4CCF-97FE-12EC427CD56E}"/>
    <cellStyle name="Moneda 2 34 3 3 3" xfId="10932" xr:uid="{7DC3B647-82B8-4BF1-BF11-D72E2AA19D45}"/>
    <cellStyle name="Moneda 2 34 3 3 3 2" xfId="32796" xr:uid="{E1C80B3A-80B4-41B7-8486-249ACEEFBF3F}"/>
    <cellStyle name="Moneda 2 34 3 3 3 3" xfId="21875" xr:uid="{45080E15-86C3-4D02-AC89-86244B6694DC}"/>
    <cellStyle name="Moneda 2 34 3 3 4" xfId="29157" xr:uid="{4DBCD490-ECB3-4D25-9B01-B66B068BA42D}"/>
    <cellStyle name="Moneda 2 34 3 3 5" xfId="18236" xr:uid="{4192A60E-CED1-444E-9B5E-3D8A0F65EEBE}"/>
    <cellStyle name="Moneda 2 34 3 4" xfId="8009" xr:uid="{30D9EB9F-2CA9-47F5-B624-3EE7DC66550D}"/>
    <cellStyle name="Moneda 2 34 3 4 2" xfId="15316" xr:uid="{80293F9E-FA8A-453A-A1DD-F6D5D073D563}"/>
    <cellStyle name="Moneda 2 34 3 4 2 2" xfId="37162" xr:uid="{30329E45-BEEC-4A4B-A369-F82344D68D6C}"/>
    <cellStyle name="Moneda 2 34 3 4 2 3" xfId="26241" xr:uid="{4CAD42D3-5322-489C-A97A-09349C121AF6}"/>
    <cellStyle name="Moneda 2 34 3 4 3" xfId="11662" xr:uid="{ACB32357-4562-4166-B4A4-72238C548706}"/>
    <cellStyle name="Moneda 2 34 3 4 3 2" xfId="33522" xr:uid="{3E8CCD27-158F-492E-BC91-BAD97A7E36D7}"/>
    <cellStyle name="Moneda 2 34 3 4 3 3" xfId="22601" xr:uid="{09F289D5-EA43-4B0F-9E3C-A9D6DF6329C6}"/>
    <cellStyle name="Moneda 2 34 3 4 4" xfId="29883" xr:uid="{602A1658-0D05-4C24-AECC-76EBC9F3878C}"/>
    <cellStyle name="Moneda 2 34 3 4 5" xfId="18962" xr:uid="{1234FA70-23A9-4D45-B21F-AAF5ADEC79AC}"/>
    <cellStyle name="Moneda 2 34 3 5" xfId="8739" xr:uid="{73216450-BD22-428E-8268-C093CFC3ED5A}"/>
    <cellStyle name="Moneda 2 34 3 5 2" xfId="16046" xr:uid="{22032F75-AEC4-4B0C-B794-01128EB0A918}"/>
    <cellStyle name="Moneda 2 34 3 5 2 2" xfId="37888" xr:uid="{23496F9C-442F-4F61-8A8C-F173F3EEAFA1}"/>
    <cellStyle name="Moneda 2 34 3 5 2 3" xfId="26967" xr:uid="{D1ADB1DC-55E5-4755-B4A4-8D23CDFDD5CE}"/>
    <cellStyle name="Moneda 2 34 3 5 3" xfId="12388" xr:uid="{9AB5B647-75BF-40B0-A9F4-B66EAF3A548A}"/>
    <cellStyle name="Moneda 2 34 3 5 3 2" xfId="34248" xr:uid="{23FE03CA-74FE-4930-B82C-3332D952056F}"/>
    <cellStyle name="Moneda 2 34 3 5 3 3" xfId="23327" xr:uid="{7810ABCE-57CC-462A-A275-29D111DD7BC5}"/>
    <cellStyle name="Moneda 2 34 3 5 4" xfId="30609" xr:uid="{65F39189-8C4D-4B93-830B-116CE6662154}"/>
    <cellStyle name="Moneda 2 34 3 5 5" xfId="19688" xr:uid="{47A4A5EE-A973-4D59-BF57-003E7943FF20}"/>
    <cellStyle name="Moneda 2 34 3 6" xfId="13128" xr:uid="{CDA0B366-7825-47AE-9A68-027921E88485}"/>
    <cellStyle name="Moneda 2 34 3 6 2" xfId="34982" xr:uid="{3C575EC6-31F3-4A47-B61F-42CFB41528F4}"/>
    <cellStyle name="Moneda 2 34 3 6 3" xfId="24061" xr:uid="{3679394B-8227-41EE-B613-3A58C01C3ED3}"/>
    <cellStyle name="Moneda 2 34 3 7" xfId="9474" xr:uid="{DF44B080-DA44-49A8-A024-656D4B9EA795}"/>
    <cellStyle name="Moneda 2 34 3 7 2" xfId="31342" xr:uid="{487F541F-66DE-4DB3-B367-19605E4A8404}"/>
    <cellStyle name="Moneda 2 34 3 7 3" xfId="20421" xr:uid="{2775DC88-73B2-44BD-B10D-0EBD80A8AC72}"/>
    <cellStyle name="Moneda 2 34 3 8" xfId="27703" xr:uid="{D85055FD-70D1-43B1-8417-B1B54B688DBD}"/>
    <cellStyle name="Moneda 2 34 3 9" xfId="16782" xr:uid="{538D74CB-77D2-4D2D-9EF1-36F92BB7E7DE}"/>
    <cellStyle name="Moneda 2 34 4" xfId="6068" xr:uid="{4BCEE8C2-8641-4A1D-9737-5CEF74EB9076}"/>
    <cellStyle name="Moneda 2 34 4 2" xfId="13375" xr:uid="{40366969-E515-4304-9A97-978217BDCD98}"/>
    <cellStyle name="Moneda 2 34 4 2 2" xfId="35229" xr:uid="{FC1F0541-110A-4429-9932-DF4EB3D7EC97}"/>
    <cellStyle name="Moneda 2 34 4 2 3" xfId="24308" xr:uid="{4E316833-EFC0-46B2-87C0-B4F98ECABA9A}"/>
    <cellStyle name="Moneda 2 34 4 3" xfId="9721" xr:uid="{A915789C-1044-42C3-8479-1F93080391E8}"/>
    <cellStyle name="Moneda 2 34 4 3 2" xfId="31589" xr:uid="{90521A2F-38BE-4DB8-9C5A-BD39E1169883}"/>
    <cellStyle name="Moneda 2 34 4 3 3" xfId="20668" xr:uid="{19B3142E-743A-4DE3-AD7E-C9DE0125EC34}"/>
    <cellStyle name="Moneda 2 34 4 4" xfId="27950" xr:uid="{60818E15-506A-47BF-89F9-2AB78508BF1A}"/>
    <cellStyle name="Moneda 2 34 4 5" xfId="17029" xr:uid="{9DE518D0-52C6-4F41-81E4-60EFC401DE99}"/>
    <cellStyle name="Moneda 2 34 5" xfId="6796" xr:uid="{46A8EDE7-A67E-49A2-AAA9-50246F229A2B}"/>
    <cellStyle name="Moneda 2 34 5 2" xfId="14103" xr:uid="{80E3DF85-17ED-4B82-9F43-47E9E0FB1A11}"/>
    <cellStyle name="Moneda 2 34 5 2 2" xfId="35955" xr:uid="{130B7745-F51D-46D0-A12A-30944F23D43B}"/>
    <cellStyle name="Moneda 2 34 5 2 3" xfId="25034" xr:uid="{AEBF4136-5BCE-4533-95B5-B5444B9B6307}"/>
    <cellStyle name="Moneda 2 34 5 3" xfId="10449" xr:uid="{8E475A43-A74E-4D7A-88DB-EE6BB78D9E59}"/>
    <cellStyle name="Moneda 2 34 5 3 2" xfId="32315" xr:uid="{0FBB1C48-3908-4BA9-95A8-9D4CDCA55E4C}"/>
    <cellStyle name="Moneda 2 34 5 3 3" xfId="21394" xr:uid="{A112BCCD-A34B-4DB3-A26C-B8CC10FFD259}"/>
    <cellStyle name="Moneda 2 34 5 4" xfId="28676" xr:uid="{594F87DC-BC43-4346-AD4E-536BD09B91F1}"/>
    <cellStyle name="Moneda 2 34 5 5" xfId="17755" xr:uid="{F1812EBC-029E-4F38-B9C1-175C9AC57FA9}"/>
    <cellStyle name="Moneda 2 34 6" xfId="7526" xr:uid="{81AD7796-9955-49D2-8276-E5A4C9CE8D11}"/>
    <cellStyle name="Moneda 2 34 6 2" xfId="14833" xr:uid="{23FB9213-2242-4558-8651-D90C71475C28}"/>
    <cellStyle name="Moneda 2 34 6 2 2" xfId="36681" xr:uid="{63DA2BCA-4FB2-456A-A704-430189FDFDF8}"/>
    <cellStyle name="Moneda 2 34 6 2 3" xfId="25760" xr:uid="{6BA3B569-0B5C-4303-99F3-CC8D23CF7965}"/>
    <cellStyle name="Moneda 2 34 6 3" xfId="11179" xr:uid="{93B58870-52FB-49AC-A91C-C0C87C98DB01}"/>
    <cellStyle name="Moneda 2 34 6 3 2" xfId="33041" xr:uid="{01D0058D-A457-4FA7-A64F-EA373CEA69A8}"/>
    <cellStyle name="Moneda 2 34 6 3 3" xfId="22120" xr:uid="{401DFB87-E000-43CF-AC62-DA7378F7C63A}"/>
    <cellStyle name="Moneda 2 34 6 4" xfId="29402" xr:uid="{EF676689-1611-4BBA-B015-1FB5DEE27CE4}"/>
    <cellStyle name="Moneda 2 34 6 5" xfId="18481" xr:uid="{5E92D3C7-8EC5-464D-B678-204DBB135444}"/>
    <cellStyle name="Moneda 2 34 7" xfId="8256" xr:uid="{72E3438C-C258-466A-B834-67FC70EC3423}"/>
    <cellStyle name="Moneda 2 34 7 2" xfId="15563" xr:uid="{69287197-981C-41F0-BEA2-DD9D43A1CFAD}"/>
    <cellStyle name="Moneda 2 34 7 2 2" xfId="37407" xr:uid="{57922132-DEE8-40D3-ABAF-48699A442463}"/>
    <cellStyle name="Moneda 2 34 7 2 3" xfId="26486" xr:uid="{AFCBD075-F2C6-4BF3-B19E-DE75EF003E97}"/>
    <cellStyle name="Moneda 2 34 7 3" xfId="11907" xr:uid="{D6FA79EC-0B1C-4D2F-B5C1-01D89E8F34B2}"/>
    <cellStyle name="Moneda 2 34 7 3 2" xfId="33767" xr:uid="{C7D2196F-0132-4CD6-9ABD-5AAA1162D1B2}"/>
    <cellStyle name="Moneda 2 34 7 3 3" xfId="22846" xr:uid="{F22CE3B7-2D16-47F0-9D54-44E63257EFE5}"/>
    <cellStyle name="Moneda 2 34 7 4" xfId="30128" xr:uid="{67ED4116-8A5E-4057-99C8-4EFE13C9C527}"/>
    <cellStyle name="Moneda 2 34 7 5" xfId="19207" xr:uid="{653062CC-F323-42EA-B2EF-E4736DA2AFA3}"/>
    <cellStyle name="Moneda 2 34 8" xfId="12645" xr:uid="{10B8FA34-A01C-4387-9E08-F67F3FEB4EDF}"/>
    <cellStyle name="Moneda 2 34 8 2" xfId="34501" xr:uid="{0A8DC92B-F6BC-4DF5-8AC2-7376E54EFC9C}"/>
    <cellStyle name="Moneda 2 34 8 3" xfId="23580" xr:uid="{C04C618B-B51D-4487-8C44-BE304414CD72}"/>
    <cellStyle name="Moneda 2 34 9" xfId="8993" xr:uid="{F91F3963-1E5F-44E2-A4F5-13EE2CC6F5DC}"/>
    <cellStyle name="Moneda 2 34 9 2" xfId="30861" xr:uid="{D1F3CEFC-6757-4434-94A6-1CD8C5673945}"/>
    <cellStyle name="Moneda 2 34 9 3" xfId="19940" xr:uid="{E54A9941-BA93-451B-A971-11C730199AC6}"/>
    <cellStyle name="Moneda 2 35" xfId="3157" xr:uid="{EC002C3A-EAAC-487E-A62A-FC2182D94556}"/>
    <cellStyle name="Moneda 2 35 10" xfId="27223" xr:uid="{6731E6AD-F311-40F8-A306-190F950748C9}"/>
    <cellStyle name="Moneda 2 35 11" xfId="16302" xr:uid="{FC565A71-2C42-41DB-BA56-FABFA44FD43E}"/>
    <cellStyle name="Moneda 2 35 2" xfId="5567" xr:uid="{31557A46-581D-4D61-A33C-17B6D0B475C1}"/>
    <cellStyle name="Moneda 2 35 2 2" xfId="6306" xr:uid="{49A0367E-9936-4280-9A1C-8F973735DF16}"/>
    <cellStyle name="Moneda 2 35 2 2 2" xfId="13613" xr:uid="{9559E84B-D485-4CAB-834E-CEDA00E55DCE}"/>
    <cellStyle name="Moneda 2 35 2 2 2 2" xfId="35467" xr:uid="{73856E2F-CE1B-4149-A58D-F25C6DE161B3}"/>
    <cellStyle name="Moneda 2 35 2 2 2 3" xfId="24546" xr:uid="{AF693429-E591-4FE2-8CEB-FF1ECDFB4DC2}"/>
    <cellStyle name="Moneda 2 35 2 2 3" xfId="9959" xr:uid="{2A979F2A-4E02-4E09-BC7B-2B9CD3E15148}"/>
    <cellStyle name="Moneda 2 35 2 2 3 2" xfId="31827" xr:uid="{2815136D-C65F-40A7-A3A1-DE0B5AEAE94E}"/>
    <cellStyle name="Moneda 2 35 2 2 3 3" xfId="20906" xr:uid="{A01BC255-0C63-48F1-A836-2858D634D7D5}"/>
    <cellStyle name="Moneda 2 35 2 2 4" xfId="28188" xr:uid="{0446040B-47F8-46E9-B47A-4354BC84B385}"/>
    <cellStyle name="Moneda 2 35 2 2 5" xfId="17267" xr:uid="{55B297F9-0460-4070-93BC-E126A53FA562}"/>
    <cellStyle name="Moneda 2 35 2 3" xfId="7036" xr:uid="{C3BD036C-8554-4932-8942-9171E90EB840}"/>
    <cellStyle name="Moneda 2 35 2 3 2" xfId="14343" xr:uid="{C9ECEABA-733A-48AD-BB43-41BC38D4844E}"/>
    <cellStyle name="Moneda 2 35 2 3 2 2" xfId="36193" xr:uid="{43014410-7DE8-4CDF-A2B5-74F1B0D24BDB}"/>
    <cellStyle name="Moneda 2 35 2 3 2 3" xfId="25272" xr:uid="{97A631AF-0DB3-4422-8A9C-19141B062265}"/>
    <cellStyle name="Moneda 2 35 2 3 3" xfId="10689" xr:uid="{79A1AB29-6D13-4358-8539-1D2CF82727EB}"/>
    <cellStyle name="Moneda 2 35 2 3 3 2" xfId="32553" xr:uid="{3993F0AA-F67C-4465-AC66-2673C7C72EA5}"/>
    <cellStyle name="Moneda 2 35 2 3 3 3" xfId="21632" xr:uid="{8C2147BD-C1DF-4754-B0A5-460C8B5BC832}"/>
    <cellStyle name="Moneda 2 35 2 3 4" xfId="28914" xr:uid="{DD488C95-78EF-4087-9878-FFD811B16CAA}"/>
    <cellStyle name="Moneda 2 35 2 3 5" xfId="17993" xr:uid="{E4966BF5-213B-4673-8BF1-D0C9D53CD95E}"/>
    <cellStyle name="Moneda 2 35 2 4" xfId="7766" xr:uid="{B6236893-E7C7-43A0-B52B-0FA2C662A488}"/>
    <cellStyle name="Moneda 2 35 2 4 2" xfId="15073" xr:uid="{02AD0B50-8E41-4FE6-A340-DD4380A53B67}"/>
    <cellStyle name="Moneda 2 35 2 4 2 2" xfId="36919" xr:uid="{9AFF07E1-AF05-43FD-8FF3-3AAAA2AAE1CB}"/>
    <cellStyle name="Moneda 2 35 2 4 2 3" xfId="25998" xr:uid="{0EDA81F2-002A-4126-9BFE-0BB6298A43FD}"/>
    <cellStyle name="Moneda 2 35 2 4 3" xfId="11419" xr:uid="{24BD1ED3-D158-4827-B83A-703F58E0BE33}"/>
    <cellStyle name="Moneda 2 35 2 4 3 2" xfId="33279" xr:uid="{404DB61C-1AED-43ED-A3A6-4CDAE93C05BB}"/>
    <cellStyle name="Moneda 2 35 2 4 3 3" xfId="22358" xr:uid="{946D5F3F-934F-4255-A9DB-271374CEA652}"/>
    <cellStyle name="Moneda 2 35 2 4 4" xfId="29640" xr:uid="{721F7613-0B50-4AE5-B030-551C3F469FC0}"/>
    <cellStyle name="Moneda 2 35 2 4 5" xfId="18719" xr:uid="{5A272012-63CE-4974-A235-0892C41E72D8}"/>
    <cellStyle name="Moneda 2 35 2 5" xfId="8496" xr:uid="{9C675FF0-DE3E-4C74-BBC8-8672671EF52C}"/>
    <cellStyle name="Moneda 2 35 2 5 2" xfId="15803" xr:uid="{7B0EFE93-2E5B-473B-A2B7-B5C4DD77AB95}"/>
    <cellStyle name="Moneda 2 35 2 5 2 2" xfId="37645" xr:uid="{39FEAF86-AC51-4222-90D9-4CAF0218A42E}"/>
    <cellStyle name="Moneda 2 35 2 5 2 3" xfId="26724" xr:uid="{7264AF7C-7CDB-4B95-8F0D-CA40896BF664}"/>
    <cellStyle name="Moneda 2 35 2 5 3" xfId="12145" xr:uid="{C874A30F-34D8-44C1-AB99-D67CA674FEC2}"/>
    <cellStyle name="Moneda 2 35 2 5 3 2" xfId="34005" xr:uid="{B1222DA2-C7DB-46C6-8204-264F60B66E22}"/>
    <cellStyle name="Moneda 2 35 2 5 3 3" xfId="23084" xr:uid="{7EB8DF8D-BB8B-45C6-AD1C-D261123859B0}"/>
    <cellStyle name="Moneda 2 35 2 5 4" xfId="30366" xr:uid="{A521CF56-1304-40A0-A3D6-9139143250EC}"/>
    <cellStyle name="Moneda 2 35 2 5 5" xfId="19445" xr:uid="{6DE43B1D-4F4B-417A-839A-187B261BB26B}"/>
    <cellStyle name="Moneda 2 35 2 6" xfId="12885" xr:uid="{6C4796A7-9534-4C9F-995E-44C4A289BA51}"/>
    <cellStyle name="Moneda 2 35 2 6 2" xfId="34739" xr:uid="{D181C469-F698-43C8-944C-79532E296219}"/>
    <cellStyle name="Moneda 2 35 2 6 3" xfId="23818" xr:uid="{D00C85D2-E43E-4648-A6E3-7D96DFB8AC2A}"/>
    <cellStyle name="Moneda 2 35 2 7" xfId="9231" xr:uid="{E52D363D-B6A9-4B97-8BD1-296D141DC24C}"/>
    <cellStyle name="Moneda 2 35 2 7 2" xfId="31099" xr:uid="{9CF430A0-2735-4E37-B68A-52FD77D1C06B}"/>
    <cellStyle name="Moneda 2 35 2 7 3" xfId="20178" xr:uid="{90BB75CD-6240-4CA7-818A-7E99BD7CFCCD}"/>
    <cellStyle name="Moneda 2 35 2 8" xfId="27460" xr:uid="{E084F0B5-6420-4CCE-9172-075FCF70BD74}"/>
    <cellStyle name="Moneda 2 35 2 9" xfId="16539" xr:uid="{7B93BDA2-4443-4D27-8626-E1C767D23072}"/>
    <cellStyle name="Moneda 2 35 3" xfId="5817" xr:uid="{08499573-6C76-41D3-A21A-A2E8597FFD8F}"/>
    <cellStyle name="Moneda 2 35 3 2" xfId="6550" xr:uid="{5379D2DB-878B-4019-B33E-DCDCF0EBDCA7}"/>
    <cellStyle name="Moneda 2 35 3 2 2" xfId="13857" xr:uid="{8A1A070A-D0B9-4CA8-88CB-9E110029862F}"/>
    <cellStyle name="Moneda 2 35 3 2 2 2" xfId="35711" xr:uid="{A926E1FE-FF6E-4D7F-A839-7370E5962EAF}"/>
    <cellStyle name="Moneda 2 35 3 2 2 3" xfId="24790" xr:uid="{5EF74B57-5667-401B-A237-DC54E25E2CA2}"/>
    <cellStyle name="Moneda 2 35 3 2 3" xfId="10203" xr:uid="{0DBA231B-57DF-49FE-853C-0D62719DD265}"/>
    <cellStyle name="Moneda 2 35 3 2 3 2" xfId="32071" xr:uid="{83BBF1BF-51F2-498E-A566-DC9E3509DED2}"/>
    <cellStyle name="Moneda 2 35 3 2 3 3" xfId="21150" xr:uid="{224FD37C-C878-408F-85C9-19C1F2F989E1}"/>
    <cellStyle name="Moneda 2 35 3 2 4" xfId="28432" xr:uid="{9E6C9EA9-D96F-4682-BFEA-EBF68B5E3A5C}"/>
    <cellStyle name="Moneda 2 35 3 2 5" xfId="17511" xr:uid="{EA82D211-62D6-47CA-9D03-0C5B12FE0D6A}"/>
    <cellStyle name="Moneda 2 35 3 3" xfId="7280" xr:uid="{EBEC8933-C19F-4742-A1CB-3507D452AB78}"/>
    <cellStyle name="Moneda 2 35 3 3 2" xfId="14587" xr:uid="{FFBE71E3-482D-4B33-90DC-AE4E221A88D3}"/>
    <cellStyle name="Moneda 2 35 3 3 2 2" xfId="36437" xr:uid="{119F2C9C-935D-478F-8E84-0EE3D4B2A02B}"/>
    <cellStyle name="Moneda 2 35 3 3 2 3" xfId="25516" xr:uid="{36A2CC07-201C-4A99-A295-99B3E9AB7C43}"/>
    <cellStyle name="Moneda 2 35 3 3 3" xfId="10933" xr:uid="{8AB688CF-ADF2-4B8E-9CE2-D6C983A3DEBC}"/>
    <cellStyle name="Moneda 2 35 3 3 3 2" xfId="32797" xr:uid="{9E7B6BD8-0CD2-4490-94BC-BF425254C08F}"/>
    <cellStyle name="Moneda 2 35 3 3 3 3" xfId="21876" xr:uid="{816BE51E-6528-44B0-9BA6-E9E6A51650A1}"/>
    <cellStyle name="Moneda 2 35 3 3 4" xfId="29158" xr:uid="{ED31F0FC-F290-47A5-AFF7-6740C21A59E8}"/>
    <cellStyle name="Moneda 2 35 3 3 5" xfId="18237" xr:uid="{77FA9F03-CD4A-4832-9588-F8B7718B8BCA}"/>
    <cellStyle name="Moneda 2 35 3 4" xfId="8010" xr:uid="{B4874D70-1B33-4FCE-A05F-3F6939EF0D2D}"/>
    <cellStyle name="Moneda 2 35 3 4 2" xfId="15317" xr:uid="{AF425812-68B9-4595-83E0-36FE96356591}"/>
    <cellStyle name="Moneda 2 35 3 4 2 2" xfId="37163" xr:uid="{982FAD44-B3C8-48D2-98EE-5BAA92A8F285}"/>
    <cellStyle name="Moneda 2 35 3 4 2 3" xfId="26242" xr:uid="{5A7EED61-1CB4-4890-88E3-882829F61D03}"/>
    <cellStyle name="Moneda 2 35 3 4 3" xfId="11663" xr:uid="{2CAD82C2-C6B3-47F8-A4D8-CBD55AD19FCB}"/>
    <cellStyle name="Moneda 2 35 3 4 3 2" xfId="33523" xr:uid="{AC205ED9-14F9-43D4-850F-524752FA941D}"/>
    <cellStyle name="Moneda 2 35 3 4 3 3" xfId="22602" xr:uid="{12ED7F99-A668-48C6-9A6C-3F9732F353C9}"/>
    <cellStyle name="Moneda 2 35 3 4 4" xfId="29884" xr:uid="{E71BCCB3-12D4-4FAF-BA50-70FE0A79D483}"/>
    <cellStyle name="Moneda 2 35 3 4 5" xfId="18963" xr:uid="{81335502-9C13-4753-A6E2-7CA61F30D8F4}"/>
    <cellStyle name="Moneda 2 35 3 5" xfId="8740" xr:uid="{C09738FB-C5E7-4B14-81A3-85D0F61157BC}"/>
    <cellStyle name="Moneda 2 35 3 5 2" xfId="16047" xr:uid="{70F394B4-76AF-4103-B24E-AB9329EAA69A}"/>
    <cellStyle name="Moneda 2 35 3 5 2 2" xfId="37889" xr:uid="{F36DDEAD-604D-4806-865A-B4A4E52F3921}"/>
    <cellStyle name="Moneda 2 35 3 5 2 3" xfId="26968" xr:uid="{1D0895CF-D414-403F-A2B9-ED9073D47495}"/>
    <cellStyle name="Moneda 2 35 3 5 3" xfId="12389" xr:uid="{22D3EE77-33F8-43B7-B356-DADF0B7B53B4}"/>
    <cellStyle name="Moneda 2 35 3 5 3 2" xfId="34249" xr:uid="{28DC1C22-623D-43AD-961D-AD25572F850A}"/>
    <cellStyle name="Moneda 2 35 3 5 3 3" xfId="23328" xr:uid="{8C54AE91-A97F-42F2-B4C5-AF617A7726CD}"/>
    <cellStyle name="Moneda 2 35 3 5 4" xfId="30610" xr:uid="{AA84B67A-BC61-41FC-A664-42BE21A2F8F2}"/>
    <cellStyle name="Moneda 2 35 3 5 5" xfId="19689" xr:uid="{AA5F3892-84B1-4FD9-BA64-380715443297}"/>
    <cellStyle name="Moneda 2 35 3 6" xfId="13129" xr:uid="{8B209EE6-1944-4AD4-9F25-1FA0C75BBA9D}"/>
    <cellStyle name="Moneda 2 35 3 6 2" xfId="34983" xr:uid="{E4E3562F-F9D2-4F68-B5B1-A09AC81F7C23}"/>
    <cellStyle name="Moneda 2 35 3 6 3" xfId="24062" xr:uid="{6F780376-F36B-4EFF-8C26-A195E024B0A4}"/>
    <cellStyle name="Moneda 2 35 3 7" xfId="9475" xr:uid="{E1EE7C79-4A5E-4EE6-99CA-51ACC30501B2}"/>
    <cellStyle name="Moneda 2 35 3 7 2" xfId="31343" xr:uid="{D896E49F-A1AF-46C6-9A98-4F2249C799B3}"/>
    <cellStyle name="Moneda 2 35 3 7 3" xfId="20422" xr:uid="{DBAF52E3-C8DE-408C-8F20-AE77C0247F3A}"/>
    <cellStyle name="Moneda 2 35 3 8" xfId="27704" xr:uid="{FDE5373F-19B3-4C19-9631-61F610AD2845}"/>
    <cellStyle name="Moneda 2 35 3 9" xfId="16783" xr:uid="{8979AC66-E456-443C-B60B-F87D93ED0968}"/>
    <cellStyle name="Moneda 2 35 4" xfId="6069" xr:uid="{E1F3F25F-04BE-4CF0-90E0-95B40778F216}"/>
    <cellStyle name="Moneda 2 35 4 2" xfId="13376" xr:uid="{A0844357-F59D-40ED-AABD-07B77BFF9C73}"/>
    <cellStyle name="Moneda 2 35 4 2 2" xfId="35230" xr:uid="{18B318A6-34B3-473A-9CE7-CD0391BB05AE}"/>
    <cellStyle name="Moneda 2 35 4 2 3" xfId="24309" xr:uid="{98972C6A-6437-481B-8AFA-B72CDE909B76}"/>
    <cellStyle name="Moneda 2 35 4 3" xfId="9722" xr:uid="{B3D22753-EE70-40F5-BC73-DBE39D8B629C}"/>
    <cellStyle name="Moneda 2 35 4 3 2" xfId="31590" xr:uid="{DFBE62E6-2D69-4950-86B5-38334A37BD68}"/>
    <cellStyle name="Moneda 2 35 4 3 3" xfId="20669" xr:uid="{A2EDBA62-F54F-49D4-87BB-1337D77D73F2}"/>
    <cellStyle name="Moneda 2 35 4 4" xfId="27951" xr:uid="{7087B5E7-6696-4DFF-9A07-C79043805DBD}"/>
    <cellStyle name="Moneda 2 35 4 5" xfId="17030" xr:uid="{E3B2049A-6790-4D1B-B1AD-BF6DE5155DD3}"/>
    <cellStyle name="Moneda 2 35 5" xfId="6797" xr:uid="{CC6946A6-6055-4D8F-85DC-CCE5D26EA546}"/>
    <cellStyle name="Moneda 2 35 5 2" xfId="14104" xr:uid="{DB1D3CC5-065B-449E-B7F6-45451467D823}"/>
    <cellStyle name="Moneda 2 35 5 2 2" xfId="35956" xr:uid="{55EDEABD-4280-4D3C-91D1-17078FA4604C}"/>
    <cellStyle name="Moneda 2 35 5 2 3" xfId="25035" xr:uid="{DA1EAFF0-6F8E-4E14-9FAE-E5F46A3B3017}"/>
    <cellStyle name="Moneda 2 35 5 3" xfId="10450" xr:uid="{636953C1-C146-4EAD-B20D-06D2D459DB83}"/>
    <cellStyle name="Moneda 2 35 5 3 2" xfId="32316" xr:uid="{1ADC41DA-8231-4D85-A6C7-4341A1FB6469}"/>
    <cellStyle name="Moneda 2 35 5 3 3" xfId="21395" xr:uid="{9BA03A70-DF7F-48F8-AFCB-FCF23E361B01}"/>
    <cellStyle name="Moneda 2 35 5 4" xfId="28677" xr:uid="{2D0E47C4-AE0B-4A8F-8E72-B10BFC864711}"/>
    <cellStyle name="Moneda 2 35 5 5" xfId="17756" xr:uid="{7DF22F60-4E46-4F03-BD45-198E64234E38}"/>
    <cellStyle name="Moneda 2 35 6" xfId="7527" xr:uid="{4AFDFC27-A452-4A0E-BC44-45779F3D5063}"/>
    <cellStyle name="Moneda 2 35 6 2" xfId="14834" xr:uid="{775B0D05-231F-4F0A-8A07-2D1E9E81A61A}"/>
    <cellStyle name="Moneda 2 35 6 2 2" xfId="36682" xr:uid="{7F435310-C4BA-481F-A280-5565AE21642B}"/>
    <cellStyle name="Moneda 2 35 6 2 3" xfId="25761" xr:uid="{D230E987-A9E7-4921-A5B9-3154EF575B46}"/>
    <cellStyle name="Moneda 2 35 6 3" xfId="11180" xr:uid="{EB88EB32-7706-4754-8878-56AF0F07F3CA}"/>
    <cellStyle name="Moneda 2 35 6 3 2" xfId="33042" xr:uid="{53FDF6E7-3C97-45BE-A5EC-76C8B66FB27A}"/>
    <cellStyle name="Moneda 2 35 6 3 3" xfId="22121" xr:uid="{2EEB9371-E09F-4733-BEA4-E2A9897448BB}"/>
    <cellStyle name="Moneda 2 35 6 4" xfId="29403" xr:uid="{B57E7883-D6A5-46FF-832F-EC8EA60314A1}"/>
    <cellStyle name="Moneda 2 35 6 5" xfId="18482" xr:uid="{D5652205-CBFD-4D35-8C42-D4F55782CBCF}"/>
    <cellStyle name="Moneda 2 35 7" xfId="8257" xr:uid="{693527A0-A93B-47F0-A39A-6F7B56A0352F}"/>
    <cellStyle name="Moneda 2 35 7 2" xfId="15564" xr:uid="{81C9642F-0E80-45CD-9E59-4332C3491D51}"/>
    <cellStyle name="Moneda 2 35 7 2 2" xfId="37408" xr:uid="{F2D3A845-1958-404F-ACD8-85893B6FA0CF}"/>
    <cellStyle name="Moneda 2 35 7 2 3" xfId="26487" xr:uid="{42BACDFB-23F3-49BB-A45C-7683834070CC}"/>
    <cellStyle name="Moneda 2 35 7 3" xfId="11908" xr:uid="{47CFEAFF-4897-4E51-8AD9-8440CDCAF6D3}"/>
    <cellStyle name="Moneda 2 35 7 3 2" xfId="33768" xr:uid="{EE681D7D-429F-4B36-9CC2-37AC4CBBB558}"/>
    <cellStyle name="Moneda 2 35 7 3 3" xfId="22847" xr:uid="{6C8C6088-C6AC-4B0A-861A-86A8C4110F81}"/>
    <cellStyle name="Moneda 2 35 7 4" xfId="30129" xr:uid="{49CA7054-332B-45EA-8101-6AED52EF3F5B}"/>
    <cellStyle name="Moneda 2 35 7 5" xfId="19208" xr:uid="{341BF8F9-D67B-4997-91CA-90A4852B680C}"/>
    <cellStyle name="Moneda 2 35 8" xfId="12646" xr:uid="{05C9B445-9229-4E70-AB43-00EC7B3A11E7}"/>
    <cellStyle name="Moneda 2 35 8 2" xfId="34502" xr:uid="{3FD19BA0-DF89-4828-89DA-01CF91C437D6}"/>
    <cellStyle name="Moneda 2 35 8 3" xfId="23581" xr:uid="{5FDEEB9D-BBA3-402A-91D5-9E99367AED1F}"/>
    <cellStyle name="Moneda 2 35 9" xfId="8994" xr:uid="{940CB466-3F76-42B7-9AD5-F921876EB890}"/>
    <cellStyle name="Moneda 2 35 9 2" xfId="30862" xr:uid="{BF700CAF-AED4-4F07-985F-CAC65DD39C56}"/>
    <cellStyle name="Moneda 2 35 9 3" xfId="19941" xr:uid="{C278EA1D-9F8A-4060-9457-67C0D7DA45C4}"/>
    <cellStyle name="Moneda 2 36" xfId="3158" xr:uid="{D613A715-D44C-43A3-B26B-60C6312CBD7E}"/>
    <cellStyle name="Moneda 2 36 10" xfId="27224" xr:uid="{0522CB0A-4B35-46C2-BB31-D046715FA021}"/>
    <cellStyle name="Moneda 2 36 11" xfId="16303" xr:uid="{F75C1A82-2885-490B-B80E-1C97A2E6B2F5}"/>
    <cellStyle name="Moneda 2 36 2" xfId="5568" xr:uid="{3DA678DF-5DD7-406B-9B45-31A52D155D16}"/>
    <cellStyle name="Moneda 2 36 2 2" xfId="6307" xr:uid="{F69DE51B-C789-442C-9599-B252240C7C2A}"/>
    <cellStyle name="Moneda 2 36 2 2 2" xfId="13614" xr:uid="{6D65F4F6-7568-4490-9772-AF7ADD93586A}"/>
    <cellStyle name="Moneda 2 36 2 2 2 2" xfId="35468" xr:uid="{01A85AFA-A651-46FE-AB8A-E1A884106757}"/>
    <cellStyle name="Moneda 2 36 2 2 2 3" xfId="24547" xr:uid="{D67E053B-7EDD-4B68-B8F7-3E01D9505BE8}"/>
    <cellStyle name="Moneda 2 36 2 2 3" xfId="9960" xr:uid="{D753698E-443B-400E-A080-41D2C73B5BB4}"/>
    <cellStyle name="Moneda 2 36 2 2 3 2" xfId="31828" xr:uid="{C5B2BC11-E164-4409-83D4-6580EBD43C33}"/>
    <cellStyle name="Moneda 2 36 2 2 3 3" xfId="20907" xr:uid="{A383BE74-F03C-4DA7-B224-96A81F17474A}"/>
    <cellStyle name="Moneda 2 36 2 2 4" xfId="28189" xr:uid="{585C0AE9-209A-4C69-A80C-0542C39EA009}"/>
    <cellStyle name="Moneda 2 36 2 2 5" xfId="17268" xr:uid="{C6251D5C-3C28-4978-A71A-29B0C10194A5}"/>
    <cellStyle name="Moneda 2 36 2 3" xfId="7037" xr:uid="{48495F4E-4EDD-4BC3-9282-DB722AB56335}"/>
    <cellStyle name="Moneda 2 36 2 3 2" xfId="14344" xr:uid="{28F5C232-EE6D-449C-97E3-1856AD5887AB}"/>
    <cellStyle name="Moneda 2 36 2 3 2 2" xfId="36194" xr:uid="{8849E3DC-A963-4159-BE2D-9D2EAEE22BF1}"/>
    <cellStyle name="Moneda 2 36 2 3 2 3" xfId="25273" xr:uid="{7DB935CB-4B42-447E-938D-0ADB9D60F2C0}"/>
    <cellStyle name="Moneda 2 36 2 3 3" xfId="10690" xr:uid="{7E64F6AF-AB55-4FF3-9946-AE1E901FC33B}"/>
    <cellStyle name="Moneda 2 36 2 3 3 2" xfId="32554" xr:uid="{15189BEF-C553-445D-9FDD-B609C98E01A5}"/>
    <cellStyle name="Moneda 2 36 2 3 3 3" xfId="21633" xr:uid="{3C67A9F5-5A86-4049-9872-2E4FB8A81F92}"/>
    <cellStyle name="Moneda 2 36 2 3 4" xfId="28915" xr:uid="{91493A57-2F3F-4681-A690-DDD1AAB4362B}"/>
    <cellStyle name="Moneda 2 36 2 3 5" xfId="17994" xr:uid="{425EC8AF-FAEE-45A7-99AE-2E2EB03A775B}"/>
    <cellStyle name="Moneda 2 36 2 4" xfId="7767" xr:uid="{E64EFA3C-5FDC-4F58-854D-9A83BFC51F22}"/>
    <cellStyle name="Moneda 2 36 2 4 2" xfId="15074" xr:uid="{4DD778A6-9D81-4F37-BC37-914DF569395E}"/>
    <cellStyle name="Moneda 2 36 2 4 2 2" xfId="36920" xr:uid="{586A01EB-F6C0-4BD5-BE2D-13B848C50E2A}"/>
    <cellStyle name="Moneda 2 36 2 4 2 3" xfId="25999" xr:uid="{72AD5C71-A2E9-481D-9084-E8515809EB4A}"/>
    <cellStyle name="Moneda 2 36 2 4 3" xfId="11420" xr:uid="{F0A1DD1A-66C2-4249-A211-8AE142FAAB20}"/>
    <cellStyle name="Moneda 2 36 2 4 3 2" xfId="33280" xr:uid="{C1FA18BB-7647-4F46-B177-306538EBF800}"/>
    <cellStyle name="Moneda 2 36 2 4 3 3" xfId="22359" xr:uid="{3960FC37-9B27-4995-997D-05FC6EF8CCAB}"/>
    <cellStyle name="Moneda 2 36 2 4 4" xfId="29641" xr:uid="{09D1B47A-FA28-4CA9-BC08-14F89DF0F916}"/>
    <cellStyle name="Moneda 2 36 2 4 5" xfId="18720" xr:uid="{500C712F-EE9C-4C21-9820-C34E15068285}"/>
    <cellStyle name="Moneda 2 36 2 5" xfId="8497" xr:uid="{9FDB23BE-8F92-45C2-8B8E-80C97F3940E9}"/>
    <cellStyle name="Moneda 2 36 2 5 2" xfId="15804" xr:uid="{3CD06DDD-0B42-4C88-BD28-00FB73ADDD07}"/>
    <cellStyle name="Moneda 2 36 2 5 2 2" xfId="37646" xr:uid="{139EB2C5-AD64-45B1-AC13-F6B948FFA9A3}"/>
    <cellStyle name="Moneda 2 36 2 5 2 3" xfId="26725" xr:uid="{E81CB602-EDA4-41F6-81A9-2EACD83CF609}"/>
    <cellStyle name="Moneda 2 36 2 5 3" xfId="12146" xr:uid="{ED7DE911-2D63-47EB-B785-CFCE7F6BA721}"/>
    <cellStyle name="Moneda 2 36 2 5 3 2" xfId="34006" xr:uid="{2B3F875C-0BAA-4587-9253-0650F379B381}"/>
    <cellStyle name="Moneda 2 36 2 5 3 3" xfId="23085" xr:uid="{6B8C90A1-13E9-410A-B950-C2CD865D6252}"/>
    <cellStyle name="Moneda 2 36 2 5 4" xfId="30367" xr:uid="{023C463B-A937-4750-A593-F899A4864702}"/>
    <cellStyle name="Moneda 2 36 2 5 5" xfId="19446" xr:uid="{6AA718EB-BD79-4C93-84E5-4C45AA01DF6C}"/>
    <cellStyle name="Moneda 2 36 2 6" xfId="12886" xr:uid="{008E7703-F6F8-456C-B4D7-177DFE42B9DB}"/>
    <cellStyle name="Moneda 2 36 2 6 2" xfId="34740" xr:uid="{446B1746-40B4-42A4-9E75-39B1FF461B1F}"/>
    <cellStyle name="Moneda 2 36 2 6 3" xfId="23819" xr:uid="{DA65DF48-C75D-4BA0-A68C-B2DDFCA14623}"/>
    <cellStyle name="Moneda 2 36 2 7" xfId="9232" xr:uid="{202CAED5-21E9-4D13-A89E-CA875C71DA53}"/>
    <cellStyle name="Moneda 2 36 2 7 2" xfId="31100" xr:uid="{4E3DF367-94D2-4133-BAF3-6276DB3B1644}"/>
    <cellStyle name="Moneda 2 36 2 7 3" xfId="20179" xr:uid="{2715A21F-4429-44EE-A62E-9C869F943877}"/>
    <cellStyle name="Moneda 2 36 2 8" xfId="27461" xr:uid="{129483DD-B3F1-4CD4-94E4-E198D506F179}"/>
    <cellStyle name="Moneda 2 36 2 9" xfId="16540" xr:uid="{F2AF28FE-05F9-4847-8550-D9DB7339FD13}"/>
    <cellStyle name="Moneda 2 36 3" xfId="5818" xr:uid="{60A5DDA9-95AC-4A54-BCF0-651D42929EFD}"/>
    <cellStyle name="Moneda 2 36 3 2" xfId="6551" xr:uid="{16B9FEED-2CD0-488D-BD1F-17523B4FDC2A}"/>
    <cellStyle name="Moneda 2 36 3 2 2" xfId="13858" xr:uid="{70691139-3F11-4AF6-8D94-E7FBA35CA4F8}"/>
    <cellStyle name="Moneda 2 36 3 2 2 2" xfId="35712" xr:uid="{5F7459A7-892C-429C-87BE-AAD6E25F3779}"/>
    <cellStyle name="Moneda 2 36 3 2 2 3" xfId="24791" xr:uid="{AF67059D-2FE8-452C-98DF-A8FB16979EDD}"/>
    <cellStyle name="Moneda 2 36 3 2 3" xfId="10204" xr:uid="{EAEF5406-79F9-4B19-B649-3FC363A2269E}"/>
    <cellStyle name="Moneda 2 36 3 2 3 2" xfId="32072" xr:uid="{62012B35-B823-44A5-8C8E-7EDFECA926EE}"/>
    <cellStyle name="Moneda 2 36 3 2 3 3" xfId="21151" xr:uid="{4FD04C6C-85FF-49F0-AB1F-3E7566CB3EFD}"/>
    <cellStyle name="Moneda 2 36 3 2 4" xfId="28433" xr:uid="{B3AD064C-8753-43B8-A735-5FC97E2F5C2C}"/>
    <cellStyle name="Moneda 2 36 3 2 5" xfId="17512" xr:uid="{F95C8D8C-406F-4134-B95F-BE7B68CDF73D}"/>
    <cellStyle name="Moneda 2 36 3 3" xfId="7281" xr:uid="{3EE8868B-1377-4732-A279-06BDC5A6066F}"/>
    <cellStyle name="Moneda 2 36 3 3 2" xfId="14588" xr:uid="{0E4B3B5F-1FB9-4E05-AE00-049C061B45F5}"/>
    <cellStyle name="Moneda 2 36 3 3 2 2" xfId="36438" xr:uid="{CE852F8C-DFBB-4998-B90D-8D3A42436615}"/>
    <cellStyle name="Moneda 2 36 3 3 2 3" xfId="25517" xr:uid="{458B8A83-1B2A-43C3-B4DA-74EDA11C41C4}"/>
    <cellStyle name="Moneda 2 36 3 3 3" xfId="10934" xr:uid="{4A6CD7E1-9329-4D4D-AC52-7F519717CB89}"/>
    <cellStyle name="Moneda 2 36 3 3 3 2" xfId="32798" xr:uid="{534EDB19-184C-4D4F-ABCB-05B712B08C28}"/>
    <cellStyle name="Moneda 2 36 3 3 3 3" xfId="21877" xr:uid="{803329B1-DE38-4A7D-9344-3EE0FDDB46FE}"/>
    <cellStyle name="Moneda 2 36 3 3 4" xfId="29159" xr:uid="{1D70E2E3-A31D-405F-94D0-2AC8A53138A2}"/>
    <cellStyle name="Moneda 2 36 3 3 5" xfId="18238" xr:uid="{CEAB681F-E769-4091-95AD-9D70B42E9A18}"/>
    <cellStyle name="Moneda 2 36 3 4" xfId="8011" xr:uid="{CA70F2A6-60F1-466E-BB0B-0A0C520F7B64}"/>
    <cellStyle name="Moneda 2 36 3 4 2" xfId="15318" xr:uid="{DC120688-ED6E-4871-BF84-67F7DB04966F}"/>
    <cellStyle name="Moneda 2 36 3 4 2 2" xfId="37164" xr:uid="{1A76C0F2-27DE-4936-8C2E-5A70D121A926}"/>
    <cellStyle name="Moneda 2 36 3 4 2 3" xfId="26243" xr:uid="{1FB16FFD-269D-4459-93AF-AE9F83673DB0}"/>
    <cellStyle name="Moneda 2 36 3 4 3" xfId="11664" xr:uid="{30C70B5E-57D7-4440-9D76-CCB22CE6E1C1}"/>
    <cellStyle name="Moneda 2 36 3 4 3 2" xfId="33524" xr:uid="{374D25AA-540B-4AA9-9DFA-79372E85B030}"/>
    <cellStyle name="Moneda 2 36 3 4 3 3" xfId="22603" xr:uid="{219C109C-877E-4BC4-8A3F-03F1BA5EDEAB}"/>
    <cellStyle name="Moneda 2 36 3 4 4" xfId="29885" xr:uid="{E0F71A99-0B3C-4DE8-ABD8-01612025F0D1}"/>
    <cellStyle name="Moneda 2 36 3 4 5" xfId="18964" xr:uid="{D3F0795B-28B7-4324-9D1D-05EB79B18339}"/>
    <cellStyle name="Moneda 2 36 3 5" xfId="8741" xr:uid="{0162E619-C0E5-4446-960F-5D00A3D48B87}"/>
    <cellStyle name="Moneda 2 36 3 5 2" xfId="16048" xr:uid="{887AE0D2-D969-439A-B8A6-9F60BE487464}"/>
    <cellStyle name="Moneda 2 36 3 5 2 2" xfId="37890" xr:uid="{5AF2F7E9-937B-4EAB-96B5-E3766562BB12}"/>
    <cellStyle name="Moneda 2 36 3 5 2 3" xfId="26969" xr:uid="{218827FC-E8C6-461E-B5E4-87312F7A5DC6}"/>
    <cellStyle name="Moneda 2 36 3 5 3" xfId="12390" xr:uid="{AA342FFD-53CE-4207-B4B0-7A7E8F0C94C0}"/>
    <cellStyle name="Moneda 2 36 3 5 3 2" xfId="34250" xr:uid="{514509B6-8840-4EAF-80D9-A3A0F3FDCE69}"/>
    <cellStyle name="Moneda 2 36 3 5 3 3" xfId="23329" xr:uid="{17619259-E68A-4DD6-BA83-4302DF0E8AE2}"/>
    <cellStyle name="Moneda 2 36 3 5 4" xfId="30611" xr:uid="{DAFB7E22-564F-4134-A708-E565A4EF19BF}"/>
    <cellStyle name="Moneda 2 36 3 5 5" xfId="19690" xr:uid="{0FF21D3F-E85D-4D10-9A81-A7625EB90BA9}"/>
    <cellStyle name="Moneda 2 36 3 6" xfId="13130" xr:uid="{64A46DCC-27CC-4709-9200-C00844F8B9DC}"/>
    <cellStyle name="Moneda 2 36 3 6 2" xfId="34984" xr:uid="{5151B140-B6CA-424F-97BB-D9011FC8072B}"/>
    <cellStyle name="Moneda 2 36 3 6 3" xfId="24063" xr:uid="{E99AC09D-C90D-4C76-B209-D99A820F69D9}"/>
    <cellStyle name="Moneda 2 36 3 7" xfId="9476" xr:uid="{F7BF114F-2F2F-4F51-AEFA-E933085E00A1}"/>
    <cellStyle name="Moneda 2 36 3 7 2" xfId="31344" xr:uid="{C390736D-7164-4B9B-BFFF-BA55B2AC000E}"/>
    <cellStyle name="Moneda 2 36 3 7 3" xfId="20423" xr:uid="{A78A03FB-74DD-4683-B87C-5E8D812079CA}"/>
    <cellStyle name="Moneda 2 36 3 8" xfId="27705" xr:uid="{593B919C-0EFC-4D46-9E82-A0278817823C}"/>
    <cellStyle name="Moneda 2 36 3 9" xfId="16784" xr:uid="{3D750DF6-2E41-48A2-BDBA-3C28445EDAFD}"/>
    <cellStyle name="Moneda 2 36 4" xfId="6070" xr:uid="{FA070D76-3EBB-4B16-AEE5-69707720E200}"/>
    <cellStyle name="Moneda 2 36 4 2" xfId="13377" xr:uid="{EBCAF2F6-2A5A-4A70-898D-182B852502FC}"/>
    <cellStyle name="Moneda 2 36 4 2 2" xfId="35231" xr:uid="{BD7B044E-C4E3-4126-8F3A-C73B5015DFA8}"/>
    <cellStyle name="Moneda 2 36 4 2 3" xfId="24310" xr:uid="{CAB3C076-3CB7-4625-8332-500F3F8A7614}"/>
    <cellStyle name="Moneda 2 36 4 3" xfId="9723" xr:uid="{15DE8061-2329-433C-AC0B-6CB0C5695927}"/>
    <cellStyle name="Moneda 2 36 4 3 2" xfId="31591" xr:uid="{8593A1BF-1434-4C0B-AF8E-E366E9260610}"/>
    <cellStyle name="Moneda 2 36 4 3 3" xfId="20670" xr:uid="{6508177E-2A7A-4109-ACDA-26028D915CC3}"/>
    <cellStyle name="Moneda 2 36 4 4" xfId="27952" xr:uid="{729EC855-11BA-4DB1-A5A1-475B34570B1A}"/>
    <cellStyle name="Moneda 2 36 4 5" xfId="17031" xr:uid="{C635FE66-4206-49B2-B1F5-80F2F7850AC3}"/>
    <cellStyle name="Moneda 2 36 5" xfId="6798" xr:uid="{8769C4CE-35D0-4178-B6F8-E7F89D8C12B7}"/>
    <cellStyle name="Moneda 2 36 5 2" xfId="14105" xr:uid="{B1B15196-441A-4A26-A1C2-A1ECB2571F8D}"/>
    <cellStyle name="Moneda 2 36 5 2 2" xfId="35957" xr:uid="{899E3CD8-DA79-41F8-81B7-A79E5AA6B01E}"/>
    <cellStyle name="Moneda 2 36 5 2 3" xfId="25036" xr:uid="{E55D6B4B-C2E8-4238-8DC5-B72791D7F51F}"/>
    <cellStyle name="Moneda 2 36 5 3" xfId="10451" xr:uid="{48071204-262E-4A48-9B1E-EE835A45BFA4}"/>
    <cellStyle name="Moneda 2 36 5 3 2" xfId="32317" xr:uid="{F988645A-3F35-4AF1-81FA-79610E097F4E}"/>
    <cellStyle name="Moneda 2 36 5 3 3" xfId="21396" xr:uid="{B86B65D9-191C-4FA8-B813-84EC20FA6348}"/>
    <cellStyle name="Moneda 2 36 5 4" xfId="28678" xr:uid="{55735641-9733-4663-9D56-C7069EFB7E19}"/>
    <cellStyle name="Moneda 2 36 5 5" xfId="17757" xr:uid="{C03F1481-5449-4119-8A03-BF66FE17F03C}"/>
    <cellStyle name="Moneda 2 36 6" xfId="7528" xr:uid="{90AFFF64-D43A-4966-B3F1-C76817D59623}"/>
    <cellStyle name="Moneda 2 36 6 2" xfId="14835" xr:uid="{C0A2B5CB-423F-4E1A-885C-08EA3B5C4D25}"/>
    <cellStyle name="Moneda 2 36 6 2 2" xfId="36683" xr:uid="{A521DE5A-668E-41EB-ABC1-E444A3BB453F}"/>
    <cellStyle name="Moneda 2 36 6 2 3" xfId="25762" xr:uid="{2DE0CA42-9565-44FE-9FD3-504830793960}"/>
    <cellStyle name="Moneda 2 36 6 3" xfId="11181" xr:uid="{30A2CEBE-F405-40BC-B9A7-198D35AEC1FE}"/>
    <cellStyle name="Moneda 2 36 6 3 2" xfId="33043" xr:uid="{A768C40E-5024-45CC-96DC-A9C067822D73}"/>
    <cellStyle name="Moneda 2 36 6 3 3" xfId="22122" xr:uid="{E552D2D6-0484-41C7-8926-0B0A2D1C7444}"/>
    <cellStyle name="Moneda 2 36 6 4" xfId="29404" xr:uid="{A3991300-579F-4FEE-8FFC-E36127B6A6C0}"/>
    <cellStyle name="Moneda 2 36 6 5" xfId="18483" xr:uid="{8B18DFD7-81D3-4B9E-B41A-43A1011C6639}"/>
    <cellStyle name="Moneda 2 36 7" xfId="8258" xr:uid="{2C45E959-3C23-4504-8F3C-6D03C1539188}"/>
    <cellStyle name="Moneda 2 36 7 2" xfId="15565" xr:uid="{C4E758DF-6A8E-4E76-B948-8FDC9D374049}"/>
    <cellStyle name="Moneda 2 36 7 2 2" xfId="37409" xr:uid="{2EF1C9EC-81E1-4850-AE5A-AF65E8207901}"/>
    <cellStyle name="Moneda 2 36 7 2 3" xfId="26488" xr:uid="{3D0B7B9E-DB5C-4060-857A-C0E56E9991BD}"/>
    <cellStyle name="Moneda 2 36 7 3" xfId="11909" xr:uid="{F4E80CBC-CDCF-4460-AB4F-70A792D9D766}"/>
    <cellStyle name="Moneda 2 36 7 3 2" xfId="33769" xr:uid="{DDA47268-A426-42E9-812A-6E423A64C08F}"/>
    <cellStyle name="Moneda 2 36 7 3 3" xfId="22848" xr:uid="{BBC00A75-628A-40A2-9C95-C9B8478AB9A1}"/>
    <cellStyle name="Moneda 2 36 7 4" xfId="30130" xr:uid="{C25047B9-C730-47BD-A8FF-F620F6EB489C}"/>
    <cellStyle name="Moneda 2 36 7 5" xfId="19209" xr:uid="{101E6F61-3950-441F-963C-09E2CF09A1A1}"/>
    <cellStyle name="Moneda 2 36 8" xfId="12647" xr:uid="{D49D4411-1C0A-4333-9951-89C45B5CD343}"/>
    <cellStyle name="Moneda 2 36 8 2" xfId="34503" xr:uid="{29E4C9FD-EC33-40ED-8EB1-9ED13C4FD3BD}"/>
    <cellStyle name="Moneda 2 36 8 3" xfId="23582" xr:uid="{E52FB83F-759F-4847-89AB-F6EA5D9A56EC}"/>
    <cellStyle name="Moneda 2 36 9" xfId="8995" xr:uid="{38F1744F-A442-411C-89EE-6BB1D515C1D8}"/>
    <cellStyle name="Moneda 2 36 9 2" xfId="30863" xr:uid="{569774DE-71B9-4021-9B7D-9BFFC020C2D0}"/>
    <cellStyle name="Moneda 2 36 9 3" xfId="19942" xr:uid="{FB5A94CC-B6AA-4F4B-A0DD-990057C30BF3}"/>
    <cellStyle name="Moneda 2 37" xfId="3159" xr:uid="{428CE8AA-E6B8-494D-B173-3CA7BA6E94B8}"/>
    <cellStyle name="Moneda 2 37 10" xfId="27225" xr:uid="{851DE3D7-7382-4287-B799-00B1AFD67BA7}"/>
    <cellStyle name="Moneda 2 37 11" xfId="16304" xr:uid="{35B29E6D-AB7F-446F-B6CD-BA1F64345DEE}"/>
    <cellStyle name="Moneda 2 37 2" xfId="5569" xr:uid="{02B9BA44-F942-4268-A398-8B65A8F26C94}"/>
    <cellStyle name="Moneda 2 37 2 2" xfId="6308" xr:uid="{23F82874-E38B-42F9-83B8-ED16CFA87575}"/>
    <cellStyle name="Moneda 2 37 2 2 2" xfId="13615" xr:uid="{201E2CC4-4184-4929-A872-5E4A887C2225}"/>
    <cellStyle name="Moneda 2 37 2 2 2 2" xfId="35469" xr:uid="{4E51B6EF-2689-4B61-BCFC-39633B0D95E0}"/>
    <cellStyle name="Moneda 2 37 2 2 2 3" xfId="24548" xr:uid="{2D6EE06E-F7C3-4FC1-BA12-603BDE87DC6A}"/>
    <cellStyle name="Moneda 2 37 2 2 3" xfId="9961" xr:uid="{BA54DDE3-1A42-4DBA-A982-68DCFF467CE9}"/>
    <cellStyle name="Moneda 2 37 2 2 3 2" xfId="31829" xr:uid="{58AB8E81-F4D8-4FB2-B3DA-8269E531B60F}"/>
    <cellStyle name="Moneda 2 37 2 2 3 3" xfId="20908" xr:uid="{4B13EFBE-E908-46D2-A9E7-E094871AC0A7}"/>
    <cellStyle name="Moneda 2 37 2 2 4" xfId="28190" xr:uid="{F492CFA1-8AFF-4D2A-AA47-41FD56091490}"/>
    <cellStyle name="Moneda 2 37 2 2 5" xfId="17269" xr:uid="{0CC53D2C-8E4E-4967-A4E4-9F4640A8AC6A}"/>
    <cellStyle name="Moneda 2 37 2 3" xfId="7038" xr:uid="{C5677B99-8F6B-4CE8-BDED-5A641DCE0520}"/>
    <cellStyle name="Moneda 2 37 2 3 2" xfId="14345" xr:uid="{3BA232DC-7205-4AA3-AF4B-6EB16B044B7D}"/>
    <cellStyle name="Moneda 2 37 2 3 2 2" xfId="36195" xr:uid="{EF324853-3CBD-4A05-97CC-71B4449D5F0F}"/>
    <cellStyle name="Moneda 2 37 2 3 2 3" xfId="25274" xr:uid="{4C776A81-AC0E-4A1E-9897-C0BA95DDD61F}"/>
    <cellStyle name="Moneda 2 37 2 3 3" xfId="10691" xr:uid="{EC0AF131-30E8-4174-AB2D-4CC75AE276D3}"/>
    <cellStyle name="Moneda 2 37 2 3 3 2" xfId="32555" xr:uid="{64B6100B-B921-46AA-AC85-6D2C6031CED8}"/>
    <cellStyle name="Moneda 2 37 2 3 3 3" xfId="21634" xr:uid="{1E71B460-6EE9-461F-B7C6-0BFFFB220E61}"/>
    <cellStyle name="Moneda 2 37 2 3 4" xfId="28916" xr:uid="{F52B4B70-B6C6-417A-BC9A-1A8CF2C040A4}"/>
    <cellStyle name="Moneda 2 37 2 3 5" xfId="17995" xr:uid="{576D3F95-F3FE-4FCF-9C06-F6E5B4A41FE6}"/>
    <cellStyle name="Moneda 2 37 2 4" xfId="7768" xr:uid="{4237469A-6D05-49FE-8089-A6699EA9728A}"/>
    <cellStyle name="Moneda 2 37 2 4 2" xfId="15075" xr:uid="{11AD5895-1221-49A4-931E-5A1061F2A115}"/>
    <cellStyle name="Moneda 2 37 2 4 2 2" xfId="36921" xr:uid="{C2E82301-2EE7-448F-88CD-DEC0D669B12B}"/>
    <cellStyle name="Moneda 2 37 2 4 2 3" xfId="26000" xr:uid="{7B4EF542-6E9A-4A5F-B5F0-06C39A275D00}"/>
    <cellStyle name="Moneda 2 37 2 4 3" xfId="11421" xr:uid="{0E737801-065B-416A-B3C1-2D9CB8E53836}"/>
    <cellStyle name="Moneda 2 37 2 4 3 2" xfId="33281" xr:uid="{DD249122-C8B8-46D1-BBB5-E97FDF75EF85}"/>
    <cellStyle name="Moneda 2 37 2 4 3 3" xfId="22360" xr:uid="{4B4978B3-ED2F-4967-898C-566857C2F1DC}"/>
    <cellStyle name="Moneda 2 37 2 4 4" xfId="29642" xr:uid="{919E8A1C-BC61-4D0A-8355-5443559DB072}"/>
    <cellStyle name="Moneda 2 37 2 4 5" xfId="18721" xr:uid="{EAE1E500-089C-4BCD-98AF-CA7EC0E58B72}"/>
    <cellStyle name="Moneda 2 37 2 5" xfId="8498" xr:uid="{A8BE98E2-84AE-439A-B8BD-F1D3401102C2}"/>
    <cellStyle name="Moneda 2 37 2 5 2" xfId="15805" xr:uid="{5015CA0B-EA2D-4D5A-B0CE-89782D136750}"/>
    <cellStyle name="Moneda 2 37 2 5 2 2" xfId="37647" xr:uid="{3766186F-27D9-4BDB-9875-F546E11AC02D}"/>
    <cellStyle name="Moneda 2 37 2 5 2 3" xfId="26726" xr:uid="{45E802DE-01EA-48E0-AA0A-5539BAF9C69B}"/>
    <cellStyle name="Moneda 2 37 2 5 3" xfId="12147" xr:uid="{AD36B2C9-2137-4243-B0A6-A3B7712EEA72}"/>
    <cellStyle name="Moneda 2 37 2 5 3 2" xfId="34007" xr:uid="{AD19C484-5CE2-4A1A-A20E-E1728F8A2DBB}"/>
    <cellStyle name="Moneda 2 37 2 5 3 3" xfId="23086" xr:uid="{C2719967-415B-45C6-8C3A-88A0F659990C}"/>
    <cellStyle name="Moneda 2 37 2 5 4" xfId="30368" xr:uid="{A685BF14-D7DC-42B4-9F93-0C14B09E6490}"/>
    <cellStyle name="Moneda 2 37 2 5 5" xfId="19447" xr:uid="{EDBDC68E-80DA-4B59-A18C-16B6A7D39C3D}"/>
    <cellStyle name="Moneda 2 37 2 6" xfId="12887" xr:uid="{C1195FEC-60F0-49C7-A2F4-A60B9072EF3E}"/>
    <cellStyle name="Moneda 2 37 2 6 2" xfId="34741" xr:uid="{770CC407-E37C-4FBD-B7BB-CC9FAA809AF9}"/>
    <cellStyle name="Moneda 2 37 2 6 3" xfId="23820" xr:uid="{0E0357D4-D068-4247-A34C-EF132123ACE9}"/>
    <cellStyle name="Moneda 2 37 2 7" xfId="9233" xr:uid="{B7D6860F-58A5-4110-866B-9A81A422CD9F}"/>
    <cellStyle name="Moneda 2 37 2 7 2" xfId="31101" xr:uid="{5659FCC0-D564-4F59-8152-06F6335B9876}"/>
    <cellStyle name="Moneda 2 37 2 7 3" xfId="20180" xr:uid="{96C0290A-1528-4163-8AC5-3A5EB685C997}"/>
    <cellStyle name="Moneda 2 37 2 8" xfId="27462" xr:uid="{145CD713-A896-42FB-BFED-91954AF9560D}"/>
    <cellStyle name="Moneda 2 37 2 9" xfId="16541" xr:uid="{6AB24B24-1C01-4AD9-B7F8-52C339D4BE74}"/>
    <cellStyle name="Moneda 2 37 3" xfId="5819" xr:uid="{0E6A8534-D408-4E86-9E92-843E6F2E3A54}"/>
    <cellStyle name="Moneda 2 37 3 2" xfId="6552" xr:uid="{9D8F4137-6257-44B4-BDBE-18B73A7E2016}"/>
    <cellStyle name="Moneda 2 37 3 2 2" xfId="13859" xr:uid="{73103CD5-6D29-482F-91D4-A37456B149D6}"/>
    <cellStyle name="Moneda 2 37 3 2 2 2" xfId="35713" xr:uid="{2A6F836F-BB90-488C-8B24-B9232E464379}"/>
    <cellStyle name="Moneda 2 37 3 2 2 3" xfId="24792" xr:uid="{61A189CD-BA22-4FA3-8096-856D8F2F5064}"/>
    <cellStyle name="Moneda 2 37 3 2 3" xfId="10205" xr:uid="{682AC278-A008-40B0-B8C1-68AA5DC661D3}"/>
    <cellStyle name="Moneda 2 37 3 2 3 2" xfId="32073" xr:uid="{2105F9C5-265A-4201-B0E4-A316639E5311}"/>
    <cellStyle name="Moneda 2 37 3 2 3 3" xfId="21152" xr:uid="{10E532C3-EEE7-41FC-A09D-4C2E68990588}"/>
    <cellStyle name="Moneda 2 37 3 2 4" xfId="28434" xr:uid="{C87D8FE9-0B57-4C1F-A88D-29EC8AF19478}"/>
    <cellStyle name="Moneda 2 37 3 2 5" xfId="17513" xr:uid="{22957FA0-9BD7-4F55-8042-FA1191FF6F76}"/>
    <cellStyle name="Moneda 2 37 3 3" xfId="7282" xr:uid="{F23762B5-2827-4BC9-9A37-A3081284AFA7}"/>
    <cellStyle name="Moneda 2 37 3 3 2" xfId="14589" xr:uid="{7630BA6B-0FCA-4274-871F-AB6A261EA7D6}"/>
    <cellStyle name="Moneda 2 37 3 3 2 2" xfId="36439" xr:uid="{278D2FC5-843C-470F-B7B6-B8C712BF564E}"/>
    <cellStyle name="Moneda 2 37 3 3 2 3" xfId="25518" xr:uid="{2860C728-D533-407E-8EBE-6B8BFF088FEA}"/>
    <cellStyle name="Moneda 2 37 3 3 3" xfId="10935" xr:uid="{1B1CD00E-96EB-4F55-9DCC-005081F0313D}"/>
    <cellStyle name="Moneda 2 37 3 3 3 2" xfId="32799" xr:uid="{39AE9191-34D1-4371-985F-5ED4C7B73562}"/>
    <cellStyle name="Moneda 2 37 3 3 3 3" xfId="21878" xr:uid="{8F5F7236-E9B7-476D-ADFE-72843A73680B}"/>
    <cellStyle name="Moneda 2 37 3 3 4" xfId="29160" xr:uid="{FDFA7063-66EF-4979-A65F-DEE55191B5C7}"/>
    <cellStyle name="Moneda 2 37 3 3 5" xfId="18239" xr:uid="{FEE9BD25-6958-4E87-A424-B0173F4BE55F}"/>
    <cellStyle name="Moneda 2 37 3 4" xfId="8012" xr:uid="{C22599FD-ED46-4A25-9D7C-FCFDB47819CE}"/>
    <cellStyle name="Moneda 2 37 3 4 2" xfId="15319" xr:uid="{CEF85957-B8BB-4565-B337-1A7A92BCC62F}"/>
    <cellStyle name="Moneda 2 37 3 4 2 2" xfId="37165" xr:uid="{B902062A-2C19-4A9D-9A79-242F3A7C0935}"/>
    <cellStyle name="Moneda 2 37 3 4 2 3" xfId="26244" xr:uid="{D2660BB7-DFDF-42F4-955D-0DB247FB7D74}"/>
    <cellStyle name="Moneda 2 37 3 4 3" xfId="11665" xr:uid="{03893459-97CB-4B0C-BA32-B4E66FFD6DD9}"/>
    <cellStyle name="Moneda 2 37 3 4 3 2" xfId="33525" xr:uid="{83D920BA-CDC4-460F-B5A1-E79A7AB3B02A}"/>
    <cellStyle name="Moneda 2 37 3 4 3 3" xfId="22604" xr:uid="{78F4F347-60EA-4DB6-8464-4432DCA30462}"/>
    <cellStyle name="Moneda 2 37 3 4 4" xfId="29886" xr:uid="{A5A15FDA-C16F-41BE-B3DE-79FFE8855FBF}"/>
    <cellStyle name="Moneda 2 37 3 4 5" xfId="18965" xr:uid="{15879974-A6E0-434F-90E1-01A1C575B472}"/>
    <cellStyle name="Moneda 2 37 3 5" xfId="8742" xr:uid="{A9787AC1-ACEE-463A-8D12-9D9FA06B4E9B}"/>
    <cellStyle name="Moneda 2 37 3 5 2" xfId="16049" xr:uid="{8039CAA7-15F5-4049-8FC0-ACFE2F97097C}"/>
    <cellStyle name="Moneda 2 37 3 5 2 2" xfId="37891" xr:uid="{7D01B239-B21F-4DE4-9723-7DBEF871FB4D}"/>
    <cellStyle name="Moneda 2 37 3 5 2 3" xfId="26970" xr:uid="{F37B93EF-222E-4958-BAEF-18747218F231}"/>
    <cellStyle name="Moneda 2 37 3 5 3" xfId="12391" xr:uid="{8B80D2F9-7E4B-4FB7-9CEE-0989E1DAA756}"/>
    <cellStyle name="Moneda 2 37 3 5 3 2" xfId="34251" xr:uid="{14FC0C42-3F35-44C0-A309-5312DFDE84A4}"/>
    <cellStyle name="Moneda 2 37 3 5 3 3" xfId="23330" xr:uid="{BB0EA782-EE72-4B4F-ACB9-9DCC88885B7F}"/>
    <cellStyle name="Moneda 2 37 3 5 4" xfId="30612" xr:uid="{8EEE5EB5-CDFE-4E66-BDF7-4751048EF9EA}"/>
    <cellStyle name="Moneda 2 37 3 5 5" xfId="19691" xr:uid="{52F12B17-A8CC-4824-98EC-17A22580113D}"/>
    <cellStyle name="Moneda 2 37 3 6" xfId="13131" xr:uid="{0D424207-7D73-4477-AC6D-8FF02EC5D45C}"/>
    <cellStyle name="Moneda 2 37 3 6 2" xfId="34985" xr:uid="{9D6DB1A2-80B9-4A83-9C52-EEADAA9639D6}"/>
    <cellStyle name="Moneda 2 37 3 6 3" xfId="24064" xr:uid="{08F34A49-64CB-4916-9770-6F39847EC417}"/>
    <cellStyle name="Moneda 2 37 3 7" xfId="9477" xr:uid="{FF57AFDD-E7D3-4D50-95AE-11B171C5CEDC}"/>
    <cellStyle name="Moneda 2 37 3 7 2" xfId="31345" xr:uid="{CE481582-0951-4CB1-9CE2-AC07EF8B138D}"/>
    <cellStyle name="Moneda 2 37 3 7 3" xfId="20424" xr:uid="{273970F7-FAB9-49F5-ACC8-8B353ECA349B}"/>
    <cellStyle name="Moneda 2 37 3 8" xfId="27706" xr:uid="{EF2E8103-8377-46C1-9CF9-031F949D61E5}"/>
    <cellStyle name="Moneda 2 37 3 9" xfId="16785" xr:uid="{A812F701-44D7-45BB-9D2E-935A9CBA798F}"/>
    <cellStyle name="Moneda 2 37 4" xfId="6071" xr:uid="{77797DF2-88E1-4C57-B4C5-A30ACF9C1B78}"/>
    <cellStyle name="Moneda 2 37 4 2" xfId="13378" xr:uid="{AE0762C3-0E89-4D2E-AD77-20761EC2D98F}"/>
    <cellStyle name="Moneda 2 37 4 2 2" xfId="35232" xr:uid="{EA4B1A5C-59C9-45D9-87A0-D4C21CBB58AC}"/>
    <cellStyle name="Moneda 2 37 4 2 3" xfId="24311" xr:uid="{E60D85FC-D987-48D8-BCBE-DE1D94E57DDB}"/>
    <cellStyle name="Moneda 2 37 4 3" xfId="9724" xr:uid="{72E140CC-D436-4934-B055-028571D17F78}"/>
    <cellStyle name="Moneda 2 37 4 3 2" xfId="31592" xr:uid="{B0D3C1CA-1CB0-426D-B077-E5368FF0712E}"/>
    <cellStyle name="Moneda 2 37 4 3 3" xfId="20671" xr:uid="{1C0ABB22-C696-40AB-B4C3-46730633403E}"/>
    <cellStyle name="Moneda 2 37 4 4" xfId="27953" xr:uid="{546F8F55-FB5B-4159-8DF2-0B59C8ACBA42}"/>
    <cellStyle name="Moneda 2 37 4 5" xfId="17032" xr:uid="{9160F6E7-3B3D-4E9F-9000-CA4138FFAB4C}"/>
    <cellStyle name="Moneda 2 37 5" xfId="6799" xr:uid="{DBF72A4D-1C17-46BB-BC8F-F951DED116DE}"/>
    <cellStyle name="Moneda 2 37 5 2" xfId="14106" xr:uid="{257E213D-317B-4138-80AF-A679C1EED17A}"/>
    <cellStyle name="Moneda 2 37 5 2 2" xfId="35958" xr:uid="{FBF0AE73-0452-41E5-B1F1-312D02241087}"/>
    <cellStyle name="Moneda 2 37 5 2 3" xfId="25037" xr:uid="{D5433603-B5D8-4CD4-987B-363C08B3AB13}"/>
    <cellStyle name="Moneda 2 37 5 3" xfId="10452" xr:uid="{0CBD666F-DB5A-459E-B3CF-44228348CC82}"/>
    <cellStyle name="Moneda 2 37 5 3 2" xfId="32318" xr:uid="{ECE007FD-B1F6-4704-90B7-5BC0326F9923}"/>
    <cellStyle name="Moneda 2 37 5 3 3" xfId="21397" xr:uid="{F60B4A9F-C3BB-40C5-91F1-E1F0F6C295C3}"/>
    <cellStyle name="Moneda 2 37 5 4" xfId="28679" xr:uid="{B0FA5877-5174-4E3E-8744-351D75591B78}"/>
    <cellStyle name="Moneda 2 37 5 5" xfId="17758" xr:uid="{059AF567-2C9E-47B7-BA46-A4BD886833C4}"/>
    <cellStyle name="Moneda 2 37 6" xfId="7529" xr:uid="{8A057D6D-9E4C-4407-A1D3-DB043E1724B3}"/>
    <cellStyle name="Moneda 2 37 6 2" xfId="14836" xr:uid="{5A2EDFF6-7B41-43DA-A0C9-99D3239725B1}"/>
    <cellStyle name="Moneda 2 37 6 2 2" xfId="36684" xr:uid="{180EDBA9-E82F-4DCA-B945-6A4ECD2A1294}"/>
    <cellStyle name="Moneda 2 37 6 2 3" xfId="25763" xr:uid="{ADF98BE4-8660-468F-99D1-CAB4B5E05600}"/>
    <cellStyle name="Moneda 2 37 6 3" xfId="11182" xr:uid="{4D550D1F-1399-4644-A1BE-BBE27F7B99B8}"/>
    <cellStyle name="Moneda 2 37 6 3 2" xfId="33044" xr:uid="{33704867-2EE0-44B9-B15E-9773DC580E9A}"/>
    <cellStyle name="Moneda 2 37 6 3 3" xfId="22123" xr:uid="{2F5F480E-1F13-488E-AE33-69467685B8B9}"/>
    <cellStyle name="Moneda 2 37 6 4" xfId="29405" xr:uid="{A461BD5F-5674-480C-85D5-75A12EAB44B7}"/>
    <cellStyle name="Moneda 2 37 6 5" xfId="18484" xr:uid="{FCCD8852-E173-4512-BF53-8A6710A76DA5}"/>
    <cellStyle name="Moneda 2 37 7" xfId="8259" xr:uid="{63B95B26-FA65-4306-A874-201F1C306A5A}"/>
    <cellStyle name="Moneda 2 37 7 2" xfId="15566" xr:uid="{136B8681-42C3-450D-9DE6-B3D7738EDDD3}"/>
    <cellStyle name="Moneda 2 37 7 2 2" xfId="37410" xr:uid="{8BA58C59-AFA2-45D2-BFE6-EF0ABFE0811C}"/>
    <cellStyle name="Moneda 2 37 7 2 3" xfId="26489" xr:uid="{A0A53B12-0E33-4A5A-9586-F4CBC4D114D8}"/>
    <cellStyle name="Moneda 2 37 7 3" xfId="11910" xr:uid="{91DDEDE4-2685-41D3-92EF-0504DF90643E}"/>
    <cellStyle name="Moneda 2 37 7 3 2" xfId="33770" xr:uid="{DB531BD5-04E0-46EA-BBD3-D42D759464A4}"/>
    <cellStyle name="Moneda 2 37 7 3 3" xfId="22849" xr:uid="{5C00FACA-CE76-42AB-9877-A71F7B24FE2E}"/>
    <cellStyle name="Moneda 2 37 7 4" xfId="30131" xr:uid="{EDEC3DCE-B2C4-42CD-B93C-2D5F836B0973}"/>
    <cellStyle name="Moneda 2 37 7 5" xfId="19210" xr:uid="{BF757C91-0916-42A7-9525-DA1DBFD03AC9}"/>
    <cellStyle name="Moneda 2 37 8" xfId="12648" xr:uid="{59335D77-8F1A-408D-B97E-15B330F70870}"/>
    <cellStyle name="Moneda 2 37 8 2" xfId="34504" xr:uid="{9CEB6025-1E39-477C-940C-E13D3DD95B8F}"/>
    <cellStyle name="Moneda 2 37 8 3" xfId="23583" xr:uid="{CB698394-F62B-42DD-9894-A7ED89B30D39}"/>
    <cellStyle name="Moneda 2 37 9" xfId="8996" xr:uid="{B4873F9D-0E33-4F35-8EEB-2BA3E0658F99}"/>
    <cellStyle name="Moneda 2 37 9 2" xfId="30864" xr:uid="{DBCD73B3-B4B2-4952-A4F3-51FBB4ADE735}"/>
    <cellStyle name="Moneda 2 37 9 3" xfId="19943" xr:uid="{093C5221-5FA8-44A1-A94C-0962247FE24D}"/>
    <cellStyle name="Moneda 2 38" xfId="3160" xr:uid="{E152E27E-2500-4A0B-A8C7-9311F557DFED}"/>
    <cellStyle name="Moneda 2 38 10" xfId="27226" xr:uid="{B67DD657-E191-4650-9011-9C0E17702591}"/>
    <cellStyle name="Moneda 2 38 11" xfId="16305" xr:uid="{A168FA3D-0698-4B7E-B5FE-46C0FE45E251}"/>
    <cellStyle name="Moneda 2 38 2" xfId="5570" xr:uid="{55916C18-F850-4F9A-818F-329FF968ACF5}"/>
    <cellStyle name="Moneda 2 38 2 2" xfId="6309" xr:uid="{2462CC76-5BA5-46F8-8921-CCBBF0E055F2}"/>
    <cellStyle name="Moneda 2 38 2 2 2" xfId="13616" xr:uid="{2AB77371-9B0B-40DF-A877-0FF045EAE38D}"/>
    <cellStyle name="Moneda 2 38 2 2 2 2" xfId="35470" xr:uid="{E9BA2152-6B3F-42B0-B536-3DD1381CC69B}"/>
    <cellStyle name="Moneda 2 38 2 2 2 3" xfId="24549" xr:uid="{6534013C-0D5F-4B95-BD81-EA8B144F0A32}"/>
    <cellStyle name="Moneda 2 38 2 2 3" xfId="9962" xr:uid="{B76E9EDD-32DF-40F5-8A19-144A79AC8978}"/>
    <cellStyle name="Moneda 2 38 2 2 3 2" xfId="31830" xr:uid="{A757AFDC-3030-40EC-90BC-05981CA3DDC6}"/>
    <cellStyle name="Moneda 2 38 2 2 3 3" xfId="20909" xr:uid="{4EF4C399-19A0-4E35-99A8-FF67F1BCDA1F}"/>
    <cellStyle name="Moneda 2 38 2 2 4" xfId="28191" xr:uid="{F59E09DA-4B89-4008-A36C-D69CCBF0B1CE}"/>
    <cellStyle name="Moneda 2 38 2 2 5" xfId="17270" xr:uid="{E4855F48-3C6F-4D05-9F8E-680039EB38C9}"/>
    <cellStyle name="Moneda 2 38 2 3" xfId="7039" xr:uid="{47492C7E-9BED-4877-887E-195115C3E6AB}"/>
    <cellStyle name="Moneda 2 38 2 3 2" xfId="14346" xr:uid="{DB0FE575-9193-4B76-B25D-86EA965FA175}"/>
    <cellStyle name="Moneda 2 38 2 3 2 2" xfId="36196" xr:uid="{2EAED788-E4EF-42D2-83E9-B0CDDA7A00E6}"/>
    <cellStyle name="Moneda 2 38 2 3 2 3" xfId="25275" xr:uid="{129EB6B5-4C88-4F0D-9C88-07836DD4CC26}"/>
    <cellStyle name="Moneda 2 38 2 3 3" xfId="10692" xr:uid="{DB7C48F6-3DF7-41F1-9752-BAA993454607}"/>
    <cellStyle name="Moneda 2 38 2 3 3 2" xfId="32556" xr:uid="{281BDDB0-265E-4B90-846C-5DDEB2ED5297}"/>
    <cellStyle name="Moneda 2 38 2 3 3 3" xfId="21635" xr:uid="{EE6BC98A-EAB2-4711-8C05-994180A6C841}"/>
    <cellStyle name="Moneda 2 38 2 3 4" xfId="28917" xr:uid="{6D0DD514-8B38-4AF9-BA27-E3F089A01605}"/>
    <cellStyle name="Moneda 2 38 2 3 5" xfId="17996" xr:uid="{2AC6E06E-0F0D-4E17-900B-A4D7A4C6C2BF}"/>
    <cellStyle name="Moneda 2 38 2 4" xfId="7769" xr:uid="{4A1CA120-8EFD-4041-B432-24B44055B413}"/>
    <cellStyle name="Moneda 2 38 2 4 2" xfId="15076" xr:uid="{EDD2C090-73F1-4FB0-B384-50D4593EFE25}"/>
    <cellStyle name="Moneda 2 38 2 4 2 2" xfId="36922" xr:uid="{E14CE898-A853-4614-959F-762896199637}"/>
    <cellStyle name="Moneda 2 38 2 4 2 3" xfId="26001" xr:uid="{85089A2D-7A2F-4299-A001-8627908F084A}"/>
    <cellStyle name="Moneda 2 38 2 4 3" xfId="11422" xr:uid="{8722F996-39BE-461A-8CC9-2BD8D38F4053}"/>
    <cellStyle name="Moneda 2 38 2 4 3 2" xfId="33282" xr:uid="{A53A3B80-2B71-4D18-9C2C-ECBB70C558B4}"/>
    <cellStyle name="Moneda 2 38 2 4 3 3" xfId="22361" xr:uid="{11F320C8-0C5A-455F-940C-B4036136F1BA}"/>
    <cellStyle name="Moneda 2 38 2 4 4" xfId="29643" xr:uid="{ECBA2FB8-D8DC-41B9-8BC8-71DE6CD51A2A}"/>
    <cellStyle name="Moneda 2 38 2 4 5" xfId="18722" xr:uid="{2229C46F-07C4-4DB2-BE45-7CCC64BB3712}"/>
    <cellStyle name="Moneda 2 38 2 5" xfId="8499" xr:uid="{F43362F2-7C5D-4051-B768-7BC9F624BDEF}"/>
    <cellStyle name="Moneda 2 38 2 5 2" xfId="15806" xr:uid="{1EA13188-6A53-44B7-9199-20D72F13A6B8}"/>
    <cellStyle name="Moneda 2 38 2 5 2 2" xfId="37648" xr:uid="{AF0BEA14-ED7D-44CC-B147-DDD84F5EFE77}"/>
    <cellStyle name="Moneda 2 38 2 5 2 3" xfId="26727" xr:uid="{ACDE87AC-81CC-4ED9-8D94-82AB701B0946}"/>
    <cellStyle name="Moneda 2 38 2 5 3" xfId="12148" xr:uid="{F1FAA676-0376-4577-A804-0ECC61AE4F63}"/>
    <cellStyle name="Moneda 2 38 2 5 3 2" xfId="34008" xr:uid="{52FA2769-5E4A-481C-9224-58E4D10E3005}"/>
    <cellStyle name="Moneda 2 38 2 5 3 3" xfId="23087" xr:uid="{89CD7F90-142B-40D8-869D-45E043E6F52C}"/>
    <cellStyle name="Moneda 2 38 2 5 4" xfId="30369" xr:uid="{32C5A657-8BAD-4B81-B9EA-047D64DF2810}"/>
    <cellStyle name="Moneda 2 38 2 5 5" xfId="19448" xr:uid="{3C631F06-2C1F-4BAA-9CAB-D82E4B654CFB}"/>
    <cellStyle name="Moneda 2 38 2 6" xfId="12888" xr:uid="{7494EDB4-9DBC-46D2-A8A7-168D9F691388}"/>
    <cellStyle name="Moneda 2 38 2 6 2" xfId="34742" xr:uid="{B7D1DB61-E2B7-4DC8-BC56-D9E9D397DEB9}"/>
    <cellStyle name="Moneda 2 38 2 6 3" xfId="23821" xr:uid="{98D59F2F-65A7-4A0E-8974-B4AE262E0E45}"/>
    <cellStyle name="Moneda 2 38 2 7" xfId="9234" xr:uid="{E94A5004-E77D-4963-B64A-9D48C86B3191}"/>
    <cellStyle name="Moneda 2 38 2 7 2" xfId="31102" xr:uid="{8C3D7D07-9ED0-4A05-800C-311F36365CF5}"/>
    <cellStyle name="Moneda 2 38 2 7 3" xfId="20181" xr:uid="{11025E1E-BF50-4B67-ABB1-B4E66EDE8599}"/>
    <cellStyle name="Moneda 2 38 2 8" xfId="27463" xr:uid="{2D63B4EE-4B65-446F-8502-D57E9E918C01}"/>
    <cellStyle name="Moneda 2 38 2 9" xfId="16542" xr:uid="{A412AD6C-53DD-47CC-9421-ED97C5E88F74}"/>
    <cellStyle name="Moneda 2 38 3" xfId="5820" xr:uid="{EBF4FC6C-9602-4590-AF11-141274430406}"/>
    <cellStyle name="Moneda 2 38 3 2" xfId="6553" xr:uid="{B0CA3FE6-C7EB-4B6B-A082-A952BE944DD5}"/>
    <cellStyle name="Moneda 2 38 3 2 2" xfId="13860" xr:uid="{09F9C7D6-EC27-42CF-80B3-5059E2B90F34}"/>
    <cellStyle name="Moneda 2 38 3 2 2 2" xfId="35714" xr:uid="{493B302B-3995-4534-B07C-46358549C887}"/>
    <cellStyle name="Moneda 2 38 3 2 2 3" xfId="24793" xr:uid="{4347A35B-8ADD-4BB5-964A-4A1C7A43DE1B}"/>
    <cellStyle name="Moneda 2 38 3 2 3" xfId="10206" xr:uid="{D565BD2F-1A4D-46C8-96D1-FA3ED0ADB0E3}"/>
    <cellStyle name="Moneda 2 38 3 2 3 2" xfId="32074" xr:uid="{662394A2-F98A-4875-8A68-CF142B7A2253}"/>
    <cellStyle name="Moneda 2 38 3 2 3 3" xfId="21153" xr:uid="{854EC1A2-6A8E-4372-A70C-0614679E2C56}"/>
    <cellStyle name="Moneda 2 38 3 2 4" xfId="28435" xr:uid="{47877372-F305-4AD4-80BF-9378FBB00E1A}"/>
    <cellStyle name="Moneda 2 38 3 2 5" xfId="17514" xr:uid="{8F7E7E85-9338-4CA5-B47F-C74AD313AC61}"/>
    <cellStyle name="Moneda 2 38 3 3" xfId="7283" xr:uid="{A1DD04E8-89C3-45E0-A678-E17E153D6B0A}"/>
    <cellStyle name="Moneda 2 38 3 3 2" xfId="14590" xr:uid="{39708C64-4AAA-471E-94CA-EB8647545F41}"/>
    <cellStyle name="Moneda 2 38 3 3 2 2" xfId="36440" xr:uid="{462E3C95-5337-4C49-9E55-0D2336AC9FA0}"/>
    <cellStyle name="Moneda 2 38 3 3 2 3" xfId="25519" xr:uid="{7275213B-29D5-4DC7-9AF5-37E72DCCF2B5}"/>
    <cellStyle name="Moneda 2 38 3 3 3" xfId="10936" xr:uid="{8D537110-3F9C-4B82-B834-57B0B70A7CBF}"/>
    <cellStyle name="Moneda 2 38 3 3 3 2" xfId="32800" xr:uid="{616C1B44-77B9-4D60-A50A-C625F0BAB1A0}"/>
    <cellStyle name="Moneda 2 38 3 3 3 3" xfId="21879" xr:uid="{FCBDACAA-9E75-48AF-AF73-95EDDC18132F}"/>
    <cellStyle name="Moneda 2 38 3 3 4" xfId="29161" xr:uid="{3C32A52A-696A-49F9-8056-F7BACA030E14}"/>
    <cellStyle name="Moneda 2 38 3 3 5" xfId="18240" xr:uid="{C0F0CAC8-EE2C-4A1C-B6A7-91EA9855E740}"/>
    <cellStyle name="Moneda 2 38 3 4" xfId="8013" xr:uid="{CD9D6281-A586-459A-A339-7C877549DDA0}"/>
    <cellStyle name="Moneda 2 38 3 4 2" xfId="15320" xr:uid="{B9B930A5-F12F-4D27-853A-FEBC2FBA4000}"/>
    <cellStyle name="Moneda 2 38 3 4 2 2" xfId="37166" xr:uid="{FBA5CD50-B6D4-4203-8311-547541EF9244}"/>
    <cellStyle name="Moneda 2 38 3 4 2 3" xfId="26245" xr:uid="{39917404-77F0-4BDB-8763-E8C452134C39}"/>
    <cellStyle name="Moneda 2 38 3 4 3" xfId="11666" xr:uid="{555742B4-1E94-4C4D-9F21-FA2CD3C07806}"/>
    <cellStyle name="Moneda 2 38 3 4 3 2" xfId="33526" xr:uid="{B488C6B5-EE73-4A45-9B57-4F1E3BE89235}"/>
    <cellStyle name="Moneda 2 38 3 4 3 3" xfId="22605" xr:uid="{69000971-36CB-4D9F-A567-7D6D381251B6}"/>
    <cellStyle name="Moneda 2 38 3 4 4" xfId="29887" xr:uid="{56B5D8D1-8EC8-4E9B-8868-058D1DDC8CD2}"/>
    <cellStyle name="Moneda 2 38 3 4 5" xfId="18966" xr:uid="{5087618E-7FE7-4F99-915F-5E703A20F9B5}"/>
    <cellStyle name="Moneda 2 38 3 5" xfId="8743" xr:uid="{329C5E2E-51C7-43C0-AE29-C5B057C3085D}"/>
    <cellStyle name="Moneda 2 38 3 5 2" xfId="16050" xr:uid="{126917F3-DD1A-4BB6-96DA-CB6358342339}"/>
    <cellStyle name="Moneda 2 38 3 5 2 2" xfId="37892" xr:uid="{51D52A8B-6292-4CC9-A3E2-1EDBD6971535}"/>
    <cellStyle name="Moneda 2 38 3 5 2 3" xfId="26971" xr:uid="{58255A95-EF0E-4A5C-B27C-2A602567A46F}"/>
    <cellStyle name="Moneda 2 38 3 5 3" xfId="12392" xr:uid="{4C278BBE-87FF-43BE-8C99-6CCE2D53D16E}"/>
    <cellStyle name="Moneda 2 38 3 5 3 2" xfId="34252" xr:uid="{E737DE24-2411-4131-BA20-61CE7A77F487}"/>
    <cellStyle name="Moneda 2 38 3 5 3 3" xfId="23331" xr:uid="{C715B063-174B-4B69-A76B-552D24FC88EF}"/>
    <cellStyle name="Moneda 2 38 3 5 4" xfId="30613" xr:uid="{2D298A23-B774-4C33-943A-4A9039E13C00}"/>
    <cellStyle name="Moneda 2 38 3 5 5" xfId="19692" xr:uid="{F9207B8A-F8CE-4C5A-9099-2938A636C26C}"/>
    <cellStyle name="Moneda 2 38 3 6" xfId="13132" xr:uid="{69361E00-DB79-407B-B689-46F0924B9F8A}"/>
    <cellStyle name="Moneda 2 38 3 6 2" xfId="34986" xr:uid="{E2A2CA04-BB2C-47D7-B9FB-838371494042}"/>
    <cellStyle name="Moneda 2 38 3 6 3" xfId="24065" xr:uid="{6B7182D4-4339-4040-B0EF-F0D5F366902F}"/>
    <cellStyle name="Moneda 2 38 3 7" xfId="9478" xr:uid="{DDDB01B7-20BA-435F-8033-758586B7B43F}"/>
    <cellStyle name="Moneda 2 38 3 7 2" xfId="31346" xr:uid="{36637E30-1593-42B0-B301-8C07387D4504}"/>
    <cellStyle name="Moneda 2 38 3 7 3" xfId="20425" xr:uid="{61A0C329-94BE-40C9-AD6B-095782810931}"/>
    <cellStyle name="Moneda 2 38 3 8" xfId="27707" xr:uid="{2D7FD837-D1D9-4CA4-81A1-3AE87A5A73CE}"/>
    <cellStyle name="Moneda 2 38 3 9" xfId="16786" xr:uid="{AF437CBE-53DB-404E-9D7B-4C7C5E1BEB35}"/>
    <cellStyle name="Moneda 2 38 4" xfId="6072" xr:uid="{DD8EC218-3FF0-4379-B15C-7D80984BA985}"/>
    <cellStyle name="Moneda 2 38 4 2" xfId="13379" xr:uid="{0162405F-21E7-4AEF-80F0-8EC44E67B356}"/>
    <cellStyle name="Moneda 2 38 4 2 2" xfId="35233" xr:uid="{FAA98DFC-5FC8-410D-9D73-F6CD1B1D85D7}"/>
    <cellStyle name="Moneda 2 38 4 2 3" xfId="24312" xr:uid="{92C0D7A6-F1FB-4CC5-9C1B-70B7A83A49AD}"/>
    <cellStyle name="Moneda 2 38 4 3" xfId="9725" xr:uid="{7C532F32-B28F-4BB1-8D2A-772EFAD52952}"/>
    <cellStyle name="Moneda 2 38 4 3 2" xfId="31593" xr:uid="{62996C6D-8486-41C5-A6B8-3BF92125B18E}"/>
    <cellStyle name="Moneda 2 38 4 3 3" xfId="20672" xr:uid="{B18DD01F-970C-4EC4-AB5E-AA1CC34C6639}"/>
    <cellStyle name="Moneda 2 38 4 4" xfId="27954" xr:uid="{E46A1F36-613C-45DD-A697-7B4557EE9396}"/>
    <cellStyle name="Moneda 2 38 4 5" xfId="17033" xr:uid="{8496DE8E-9614-4D85-81B5-E730CB4CDE66}"/>
    <cellStyle name="Moneda 2 38 5" xfId="6800" xr:uid="{268A225D-00BF-453D-9838-A422AC103705}"/>
    <cellStyle name="Moneda 2 38 5 2" xfId="14107" xr:uid="{3BF20609-A8A6-4727-9589-2DC3EA460627}"/>
    <cellStyle name="Moneda 2 38 5 2 2" xfId="35959" xr:uid="{54ADAA53-E3BB-44FC-A3DD-33EDBB044349}"/>
    <cellStyle name="Moneda 2 38 5 2 3" xfId="25038" xr:uid="{259B9425-7036-49BC-9C9E-36AB51F9E087}"/>
    <cellStyle name="Moneda 2 38 5 3" xfId="10453" xr:uid="{F941F378-A4E1-49E9-8A3D-10683F3161B8}"/>
    <cellStyle name="Moneda 2 38 5 3 2" xfId="32319" xr:uid="{4A321460-B7B3-48FB-9139-E5A4CB7036D5}"/>
    <cellStyle name="Moneda 2 38 5 3 3" xfId="21398" xr:uid="{982410DD-0A9C-4591-928E-B5064929114A}"/>
    <cellStyle name="Moneda 2 38 5 4" xfId="28680" xr:uid="{B07EF283-1205-447A-AF8E-827D455500BA}"/>
    <cellStyle name="Moneda 2 38 5 5" xfId="17759" xr:uid="{0661EFB0-E74C-489F-AB32-0A55945CA550}"/>
    <cellStyle name="Moneda 2 38 6" xfId="7530" xr:uid="{9315540C-598F-4342-8754-D3E37BD2102A}"/>
    <cellStyle name="Moneda 2 38 6 2" xfId="14837" xr:uid="{9860D388-E399-47F3-9308-ED8C52A9E3F5}"/>
    <cellStyle name="Moneda 2 38 6 2 2" xfId="36685" xr:uid="{908F3F79-5BA0-45F1-B823-F7E08BA4863E}"/>
    <cellStyle name="Moneda 2 38 6 2 3" xfId="25764" xr:uid="{DD7D14A3-C0B5-4CBC-807C-C5E937AC0D6F}"/>
    <cellStyle name="Moneda 2 38 6 3" xfId="11183" xr:uid="{C096FC13-3589-499F-9029-086FCADD0559}"/>
    <cellStyle name="Moneda 2 38 6 3 2" xfId="33045" xr:uid="{2F3414D0-CE9E-41BA-A7E6-0E2926B0F33C}"/>
    <cellStyle name="Moneda 2 38 6 3 3" xfId="22124" xr:uid="{1A0D1C88-F313-471A-A254-E3EAD9E010CA}"/>
    <cellStyle name="Moneda 2 38 6 4" xfId="29406" xr:uid="{73FD92EA-4060-45BC-B992-8EDC6BE11C02}"/>
    <cellStyle name="Moneda 2 38 6 5" xfId="18485" xr:uid="{30C7FC34-829F-4019-99BA-08E86229754C}"/>
    <cellStyle name="Moneda 2 38 7" xfId="8260" xr:uid="{97F1FF1D-AFDB-415E-A42A-F8CB30DAD093}"/>
    <cellStyle name="Moneda 2 38 7 2" xfId="15567" xr:uid="{ED7BAFE6-0CE1-4434-A78E-3FCB4307C6A4}"/>
    <cellStyle name="Moneda 2 38 7 2 2" xfId="37411" xr:uid="{D6478A03-179A-41C0-9597-7DBABB86EC60}"/>
    <cellStyle name="Moneda 2 38 7 2 3" xfId="26490" xr:uid="{17080B1D-06F7-449F-9DFE-AC2530864283}"/>
    <cellStyle name="Moneda 2 38 7 3" xfId="11911" xr:uid="{391CF0C0-6694-461F-AF94-FCF12AA35AA6}"/>
    <cellStyle name="Moneda 2 38 7 3 2" xfId="33771" xr:uid="{84842AC8-F837-4F0B-80E9-9E586930ECAC}"/>
    <cellStyle name="Moneda 2 38 7 3 3" xfId="22850" xr:uid="{94549A9D-E012-40D6-BC39-FAC5E801F3F4}"/>
    <cellStyle name="Moneda 2 38 7 4" xfId="30132" xr:uid="{9735B800-7B01-43BA-8BFE-B9151E57FA70}"/>
    <cellStyle name="Moneda 2 38 7 5" xfId="19211" xr:uid="{46261DCF-650C-4946-8809-29E4FEA8BC30}"/>
    <cellStyle name="Moneda 2 38 8" xfId="12649" xr:uid="{D7EB55C6-DFAA-445D-8D3F-538C2316197F}"/>
    <cellStyle name="Moneda 2 38 8 2" xfId="34505" xr:uid="{EA529582-EC02-4DA8-BEF7-1FC17149E244}"/>
    <cellStyle name="Moneda 2 38 8 3" xfId="23584" xr:uid="{F63C36BE-8539-483B-BC13-DD9054BA16EF}"/>
    <cellStyle name="Moneda 2 38 9" xfId="8997" xr:uid="{1CE3D50E-7BE8-4992-92A8-92683AF33A19}"/>
    <cellStyle name="Moneda 2 38 9 2" xfId="30865" xr:uid="{2F758728-E21C-475D-B3EC-AB68C7F2B7D2}"/>
    <cellStyle name="Moneda 2 38 9 3" xfId="19944" xr:uid="{84BE9FAF-0930-4181-89DC-3923B3D2CBED}"/>
    <cellStyle name="Moneda 2 39" xfId="3161" xr:uid="{5A271301-8ED4-4B34-86D2-F9EE4CFA9A9E}"/>
    <cellStyle name="Moneda 2 39 10" xfId="27227" xr:uid="{80EF8D66-B0B8-42DC-BC6B-13D25585E8DD}"/>
    <cellStyle name="Moneda 2 39 11" xfId="16306" xr:uid="{042A8A54-4D7F-461D-8267-9B10B30EC3FA}"/>
    <cellStyle name="Moneda 2 39 2" xfId="5571" xr:uid="{B4918DD3-45B6-46C4-A989-84B80875F6F5}"/>
    <cellStyle name="Moneda 2 39 2 2" xfId="6310" xr:uid="{01A428E9-3327-40DF-BB6F-8B16BB1745E5}"/>
    <cellStyle name="Moneda 2 39 2 2 2" xfId="13617" xr:uid="{14BD04E9-14A0-414A-A7FB-11CF72CBB338}"/>
    <cellStyle name="Moneda 2 39 2 2 2 2" xfId="35471" xr:uid="{B2A2E399-9285-4144-BB07-26E59D17BAE2}"/>
    <cellStyle name="Moneda 2 39 2 2 2 3" xfId="24550" xr:uid="{C1B95AA2-BF90-432E-8A96-861690272DDE}"/>
    <cellStyle name="Moneda 2 39 2 2 3" xfId="9963" xr:uid="{34C5B994-F741-49A0-BE32-42809AF406C8}"/>
    <cellStyle name="Moneda 2 39 2 2 3 2" xfId="31831" xr:uid="{97C6D8A7-CBE0-4F73-82BA-0D17C8E22A33}"/>
    <cellStyle name="Moneda 2 39 2 2 3 3" xfId="20910" xr:uid="{6A3F895D-5821-4BE0-AD98-7FA77BA9718C}"/>
    <cellStyle name="Moneda 2 39 2 2 4" xfId="28192" xr:uid="{B31468D1-0C42-409A-8DE7-73027F21B1A8}"/>
    <cellStyle name="Moneda 2 39 2 2 5" xfId="17271" xr:uid="{6FACC669-D4CB-4549-AAC5-E081829740B0}"/>
    <cellStyle name="Moneda 2 39 2 3" xfId="7040" xr:uid="{465FD0AC-C35E-40A4-B4F7-F05B52B6EF82}"/>
    <cellStyle name="Moneda 2 39 2 3 2" xfId="14347" xr:uid="{4211996A-8BE7-4D72-9E45-C3EFA8F5A180}"/>
    <cellStyle name="Moneda 2 39 2 3 2 2" xfId="36197" xr:uid="{14049655-6CFE-4A82-B796-FAAA8B500B4A}"/>
    <cellStyle name="Moneda 2 39 2 3 2 3" xfId="25276" xr:uid="{3388BC9E-8657-496D-8566-5C3EF22D6D23}"/>
    <cellStyle name="Moneda 2 39 2 3 3" xfId="10693" xr:uid="{02E8BE1A-CBE1-4E15-91E3-48DA9F292B05}"/>
    <cellStyle name="Moneda 2 39 2 3 3 2" xfId="32557" xr:uid="{4F40752F-5BF7-4A85-B5BF-E29CBDD0B441}"/>
    <cellStyle name="Moneda 2 39 2 3 3 3" xfId="21636" xr:uid="{397352D2-95BD-4DA4-8D63-753CF0A46E0B}"/>
    <cellStyle name="Moneda 2 39 2 3 4" xfId="28918" xr:uid="{A84D2509-9FB2-47B1-9D6E-0AC1A5D7036F}"/>
    <cellStyle name="Moneda 2 39 2 3 5" xfId="17997" xr:uid="{644EE1A2-7325-4E68-8CF4-844C904ECF86}"/>
    <cellStyle name="Moneda 2 39 2 4" xfId="7770" xr:uid="{4D6A92D9-3725-4D2A-8FEF-9ACB5988611D}"/>
    <cellStyle name="Moneda 2 39 2 4 2" xfId="15077" xr:uid="{9B8978E1-CACB-45F7-A375-58506BB20ED4}"/>
    <cellStyle name="Moneda 2 39 2 4 2 2" xfId="36923" xr:uid="{B4293EA2-CD1B-41E0-91D3-C01191F87E7E}"/>
    <cellStyle name="Moneda 2 39 2 4 2 3" xfId="26002" xr:uid="{60A5EF0B-556A-4348-8430-7151ECD70332}"/>
    <cellStyle name="Moneda 2 39 2 4 3" xfId="11423" xr:uid="{440320E5-E0C8-43CA-A608-6463D99097F0}"/>
    <cellStyle name="Moneda 2 39 2 4 3 2" xfId="33283" xr:uid="{B2292A5A-D05E-4D65-AE40-6E3F789806CD}"/>
    <cellStyle name="Moneda 2 39 2 4 3 3" xfId="22362" xr:uid="{38D0AD02-1845-4F2A-A19B-64B4D906E499}"/>
    <cellStyle name="Moneda 2 39 2 4 4" xfId="29644" xr:uid="{FF0E7898-6C4A-41C0-B834-9D0E1A97F135}"/>
    <cellStyle name="Moneda 2 39 2 4 5" xfId="18723" xr:uid="{1E64A79F-0AC0-4C19-A459-C2C3F0E61289}"/>
    <cellStyle name="Moneda 2 39 2 5" xfId="8500" xr:uid="{810DF740-08B0-43D7-9DE3-A878C00E9AE8}"/>
    <cellStyle name="Moneda 2 39 2 5 2" xfId="15807" xr:uid="{DBBC8F62-D8A7-46AA-BB9C-D8CC06A71D0B}"/>
    <cellStyle name="Moneda 2 39 2 5 2 2" xfId="37649" xr:uid="{701F5380-F59B-49AC-82DB-C19AEE6DFB71}"/>
    <cellStyle name="Moneda 2 39 2 5 2 3" xfId="26728" xr:uid="{00E4F079-6074-436E-9AC9-8935291EC051}"/>
    <cellStyle name="Moneda 2 39 2 5 3" xfId="12149" xr:uid="{565E6617-1531-419E-9949-F70DFA7C5D54}"/>
    <cellStyle name="Moneda 2 39 2 5 3 2" xfId="34009" xr:uid="{03D68579-EEF6-49B5-9F8E-0EA9844F7F50}"/>
    <cellStyle name="Moneda 2 39 2 5 3 3" xfId="23088" xr:uid="{F49DC8D7-27A3-42D5-9DF1-3DB6B3163172}"/>
    <cellStyle name="Moneda 2 39 2 5 4" xfId="30370" xr:uid="{D7C800CD-847B-4658-810A-AF38235442A6}"/>
    <cellStyle name="Moneda 2 39 2 5 5" xfId="19449" xr:uid="{38552B3F-828A-43EB-A110-109B61874602}"/>
    <cellStyle name="Moneda 2 39 2 6" xfId="12889" xr:uid="{483A06B2-3510-4BB0-91CA-63688134D59A}"/>
    <cellStyle name="Moneda 2 39 2 6 2" xfId="34743" xr:uid="{C14E16F5-7806-4E48-B8D9-DE50502E1475}"/>
    <cellStyle name="Moneda 2 39 2 6 3" xfId="23822" xr:uid="{8C6A577D-A7DC-4722-88F3-8850715CB521}"/>
    <cellStyle name="Moneda 2 39 2 7" xfId="9235" xr:uid="{CEBB55F1-4246-4899-82D9-A32B7AF4FE66}"/>
    <cellStyle name="Moneda 2 39 2 7 2" xfId="31103" xr:uid="{60DEFB1F-2323-46A1-BA26-9B219730C92F}"/>
    <cellStyle name="Moneda 2 39 2 7 3" xfId="20182" xr:uid="{A81CB8B5-3299-4E6F-8DD7-A7B03ECDE950}"/>
    <cellStyle name="Moneda 2 39 2 8" xfId="27464" xr:uid="{ACA3DF72-8A1F-44DC-BCB7-E9D77CDD95F7}"/>
    <cellStyle name="Moneda 2 39 2 9" xfId="16543" xr:uid="{C0FD737A-CE1E-4786-99A7-C9BC54BB903B}"/>
    <cellStyle name="Moneda 2 39 3" xfId="5821" xr:uid="{FFB34C0F-5244-4E52-BCF8-409865DD0AF6}"/>
    <cellStyle name="Moneda 2 39 3 2" xfId="6554" xr:uid="{3A18A733-0098-42CA-8F9F-368A98328FF6}"/>
    <cellStyle name="Moneda 2 39 3 2 2" xfId="13861" xr:uid="{A2702DC8-0C6B-40EB-BC67-61D59ED2AC72}"/>
    <cellStyle name="Moneda 2 39 3 2 2 2" xfId="35715" xr:uid="{83396DBC-7DD5-4E15-8CAF-C404A142F830}"/>
    <cellStyle name="Moneda 2 39 3 2 2 3" xfId="24794" xr:uid="{2B5947C7-6F20-4E8E-A5FC-D13E2D0183D8}"/>
    <cellStyle name="Moneda 2 39 3 2 3" xfId="10207" xr:uid="{9DAC6788-FD49-483E-8234-E029F1C470D0}"/>
    <cellStyle name="Moneda 2 39 3 2 3 2" xfId="32075" xr:uid="{1D22E2EC-75A1-430D-8BAB-39B83A5FC2CC}"/>
    <cellStyle name="Moneda 2 39 3 2 3 3" xfId="21154" xr:uid="{7C3F5E61-65DD-4B58-8B9F-F4E7C50A99E5}"/>
    <cellStyle name="Moneda 2 39 3 2 4" xfId="28436" xr:uid="{3222B9AE-FB26-46CE-A8B6-02B16CB31F2A}"/>
    <cellStyle name="Moneda 2 39 3 2 5" xfId="17515" xr:uid="{0527CCCC-3C94-460C-A06F-653D7B529C47}"/>
    <cellStyle name="Moneda 2 39 3 3" xfId="7284" xr:uid="{CB2DECA4-EAF5-4BC9-956F-C743B92FCD0A}"/>
    <cellStyle name="Moneda 2 39 3 3 2" xfId="14591" xr:uid="{17102C7A-8F33-4C03-9357-F5E86910C44A}"/>
    <cellStyle name="Moneda 2 39 3 3 2 2" xfId="36441" xr:uid="{B889C5CD-77CA-4F46-BD34-A08F493DB6C7}"/>
    <cellStyle name="Moneda 2 39 3 3 2 3" xfId="25520" xr:uid="{3388D856-465A-4BA4-AC7D-C98B36023499}"/>
    <cellStyle name="Moneda 2 39 3 3 3" xfId="10937" xr:uid="{A967D8D6-B51F-4FE4-8866-3156B641718F}"/>
    <cellStyle name="Moneda 2 39 3 3 3 2" xfId="32801" xr:uid="{C9EC31C6-902F-4C41-9D23-F15292F9856F}"/>
    <cellStyle name="Moneda 2 39 3 3 3 3" xfId="21880" xr:uid="{80D712F5-E525-449A-B38A-6EDEDA254561}"/>
    <cellStyle name="Moneda 2 39 3 3 4" xfId="29162" xr:uid="{053A1598-5002-4968-A4E4-085CFCE23AA2}"/>
    <cellStyle name="Moneda 2 39 3 3 5" xfId="18241" xr:uid="{4A7AB85C-73BF-499A-9FB1-B3D17B1C3BEA}"/>
    <cellStyle name="Moneda 2 39 3 4" xfId="8014" xr:uid="{162523FD-9289-4405-A1FE-8FA746E812B8}"/>
    <cellStyle name="Moneda 2 39 3 4 2" xfId="15321" xr:uid="{4B211586-913F-4928-9AF0-DBBF17667344}"/>
    <cellStyle name="Moneda 2 39 3 4 2 2" xfId="37167" xr:uid="{27024B92-60A7-463C-BBBF-569FE7EE9306}"/>
    <cellStyle name="Moneda 2 39 3 4 2 3" xfId="26246" xr:uid="{8C9CCD3F-C8EB-46DC-A81B-B0B67733B198}"/>
    <cellStyle name="Moneda 2 39 3 4 3" xfId="11667" xr:uid="{A8DFD1C4-155A-4798-B1B1-3837F75C5255}"/>
    <cellStyle name="Moneda 2 39 3 4 3 2" xfId="33527" xr:uid="{EB9583D5-AAC6-4F32-AE47-AC6A851C9C0E}"/>
    <cellStyle name="Moneda 2 39 3 4 3 3" xfId="22606" xr:uid="{AAF11129-21B0-4221-B23C-0DB383C354C9}"/>
    <cellStyle name="Moneda 2 39 3 4 4" xfId="29888" xr:uid="{4DC93BAF-D77A-4300-99F2-2C780A21A896}"/>
    <cellStyle name="Moneda 2 39 3 4 5" xfId="18967" xr:uid="{042BABA3-53EE-4464-97E3-BE8B39E9147E}"/>
    <cellStyle name="Moneda 2 39 3 5" xfId="8744" xr:uid="{0F7D1A24-1AFD-4223-8F3D-3CC647BC8CF6}"/>
    <cellStyle name="Moneda 2 39 3 5 2" xfId="16051" xr:uid="{2D4CCA70-B5F7-40CF-A3B4-90EB64FFB003}"/>
    <cellStyle name="Moneda 2 39 3 5 2 2" xfId="37893" xr:uid="{F9CE1591-E870-4A1C-84A2-7E11A9FF4DF3}"/>
    <cellStyle name="Moneda 2 39 3 5 2 3" xfId="26972" xr:uid="{66A4CE74-EF03-48F4-BD69-BF2FCB370252}"/>
    <cellStyle name="Moneda 2 39 3 5 3" xfId="12393" xr:uid="{960499D2-6C2C-42C8-ADC6-30B1660CB4BD}"/>
    <cellStyle name="Moneda 2 39 3 5 3 2" xfId="34253" xr:uid="{463C0D8D-D965-4E6C-90AA-5245CC8453A2}"/>
    <cellStyle name="Moneda 2 39 3 5 3 3" xfId="23332" xr:uid="{A7EAA66F-EB88-4563-AC85-53BD5648768E}"/>
    <cellStyle name="Moneda 2 39 3 5 4" xfId="30614" xr:uid="{262E1BD5-74D0-450B-B84B-C75A058C82B6}"/>
    <cellStyle name="Moneda 2 39 3 5 5" xfId="19693" xr:uid="{E4A15180-7732-4D1C-B1F2-8A94CE68DAC2}"/>
    <cellStyle name="Moneda 2 39 3 6" xfId="13133" xr:uid="{C36A2C68-E1F4-4450-8B28-3E9F32C9390E}"/>
    <cellStyle name="Moneda 2 39 3 6 2" xfId="34987" xr:uid="{0BBB1EA7-6675-4A0C-8DC2-E13BE1A9CA4E}"/>
    <cellStyle name="Moneda 2 39 3 6 3" xfId="24066" xr:uid="{CD193172-8B07-4282-8DC4-2080254C9DBB}"/>
    <cellStyle name="Moneda 2 39 3 7" xfId="9479" xr:uid="{B15AC96F-7BCC-47DD-B9C5-1F2397227122}"/>
    <cellStyle name="Moneda 2 39 3 7 2" xfId="31347" xr:uid="{8CB45DFE-7D8C-4E0A-AFD8-5C9BDF0CF739}"/>
    <cellStyle name="Moneda 2 39 3 7 3" xfId="20426" xr:uid="{C886335F-BE09-4DF8-84C4-45B9BEA8C027}"/>
    <cellStyle name="Moneda 2 39 3 8" xfId="27708" xr:uid="{E5F89AE2-BFB3-4794-9556-A63CA3017CFD}"/>
    <cellStyle name="Moneda 2 39 3 9" xfId="16787" xr:uid="{C5E251FD-5795-442B-AAE1-7D199D597E81}"/>
    <cellStyle name="Moneda 2 39 4" xfId="6073" xr:uid="{93247DA5-7132-442D-9D03-64A3BB228486}"/>
    <cellStyle name="Moneda 2 39 4 2" xfId="13380" xr:uid="{68BF25C1-4E17-48AC-AF33-E7B2BED3B129}"/>
    <cellStyle name="Moneda 2 39 4 2 2" xfId="35234" xr:uid="{490D0748-D8FF-409F-B9EC-1449D6883C55}"/>
    <cellStyle name="Moneda 2 39 4 2 3" xfId="24313" xr:uid="{28FC6071-CF15-4E5A-A587-7FE093E1B47A}"/>
    <cellStyle name="Moneda 2 39 4 3" xfId="9726" xr:uid="{9C0CC004-58FD-4E36-B731-EBD5D5DEAD4D}"/>
    <cellStyle name="Moneda 2 39 4 3 2" xfId="31594" xr:uid="{870184F4-0654-4A27-B893-54A8B1562D65}"/>
    <cellStyle name="Moneda 2 39 4 3 3" xfId="20673" xr:uid="{D0B63E75-5D96-4FE8-B029-AF9B39DECED4}"/>
    <cellStyle name="Moneda 2 39 4 4" xfId="27955" xr:uid="{FF422858-1072-4CC6-A369-EA59EE5889D1}"/>
    <cellStyle name="Moneda 2 39 4 5" xfId="17034" xr:uid="{DD74F25A-3BBD-40F7-A255-4092902C7C8A}"/>
    <cellStyle name="Moneda 2 39 5" xfId="6801" xr:uid="{967841C0-D49C-4D7B-913F-ACBABBC20C52}"/>
    <cellStyle name="Moneda 2 39 5 2" xfId="14108" xr:uid="{B494ADA5-F7FD-4A3E-AFD6-0F4DFCEB41B4}"/>
    <cellStyle name="Moneda 2 39 5 2 2" xfId="35960" xr:uid="{E7E9D493-B1CE-4C1E-B15D-5C6B82A4A577}"/>
    <cellStyle name="Moneda 2 39 5 2 3" xfId="25039" xr:uid="{BAEA4FEE-8A04-425A-B222-38920423F109}"/>
    <cellStyle name="Moneda 2 39 5 3" xfId="10454" xr:uid="{48FF5EF3-6F00-423D-9461-66CDDC9A605C}"/>
    <cellStyle name="Moneda 2 39 5 3 2" xfId="32320" xr:uid="{B68F99C9-CCAD-48DE-A629-203774937FFC}"/>
    <cellStyle name="Moneda 2 39 5 3 3" xfId="21399" xr:uid="{A5B74DC3-07CF-4641-B502-AD2124CDD73B}"/>
    <cellStyle name="Moneda 2 39 5 4" xfId="28681" xr:uid="{790A8847-7D30-482B-A1D2-4EB0CC46722C}"/>
    <cellStyle name="Moneda 2 39 5 5" xfId="17760" xr:uid="{3BA2F1BF-9164-40E6-BC77-D77C175F3665}"/>
    <cellStyle name="Moneda 2 39 6" xfId="7531" xr:uid="{7D4F3C71-C9A5-41B7-9BE8-911DD2F4C4B5}"/>
    <cellStyle name="Moneda 2 39 6 2" xfId="14838" xr:uid="{FE0453F8-AB80-479C-8F19-FA8436AD7073}"/>
    <cellStyle name="Moneda 2 39 6 2 2" xfId="36686" xr:uid="{FBDD9CCD-48B4-4887-99E8-AC3F2DA4B1DC}"/>
    <cellStyle name="Moneda 2 39 6 2 3" xfId="25765" xr:uid="{48CC9089-ED63-4230-ABBD-C2EFFE080679}"/>
    <cellStyle name="Moneda 2 39 6 3" xfId="11184" xr:uid="{E42A49BE-B9EF-4EB5-95EC-2F77D784551B}"/>
    <cellStyle name="Moneda 2 39 6 3 2" xfId="33046" xr:uid="{66352710-9A74-4BE7-8313-C86C1023D7C0}"/>
    <cellStyle name="Moneda 2 39 6 3 3" xfId="22125" xr:uid="{B4A7D2A0-AAF4-496F-9ADE-10A4D1CD03A0}"/>
    <cellStyle name="Moneda 2 39 6 4" xfId="29407" xr:uid="{F487A5E8-8307-4A75-93FD-17C26910F2CA}"/>
    <cellStyle name="Moneda 2 39 6 5" xfId="18486" xr:uid="{4409F953-3278-4A2E-BE3D-D2590447961F}"/>
    <cellStyle name="Moneda 2 39 7" xfId="8261" xr:uid="{6D69ADA2-9609-4820-90E3-AC7067B5C105}"/>
    <cellStyle name="Moneda 2 39 7 2" xfId="15568" xr:uid="{5473335E-D516-47BF-882D-126A44D09439}"/>
    <cellStyle name="Moneda 2 39 7 2 2" xfId="37412" xr:uid="{510FEA2C-63D3-4FA5-82E7-466B12AB332A}"/>
    <cellStyle name="Moneda 2 39 7 2 3" xfId="26491" xr:uid="{465F806E-15D3-4FA2-B4CA-20B567FFA6D2}"/>
    <cellStyle name="Moneda 2 39 7 3" xfId="11912" xr:uid="{804146F0-5514-4998-ACD2-49CC1A568428}"/>
    <cellStyle name="Moneda 2 39 7 3 2" xfId="33772" xr:uid="{468B0756-EE67-4B54-A788-8B05401C69C8}"/>
    <cellStyle name="Moneda 2 39 7 3 3" xfId="22851" xr:uid="{3ED76B13-85A6-40DF-9577-1E10271FA04F}"/>
    <cellStyle name="Moneda 2 39 7 4" xfId="30133" xr:uid="{8356C299-87D3-41BE-AA14-8BD6309037EA}"/>
    <cellStyle name="Moneda 2 39 7 5" xfId="19212" xr:uid="{44A6D7E2-376B-4706-BAF8-72146D51E1D3}"/>
    <cellStyle name="Moneda 2 39 8" xfId="12650" xr:uid="{02252AA9-36D5-4B36-90F9-FA16039695F2}"/>
    <cellStyle name="Moneda 2 39 8 2" xfId="34506" xr:uid="{E71A773E-865F-41DF-80A4-4EA16159BA9C}"/>
    <cellStyle name="Moneda 2 39 8 3" xfId="23585" xr:uid="{10BDB3C7-D690-4E7B-9716-0A23129D8AB9}"/>
    <cellStyle name="Moneda 2 39 9" xfId="8998" xr:uid="{35A42C44-7C14-4357-AA8A-3CAF4E4B98F4}"/>
    <cellStyle name="Moneda 2 39 9 2" xfId="30866" xr:uid="{CAD1857F-255F-4185-B996-070FCC167CE1}"/>
    <cellStyle name="Moneda 2 39 9 3" xfId="19945" xr:uid="{E30A3924-43CE-47F5-B115-00B7C0AD4FE5}"/>
    <cellStyle name="Moneda 2 4" xfId="3162" xr:uid="{DAC3146C-F1C6-468E-8CA9-3FD061A43844}"/>
    <cellStyle name="Moneda 2 4 10" xfId="27228" xr:uid="{08C96C15-C45E-4E3A-BF2F-4167B588D513}"/>
    <cellStyle name="Moneda 2 4 11" xfId="16307" xr:uid="{9B5D3697-5843-4952-A506-4431C45D06FE}"/>
    <cellStyle name="Moneda 2 4 2" xfId="5572" xr:uid="{83642DF7-7A0C-439F-8965-952C976FACE7}"/>
    <cellStyle name="Moneda 2 4 2 2" xfId="6311" xr:uid="{FC65410D-BCB8-4A41-83AA-F7AAEFE2F1DF}"/>
    <cellStyle name="Moneda 2 4 2 2 2" xfId="13618" xr:uid="{7D6DA348-ECFA-4B2D-9C7D-755F8B51299A}"/>
    <cellStyle name="Moneda 2 4 2 2 2 2" xfId="35472" xr:uid="{E23F3071-1E15-40BE-8774-B02C35B5D866}"/>
    <cellStyle name="Moneda 2 4 2 2 2 3" xfId="24551" xr:uid="{E8BCEA3C-5578-4042-A872-2542B3809F85}"/>
    <cellStyle name="Moneda 2 4 2 2 3" xfId="9964" xr:uid="{7FB4AAA8-12B7-4305-B39F-3A83E314C3D8}"/>
    <cellStyle name="Moneda 2 4 2 2 3 2" xfId="31832" xr:uid="{8060B258-3E69-45E5-ABD8-68EDF694FC5C}"/>
    <cellStyle name="Moneda 2 4 2 2 3 3" xfId="20911" xr:uid="{9A51738D-06E5-4A81-96ED-E9B6AD0B75B2}"/>
    <cellStyle name="Moneda 2 4 2 2 4" xfId="28193" xr:uid="{0C8F6459-F889-4DD3-BD17-D8928968D113}"/>
    <cellStyle name="Moneda 2 4 2 2 5" xfId="17272" xr:uid="{CBCB7375-755C-45A8-A6CE-FD8CBC49EF99}"/>
    <cellStyle name="Moneda 2 4 2 3" xfId="7041" xr:uid="{4D60C3CE-541E-4EF9-8AA8-F2C94627A380}"/>
    <cellStyle name="Moneda 2 4 2 3 2" xfId="14348" xr:uid="{C115F79B-69B6-47E4-9BB7-DBDAD39D6393}"/>
    <cellStyle name="Moneda 2 4 2 3 2 2" xfId="36198" xr:uid="{B495750D-C153-4966-B959-CBEA5A228DD1}"/>
    <cellStyle name="Moneda 2 4 2 3 2 3" xfId="25277" xr:uid="{E6C0CD38-0C16-4CFA-962D-62C838E435D2}"/>
    <cellStyle name="Moneda 2 4 2 3 3" xfId="10694" xr:uid="{EA748779-FD3C-4C13-B0E5-8A4AB98CEFF0}"/>
    <cellStyle name="Moneda 2 4 2 3 3 2" xfId="32558" xr:uid="{6C0E3AEE-9439-4F62-BED7-BBB200622F39}"/>
    <cellStyle name="Moneda 2 4 2 3 3 3" xfId="21637" xr:uid="{F30AD30C-F83C-436A-81F0-8E4BAC18BF89}"/>
    <cellStyle name="Moneda 2 4 2 3 4" xfId="28919" xr:uid="{9B6B689D-12FF-4FC4-9D41-236CC7638359}"/>
    <cellStyle name="Moneda 2 4 2 3 5" xfId="17998" xr:uid="{C30C871F-CEF2-477E-99D9-ED2F9354787C}"/>
    <cellStyle name="Moneda 2 4 2 4" xfId="7771" xr:uid="{B67B5E87-4C69-40AC-9B50-2F29178DD190}"/>
    <cellStyle name="Moneda 2 4 2 4 2" xfId="15078" xr:uid="{9B3BB251-8582-44A9-B5E6-66CCB2015646}"/>
    <cellStyle name="Moneda 2 4 2 4 2 2" xfId="36924" xr:uid="{D1B52EC0-566F-4DC1-83B7-CFFA6A4B4F25}"/>
    <cellStyle name="Moneda 2 4 2 4 2 3" xfId="26003" xr:uid="{1DFFEA80-0058-4096-AFAC-53B885548BAF}"/>
    <cellStyle name="Moneda 2 4 2 4 3" xfId="11424" xr:uid="{3BA2CD26-9872-4A03-B2EA-7337F7611298}"/>
    <cellStyle name="Moneda 2 4 2 4 3 2" xfId="33284" xr:uid="{7FD143E1-DCB3-4316-9E5C-1564453EA099}"/>
    <cellStyle name="Moneda 2 4 2 4 3 3" xfId="22363" xr:uid="{919211C8-8A1D-4CA3-AF58-E6DA53582439}"/>
    <cellStyle name="Moneda 2 4 2 4 4" xfId="29645" xr:uid="{D51B888E-E043-44D1-B5BE-CF97E05643D2}"/>
    <cellStyle name="Moneda 2 4 2 4 5" xfId="18724" xr:uid="{7C317709-3CC0-4DF6-96C1-4C12D095B9C3}"/>
    <cellStyle name="Moneda 2 4 2 5" xfId="8501" xr:uid="{DBFD3F7E-6420-468C-BA0C-084E53EC89A8}"/>
    <cellStyle name="Moneda 2 4 2 5 2" xfId="15808" xr:uid="{28DE87C7-1337-46CC-BB55-DCFDCB5E440E}"/>
    <cellStyle name="Moneda 2 4 2 5 2 2" xfId="37650" xr:uid="{ACC2E3C3-A5FE-4258-9787-FC13BEA2CEDC}"/>
    <cellStyle name="Moneda 2 4 2 5 2 3" xfId="26729" xr:uid="{864A5873-0EED-4717-9290-BC4251C4CD10}"/>
    <cellStyle name="Moneda 2 4 2 5 3" xfId="12150" xr:uid="{870BBFAF-D720-4506-923D-A5A907E68B6F}"/>
    <cellStyle name="Moneda 2 4 2 5 3 2" xfId="34010" xr:uid="{2483F08C-8F4E-4EA5-B4E5-317B1BB5F2F1}"/>
    <cellStyle name="Moneda 2 4 2 5 3 3" xfId="23089" xr:uid="{5258201B-2501-45EA-AE9D-C23F070F06AD}"/>
    <cellStyle name="Moneda 2 4 2 5 4" xfId="30371" xr:uid="{E7EED9DA-10BA-4A5C-B13B-90D35ADD2F31}"/>
    <cellStyle name="Moneda 2 4 2 5 5" xfId="19450" xr:uid="{8F0ED95A-CA81-499B-9565-07AE13328563}"/>
    <cellStyle name="Moneda 2 4 2 6" xfId="12890" xr:uid="{7DF32708-0CF1-45EB-8D1C-7C3AF6E4FD12}"/>
    <cellStyle name="Moneda 2 4 2 6 2" xfId="34744" xr:uid="{99578C5E-EDF0-440F-B5D7-BC04AFBDC4A1}"/>
    <cellStyle name="Moneda 2 4 2 6 3" xfId="23823" xr:uid="{1756327E-F60E-4483-9D49-0C7FA2EFD2A1}"/>
    <cellStyle name="Moneda 2 4 2 7" xfId="9236" xr:uid="{DC835B0E-5177-485D-9DD1-0C5ECA389A9A}"/>
    <cellStyle name="Moneda 2 4 2 7 2" xfId="31104" xr:uid="{2C5CE77C-F5FE-4746-8A80-D0A9BC8DBD5E}"/>
    <cellStyle name="Moneda 2 4 2 7 3" xfId="20183" xr:uid="{3584A89A-980A-42B1-BD7C-AE7491CB409D}"/>
    <cellStyle name="Moneda 2 4 2 8" xfId="27465" xr:uid="{6DFC0977-3138-4B71-8BDC-CA98A4A1319D}"/>
    <cellStyle name="Moneda 2 4 2 9" xfId="16544" xr:uid="{0E15E1C0-B43D-49EF-BA5D-CBB0CCF425B2}"/>
    <cellStyle name="Moneda 2 4 3" xfId="5822" xr:uid="{690ED7BE-FCA0-429B-80F5-AAD099FA8D45}"/>
    <cellStyle name="Moneda 2 4 3 2" xfId="6555" xr:uid="{32E79A43-68D5-463A-A17C-9647653B0128}"/>
    <cellStyle name="Moneda 2 4 3 2 2" xfId="13862" xr:uid="{993A7490-FE0C-434B-900F-38902233D2D5}"/>
    <cellStyle name="Moneda 2 4 3 2 2 2" xfId="35716" xr:uid="{F8EC8A46-7812-41FD-8BF4-7477CC19A673}"/>
    <cellStyle name="Moneda 2 4 3 2 2 3" xfId="24795" xr:uid="{26F99F79-7AEA-42F6-BFB8-C7BAF480A22D}"/>
    <cellStyle name="Moneda 2 4 3 2 3" xfId="10208" xr:uid="{C2D0641C-3DDA-4980-8CE9-50765EFBD3B1}"/>
    <cellStyle name="Moneda 2 4 3 2 3 2" xfId="32076" xr:uid="{72EE799B-ADC5-48BE-A61B-3CB36065BDE8}"/>
    <cellStyle name="Moneda 2 4 3 2 3 3" xfId="21155" xr:uid="{38721486-C553-47CB-B180-5AF23DE454C7}"/>
    <cellStyle name="Moneda 2 4 3 2 4" xfId="28437" xr:uid="{4BF24F57-4E61-4CEF-B920-D08A600E3DE5}"/>
    <cellStyle name="Moneda 2 4 3 2 5" xfId="17516" xr:uid="{1EA1707D-4B21-4018-B5AB-8289CF56CE70}"/>
    <cellStyle name="Moneda 2 4 3 3" xfId="7285" xr:uid="{C83DFFCF-D781-4EE8-BC3B-E2AA7EA79349}"/>
    <cellStyle name="Moneda 2 4 3 3 2" xfId="14592" xr:uid="{64FE43BD-F0CC-4F45-B513-E0A5D27AB2F1}"/>
    <cellStyle name="Moneda 2 4 3 3 2 2" xfId="36442" xr:uid="{24905480-CBF8-41C1-BA75-9BE8CE8EBF2F}"/>
    <cellStyle name="Moneda 2 4 3 3 2 3" xfId="25521" xr:uid="{3C16DC9E-B244-4F4B-A8A7-949FD9C52D26}"/>
    <cellStyle name="Moneda 2 4 3 3 3" xfId="10938" xr:uid="{D10E71CC-69CD-4E02-AFBA-893068127FA7}"/>
    <cellStyle name="Moneda 2 4 3 3 3 2" xfId="32802" xr:uid="{F04194F3-FD9B-4190-9006-4865CBB856B9}"/>
    <cellStyle name="Moneda 2 4 3 3 3 3" xfId="21881" xr:uid="{B2694AD3-A274-4267-B556-C2FEA7D2BBFC}"/>
    <cellStyle name="Moneda 2 4 3 3 4" xfId="29163" xr:uid="{0DF1B7DE-D3D1-4394-AB54-97366073765A}"/>
    <cellStyle name="Moneda 2 4 3 3 5" xfId="18242" xr:uid="{D1E8F808-4504-4527-A4B7-6A75D64075B4}"/>
    <cellStyle name="Moneda 2 4 3 4" xfId="8015" xr:uid="{C9CFFEC0-D345-45B2-A317-F6275F38137B}"/>
    <cellStyle name="Moneda 2 4 3 4 2" xfId="15322" xr:uid="{49175B51-64E1-4FB2-9D52-01FAE64E7D45}"/>
    <cellStyle name="Moneda 2 4 3 4 2 2" xfId="37168" xr:uid="{3A28F3EE-38BD-46DB-A25D-C6DA58AFB082}"/>
    <cellStyle name="Moneda 2 4 3 4 2 3" xfId="26247" xr:uid="{AE1BC260-CB79-44C2-BF27-0FA23119001D}"/>
    <cellStyle name="Moneda 2 4 3 4 3" xfId="11668" xr:uid="{209A9DC5-8F47-4214-A273-BF1A2CF37098}"/>
    <cellStyle name="Moneda 2 4 3 4 3 2" xfId="33528" xr:uid="{90FD66C4-49CD-4BCD-BC37-9944A14C12B5}"/>
    <cellStyle name="Moneda 2 4 3 4 3 3" xfId="22607" xr:uid="{F5FD509A-176D-45CA-8961-B2C332ED798D}"/>
    <cellStyle name="Moneda 2 4 3 4 4" xfId="29889" xr:uid="{E64A4DEB-7DDC-40A7-A505-184BDCB29714}"/>
    <cellStyle name="Moneda 2 4 3 4 5" xfId="18968" xr:uid="{4319897A-0BB2-4CC0-A425-72E15BAFA590}"/>
    <cellStyle name="Moneda 2 4 3 5" xfId="8745" xr:uid="{73C0C500-3A8E-41FE-9ADC-D196E448CA27}"/>
    <cellStyle name="Moneda 2 4 3 5 2" xfId="16052" xr:uid="{09BDE98B-9967-44DD-BB88-542E48738FDE}"/>
    <cellStyle name="Moneda 2 4 3 5 2 2" xfId="37894" xr:uid="{FAA05CB9-83B3-4A05-AAA7-C2AEEBC7648E}"/>
    <cellStyle name="Moneda 2 4 3 5 2 3" xfId="26973" xr:uid="{2B4DFF72-DF0C-41D7-82F7-C315155C5E59}"/>
    <cellStyle name="Moneda 2 4 3 5 3" xfId="12394" xr:uid="{D8D38372-561E-4371-8F7C-6C7A65B26DA6}"/>
    <cellStyle name="Moneda 2 4 3 5 3 2" xfId="34254" xr:uid="{E5788BD0-73A2-4A74-870D-D834928F153F}"/>
    <cellStyle name="Moneda 2 4 3 5 3 3" xfId="23333" xr:uid="{AD80CEC3-C2FF-4B9D-AB58-3D4EB70DA4ED}"/>
    <cellStyle name="Moneda 2 4 3 5 4" xfId="30615" xr:uid="{D3352924-46DF-439D-823A-FB1910C1509D}"/>
    <cellStyle name="Moneda 2 4 3 5 5" xfId="19694" xr:uid="{D437A0F8-7DB2-4D96-A735-F1C8C843A3CD}"/>
    <cellStyle name="Moneda 2 4 3 6" xfId="13134" xr:uid="{46FE6A40-71FC-42AC-A92F-40D31B4B25E7}"/>
    <cellStyle name="Moneda 2 4 3 6 2" xfId="34988" xr:uid="{BA096C30-FBCB-445F-B39D-600B49899048}"/>
    <cellStyle name="Moneda 2 4 3 6 3" xfId="24067" xr:uid="{F2DB2507-8B81-4A91-8B02-8FF72818FDF6}"/>
    <cellStyle name="Moneda 2 4 3 7" xfId="9480" xr:uid="{2E5B0257-176B-42A8-BE13-087E6B8E0A6A}"/>
    <cellStyle name="Moneda 2 4 3 7 2" xfId="31348" xr:uid="{2E20BD57-9F67-4318-B4A4-4571EB485A01}"/>
    <cellStyle name="Moneda 2 4 3 7 3" xfId="20427" xr:uid="{3FDD188E-E4DF-41AB-9886-DD51A6B25804}"/>
    <cellStyle name="Moneda 2 4 3 8" xfId="27709" xr:uid="{D398E6A8-0581-44A8-ACFA-F8E75167360B}"/>
    <cellStyle name="Moneda 2 4 3 9" xfId="16788" xr:uid="{46A02A5A-9E27-4514-80F9-B6425690D4F7}"/>
    <cellStyle name="Moneda 2 4 4" xfId="6074" xr:uid="{E3FC8E9C-A32B-480E-A318-324606381957}"/>
    <cellStyle name="Moneda 2 4 4 2" xfId="13381" xr:uid="{BCFFE68F-ECBE-4021-B8C5-CEC5B8907697}"/>
    <cellStyle name="Moneda 2 4 4 2 2" xfId="35235" xr:uid="{6AEF721C-1357-4912-9F09-C926054A6BDD}"/>
    <cellStyle name="Moneda 2 4 4 2 3" xfId="24314" xr:uid="{80F8A430-B345-4D83-8A04-B857B9B92B27}"/>
    <cellStyle name="Moneda 2 4 4 3" xfId="9727" xr:uid="{AA973A65-0B17-4B88-A2B2-728DBC7285AA}"/>
    <cellStyle name="Moneda 2 4 4 3 2" xfId="31595" xr:uid="{97327D57-8168-40BE-9E28-F28B89B0478B}"/>
    <cellStyle name="Moneda 2 4 4 3 3" xfId="20674" xr:uid="{82F4E3B2-4A96-4991-982B-03C3D4E7BCF2}"/>
    <cellStyle name="Moneda 2 4 4 4" xfId="27956" xr:uid="{1152D204-FBC1-4AB9-AF7A-051FDA5CF19E}"/>
    <cellStyle name="Moneda 2 4 4 5" xfId="17035" xr:uid="{9F547560-94AE-4137-BF71-69BD3ECAE9B6}"/>
    <cellStyle name="Moneda 2 4 5" xfId="6802" xr:uid="{B1829879-21AA-40C5-A5DD-F9C7FF13F360}"/>
    <cellStyle name="Moneda 2 4 5 2" xfId="14109" xr:uid="{5E6A3FBB-D781-4841-953E-F935263CC6A3}"/>
    <cellStyle name="Moneda 2 4 5 2 2" xfId="35961" xr:uid="{1DF88DE4-CBC5-49D4-8B5B-C055CA1ECA81}"/>
    <cellStyle name="Moneda 2 4 5 2 3" xfId="25040" xr:uid="{AAD80208-A8DF-478D-8A9E-1226B8797D72}"/>
    <cellStyle name="Moneda 2 4 5 3" xfId="10455" xr:uid="{6BFC984C-4243-4B63-8059-143BA624595A}"/>
    <cellStyle name="Moneda 2 4 5 3 2" xfId="32321" xr:uid="{16C27A3B-8585-44E4-B7CE-18011DCCB343}"/>
    <cellStyle name="Moneda 2 4 5 3 3" xfId="21400" xr:uid="{9B2467E5-5CC0-41A8-9EA5-964E4CCC153B}"/>
    <cellStyle name="Moneda 2 4 5 4" xfId="28682" xr:uid="{2532D91D-C9B4-45C6-9D33-87675D8AE466}"/>
    <cellStyle name="Moneda 2 4 5 5" xfId="17761" xr:uid="{36B82033-56C7-4030-B1EF-DF6B73CAAFCB}"/>
    <cellStyle name="Moneda 2 4 6" xfId="7532" xr:uid="{A29FE638-1FF4-411D-AB08-7B79575CEE0D}"/>
    <cellStyle name="Moneda 2 4 6 2" xfId="14839" xr:uid="{97AD93B2-0B7C-4E4E-BCFF-BB5EF0616D00}"/>
    <cellStyle name="Moneda 2 4 6 2 2" xfId="36687" xr:uid="{A00A400A-4993-4D05-943A-8137ABCF5A0A}"/>
    <cellStyle name="Moneda 2 4 6 2 3" xfId="25766" xr:uid="{53752A00-3735-4849-8793-6E0013CCE3D8}"/>
    <cellStyle name="Moneda 2 4 6 3" xfId="11185" xr:uid="{3B9C8C63-3FE0-4998-8D89-0AE340421E4B}"/>
    <cellStyle name="Moneda 2 4 6 3 2" xfId="33047" xr:uid="{A8112F8E-2A9C-4B06-A100-981802D4113A}"/>
    <cellStyle name="Moneda 2 4 6 3 3" xfId="22126" xr:uid="{1E7F605D-DBDC-447F-922C-1097DF21363C}"/>
    <cellStyle name="Moneda 2 4 6 4" xfId="29408" xr:uid="{38B1A2A9-06AC-456A-8917-CCD064125898}"/>
    <cellStyle name="Moneda 2 4 6 5" xfId="18487" xr:uid="{B54931FC-3F41-461C-8364-F0688A845FA7}"/>
    <cellStyle name="Moneda 2 4 7" xfId="8262" xr:uid="{DF1F9BA8-DF68-4F96-AEAD-3ACF498B9FDE}"/>
    <cellStyle name="Moneda 2 4 7 2" xfId="15569" xr:uid="{9644A92F-C63E-4151-9522-BE70D07AA61E}"/>
    <cellStyle name="Moneda 2 4 7 2 2" xfId="37413" xr:uid="{A479B75D-36A6-46D2-A1D7-73E3817D2F12}"/>
    <cellStyle name="Moneda 2 4 7 2 3" xfId="26492" xr:uid="{5B310E9F-31B0-4E89-87B0-8359ECDF169D}"/>
    <cellStyle name="Moneda 2 4 7 3" xfId="11913" xr:uid="{73E703E8-A091-4C14-BFE3-EC1C617EADFB}"/>
    <cellStyle name="Moneda 2 4 7 3 2" xfId="33773" xr:uid="{7F19A07F-FE44-452A-8B00-117720F770D2}"/>
    <cellStyle name="Moneda 2 4 7 3 3" xfId="22852" xr:uid="{07AE6AF1-C879-424D-A75C-800682501821}"/>
    <cellStyle name="Moneda 2 4 7 4" xfId="30134" xr:uid="{D548CC89-29BE-4D5D-8C7F-C7D8F9E1F2E0}"/>
    <cellStyle name="Moneda 2 4 7 5" xfId="19213" xr:uid="{62346662-D5CA-4B83-B119-FECCF139311D}"/>
    <cellStyle name="Moneda 2 4 8" xfId="12651" xr:uid="{CE06E6D5-1A13-4FEA-BC23-7244CCBFFFC1}"/>
    <cellStyle name="Moneda 2 4 8 2" xfId="34507" xr:uid="{CB13F014-E035-4529-B742-3201F4988CDB}"/>
    <cellStyle name="Moneda 2 4 8 3" xfId="23586" xr:uid="{2EB00FD4-6365-41C9-938F-74B45D5C2B4D}"/>
    <cellStyle name="Moneda 2 4 9" xfId="8999" xr:uid="{99F83D3A-2EC6-46EB-AD13-2DB35428662E}"/>
    <cellStyle name="Moneda 2 4 9 2" xfId="30867" xr:uid="{1AE5C1F8-1888-4910-AEE4-9F585F8FC956}"/>
    <cellStyle name="Moneda 2 4 9 3" xfId="19946" xr:uid="{C0202057-9287-4BA7-9904-D56BA5CA9CAA}"/>
    <cellStyle name="Moneda 2 40" xfId="3163" xr:uid="{F4AB927B-2893-4281-BF26-9011F0B6DCE5}"/>
    <cellStyle name="Moneda 2 40 10" xfId="27229" xr:uid="{3BE4239B-A4B2-4DC9-9ACB-60E943C7D239}"/>
    <cellStyle name="Moneda 2 40 11" xfId="16308" xr:uid="{152BE6F7-A141-4828-B59F-7866AF6690AF}"/>
    <cellStyle name="Moneda 2 40 2" xfId="5573" xr:uid="{6D6BAFCA-429C-43C2-903E-57E5E0099B26}"/>
    <cellStyle name="Moneda 2 40 2 2" xfId="6312" xr:uid="{3186B782-D5FC-461C-B69C-50765C40FBB1}"/>
    <cellStyle name="Moneda 2 40 2 2 2" xfId="13619" xr:uid="{D76873AD-56AC-4F86-977A-9AB633222E67}"/>
    <cellStyle name="Moneda 2 40 2 2 2 2" xfId="35473" xr:uid="{751FB114-B4FF-48C5-A98F-00F39B61B408}"/>
    <cellStyle name="Moneda 2 40 2 2 2 3" xfId="24552" xr:uid="{67D863F9-6193-41F6-AC5D-75E7FEC04170}"/>
    <cellStyle name="Moneda 2 40 2 2 3" xfId="9965" xr:uid="{FB8A7C83-8596-414C-A773-0805DBFA44AC}"/>
    <cellStyle name="Moneda 2 40 2 2 3 2" xfId="31833" xr:uid="{BFF97313-A90F-4D57-BFBF-E9C41D203260}"/>
    <cellStyle name="Moneda 2 40 2 2 3 3" xfId="20912" xr:uid="{80A0109D-2CBC-46CB-A47B-266F5185C01A}"/>
    <cellStyle name="Moneda 2 40 2 2 4" xfId="28194" xr:uid="{2A06B7B8-793A-4B02-BB2A-C598F55FAC7A}"/>
    <cellStyle name="Moneda 2 40 2 2 5" xfId="17273" xr:uid="{449CD55F-A6E5-4C2C-8957-7DBEEBDA6894}"/>
    <cellStyle name="Moneda 2 40 2 3" xfId="7042" xr:uid="{55F9E8A2-EBBE-49C4-A0C3-A244EE023191}"/>
    <cellStyle name="Moneda 2 40 2 3 2" xfId="14349" xr:uid="{07ECC749-65C3-4D48-BF82-90D4A4AF82E6}"/>
    <cellStyle name="Moneda 2 40 2 3 2 2" xfId="36199" xr:uid="{870F6866-9A93-4FE2-A5BB-FC176CB1035C}"/>
    <cellStyle name="Moneda 2 40 2 3 2 3" xfId="25278" xr:uid="{486B35B3-45E5-43A6-8DCE-C02562C54A20}"/>
    <cellStyle name="Moneda 2 40 2 3 3" xfId="10695" xr:uid="{E6593A03-CC5D-4657-8793-B95C687E81A6}"/>
    <cellStyle name="Moneda 2 40 2 3 3 2" xfId="32559" xr:uid="{EA1F9DEA-786C-4C02-AB95-6B338D500AE0}"/>
    <cellStyle name="Moneda 2 40 2 3 3 3" xfId="21638" xr:uid="{E21DBFF9-C7FE-4E53-A5BA-3B33AE2BF444}"/>
    <cellStyle name="Moneda 2 40 2 3 4" xfId="28920" xr:uid="{C07D06C4-A99F-43FE-A87A-80827937BB25}"/>
    <cellStyle name="Moneda 2 40 2 3 5" xfId="17999" xr:uid="{8A57DED4-8B86-4041-8286-8B4D9CA985E1}"/>
    <cellStyle name="Moneda 2 40 2 4" xfId="7772" xr:uid="{437D288E-B197-4B56-B178-2646735EECB6}"/>
    <cellStyle name="Moneda 2 40 2 4 2" xfId="15079" xr:uid="{10B5CCF3-D0FD-4815-9406-31410DE4A560}"/>
    <cellStyle name="Moneda 2 40 2 4 2 2" xfId="36925" xr:uid="{476CAD63-03E5-4970-8167-69A08CE07594}"/>
    <cellStyle name="Moneda 2 40 2 4 2 3" xfId="26004" xr:uid="{AD1D0FA1-B617-4407-9A1B-D86B09D61F59}"/>
    <cellStyle name="Moneda 2 40 2 4 3" xfId="11425" xr:uid="{46CD7AE4-29DE-426B-BBCF-9DF512B21E82}"/>
    <cellStyle name="Moneda 2 40 2 4 3 2" xfId="33285" xr:uid="{4D7B0114-C587-4E22-9616-4B554541F4F4}"/>
    <cellStyle name="Moneda 2 40 2 4 3 3" xfId="22364" xr:uid="{2CFA0D97-1189-4CD1-BDEB-BB994A68ED56}"/>
    <cellStyle name="Moneda 2 40 2 4 4" xfId="29646" xr:uid="{07A59BBE-91EA-4D94-931E-9AA7B772D338}"/>
    <cellStyle name="Moneda 2 40 2 4 5" xfId="18725" xr:uid="{D1F9A6C4-5C3D-4D7E-A04E-4BEB1CA57562}"/>
    <cellStyle name="Moneda 2 40 2 5" xfId="8502" xr:uid="{3DED0362-58C3-4967-A934-5BCC2F2362F7}"/>
    <cellStyle name="Moneda 2 40 2 5 2" xfId="15809" xr:uid="{7DBC8760-1A51-4ADD-A793-DA6E47B582BA}"/>
    <cellStyle name="Moneda 2 40 2 5 2 2" xfId="37651" xr:uid="{0C02569A-6C6B-4FCD-9E9E-E943DE498243}"/>
    <cellStyle name="Moneda 2 40 2 5 2 3" xfId="26730" xr:uid="{DD6CA6F7-18EE-452C-9361-0CECBCFE5DCF}"/>
    <cellStyle name="Moneda 2 40 2 5 3" xfId="12151" xr:uid="{D6D13D08-CD88-44C4-B52B-CD50CA2E1A9B}"/>
    <cellStyle name="Moneda 2 40 2 5 3 2" xfId="34011" xr:uid="{138B7F37-D1EA-482A-A469-2DD7CE481BF7}"/>
    <cellStyle name="Moneda 2 40 2 5 3 3" xfId="23090" xr:uid="{18FEFBD2-D938-4612-B4A1-86160AB2C0D8}"/>
    <cellStyle name="Moneda 2 40 2 5 4" xfId="30372" xr:uid="{BCB4733F-2B77-4CD6-8250-0E8B1615CA49}"/>
    <cellStyle name="Moneda 2 40 2 5 5" xfId="19451" xr:uid="{1B4D6E31-5158-42B2-9401-DEB196EC5F9C}"/>
    <cellStyle name="Moneda 2 40 2 6" xfId="12891" xr:uid="{152FF1F5-9C53-49EC-B053-9D5854F203ED}"/>
    <cellStyle name="Moneda 2 40 2 6 2" xfId="34745" xr:uid="{D9EA1F42-4292-43C1-8A2E-1A11EDB03B82}"/>
    <cellStyle name="Moneda 2 40 2 6 3" xfId="23824" xr:uid="{6E63DAAD-9DE7-4A92-93E5-F43E7BD7A368}"/>
    <cellStyle name="Moneda 2 40 2 7" xfId="9237" xr:uid="{B1427010-38FE-47A9-9202-7CB9D396296B}"/>
    <cellStyle name="Moneda 2 40 2 7 2" xfId="31105" xr:uid="{9EEB2EC8-8200-42E7-94BF-77578FFAF2C1}"/>
    <cellStyle name="Moneda 2 40 2 7 3" xfId="20184" xr:uid="{F257AB88-BFA6-4538-8B82-E0BB0335D4C5}"/>
    <cellStyle name="Moneda 2 40 2 8" xfId="27466" xr:uid="{4C2D2AB4-5157-4E9A-80EC-7C88C8EE23DD}"/>
    <cellStyle name="Moneda 2 40 2 9" xfId="16545" xr:uid="{DD733CB1-560F-4B8B-B859-AA753F43D23C}"/>
    <cellStyle name="Moneda 2 40 3" xfId="5823" xr:uid="{5F20D0B3-3C88-467C-84F4-41973DB33596}"/>
    <cellStyle name="Moneda 2 40 3 2" xfId="6556" xr:uid="{7831947D-41E2-4576-B60A-5405FDEB24FF}"/>
    <cellStyle name="Moneda 2 40 3 2 2" xfId="13863" xr:uid="{561263D3-AD95-4966-84F2-E7899D413B09}"/>
    <cellStyle name="Moneda 2 40 3 2 2 2" xfId="35717" xr:uid="{9DD83905-9297-4345-9B70-0BACFFF501D5}"/>
    <cellStyle name="Moneda 2 40 3 2 2 3" xfId="24796" xr:uid="{1034B771-E963-457B-9BD1-53E4202D63BB}"/>
    <cellStyle name="Moneda 2 40 3 2 3" xfId="10209" xr:uid="{B77CEE41-0CA3-47A8-A7AE-ECBF4AECF0FB}"/>
    <cellStyle name="Moneda 2 40 3 2 3 2" xfId="32077" xr:uid="{89ACD5EE-F4BA-4C82-9784-AD2D1FC78602}"/>
    <cellStyle name="Moneda 2 40 3 2 3 3" xfId="21156" xr:uid="{614ABBDB-6F4D-48B4-B0F7-8E39CB560361}"/>
    <cellStyle name="Moneda 2 40 3 2 4" xfId="28438" xr:uid="{B8BB7F7D-D95B-4236-A871-EFA01C44E9AE}"/>
    <cellStyle name="Moneda 2 40 3 2 5" xfId="17517" xr:uid="{FC7165BE-86C5-495C-8C64-DE0626EA3B3D}"/>
    <cellStyle name="Moneda 2 40 3 3" xfId="7286" xr:uid="{74DB05B0-2223-4447-A6EB-0B86B1DE1E3E}"/>
    <cellStyle name="Moneda 2 40 3 3 2" xfId="14593" xr:uid="{00805EB2-7121-4000-A98D-880352DE74FF}"/>
    <cellStyle name="Moneda 2 40 3 3 2 2" xfId="36443" xr:uid="{EF05B5A5-019C-42F0-9D91-D7FE128F0F39}"/>
    <cellStyle name="Moneda 2 40 3 3 2 3" xfId="25522" xr:uid="{5BB6339B-0036-4524-9D16-A24A22C74057}"/>
    <cellStyle name="Moneda 2 40 3 3 3" xfId="10939" xr:uid="{9FBDDCF4-CD06-4A0B-8085-B81149E543D5}"/>
    <cellStyle name="Moneda 2 40 3 3 3 2" xfId="32803" xr:uid="{0009BC84-3159-432F-B4BA-EEC7CE1764DA}"/>
    <cellStyle name="Moneda 2 40 3 3 3 3" xfId="21882" xr:uid="{52757811-5140-47CD-81C8-E766B74FFD6B}"/>
    <cellStyle name="Moneda 2 40 3 3 4" xfId="29164" xr:uid="{F4FF419D-99A4-4882-BA6C-C2FC7D5C7995}"/>
    <cellStyle name="Moneda 2 40 3 3 5" xfId="18243" xr:uid="{B1222E7C-1AF4-4A18-87BD-5AADC86294CC}"/>
    <cellStyle name="Moneda 2 40 3 4" xfId="8016" xr:uid="{CA303178-D6D2-4D5C-974F-8EA04AA319E4}"/>
    <cellStyle name="Moneda 2 40 3 4 2" xfId="15323" xr:uid="{44D0E4C3-1BC5-4C77-9655-B00FF245ABBF}"/>
    <cellStyle name="Moneda 2 40 3 4 2 2" xfId="37169" xr:uid="{4B68F99D-B7A9-4127-8506-CEEA22E2A7E2}"/>
    <cellStyle name="Moneda 2 40 3 4 2 3" xfId="26248" xr:uid="{49A974A6-AC51-4E64-A587-900771CE6489}"/>
    <cellStyle name="Moneda 2 40 3 4 3" xfId="11669" xr:uid="{4B54A684-03E4-4643-8B92-68D08320BA4B}"/>
    <cellStyle name="Moneda 2 40 3 4 3 2" xfId="33529" xr:uid="{72F6886B-DCFB-4C65-91E0-3E34EA97A8AF}"/>
    <cellStyle name="Moneda 2 40 3 4 3 3" xfId="22608" xr:uid="{6212A38F-98BD-417C-966D-ADAF98BA29FD}"/>
    <cellStyle name="Moneda 2 40 3 4 4" xfId="29890" xr:uid="{6D6ED40C-C335-428D-913E-A80F2F8AAD39}"/>
    <cellStyle name="Moneda 2 40 3 4 5" xfId="18969" xr:uid="{D6874497-2E08-45AC-AD75-AC667B4B76E3}"/>
    <cellStyle name="Moneda 2 40 3 5" xfId="8746" xr:uid="{1BA455E2-27E9-4E65-BE61-32C0BD8C4079}"/>
    <cellStyle name="Moneda 2 40 3 5 2" xfId="16053" xr:uid="{88C39AED-922A-498C-A945-1F96AB66D8A8}"/>
    <cellStyle name="Moneda 2 40 3 5 2 2" xfId="37895" xr:uid="{9871D23F-81FE-4614-922B-E6B425313240}"/>
    <cellStyle name="Moneda 2 40 3 5 2 3" xfId="26974" xr:uid="{6A98E631-17F8-4C81-84C9-FE603B69AE11}"/>
    <cellStyle name="Moneda 2 40 3 5 3" xfId="12395" xr:uid="{E9FFFF94-155E-47F2-9E05-729B8FEC8CD9}"/>
    <cellStyle name="Moneda 2 40 3 5 3 2" xfId="34255" xr:uid="{AE31E2CC-72B6-4436-90E7-A81E4E5819E7}"/>
    <cellStyle name="Moneda 2 40 3 5 3 3" xfId="23334" xr:uid="{6D297826-9C9E-47C1-9C0A-1B1A48793B7F}"/>
    <cellStyle name="Moneda 2 40 3 5 4" xfId="30616" xr:uid="{2EC35282-57ED-4DF4-A209-2F31E0304619}"/>
    <cellStyle name="Moneda 2 40 3 5 5" xfId="19695" xr:uid="{DF510D97-823A-4830-B1ED-2CFA55E9DEB3}"/>
    <cellStyle name="Moneda 2 40 3 6" xfId="13135" xr:uid="{E83C1288-A983-4BFF-883A-018C96934A36}"/>
    <cellStyle name="Moneda 2 40 3 6 2" xfId="34989" xr:uid="{007E586C-BD4F-43C4-A5B4-8653C90204BB}"/>
    <cellStyle name="Moneda 2 40 3 6 3" xfId="24068" xr:uid="{C07304CE-674D-47A1-BFE5-AEFBC6DE5257}"/>
    <cellStyle name="Moneda 2 40 3 7" xfId="9481" xr:uid="{FF188834-2FE3-4BFA-96CE-C3DCE2C3A67B}"/>
    <cellStyle name="Moneda 2 40 3 7 2" xfId="31349" xr:uid="{FF1DF9F1-3A71-4F37-9B90-446992423DAA}"/>
    <cellStyle name="Moneda 2 40 3 7 3" xfId="20428" xr:uid="{F06DEF20-7CF7-418E-92DD-D68944A26BD8}"/>
    <cellStyle name="Moneda 2 40 3 8" xfId="27710" xr:uid="{FE6F0684-B6C2-471D-8AE8-89C236719637}"/>
    <cellStyle name="Moneda 2 40 3 9" xfId="16789" xr:uid="{D9AD997C-97D8-4AD4-B83E-4CDF018B2326}"/>
    <cellStyle name="Moneda 2 40 4" xfId="6075" xr:uid="{E6F9717E-4082-4FF6-9053-EF9168E19047}"/>
    <cellStyle name="Moneda 2 40 4 2" xfId="13382" xr:uid="{A3191D9D-CBD1-4516-A40D-5EFB976D3909}"/>
    <cellStyle name="Moneda 2 40 4 2 2" xfId="35236" xr:uid="{6044074A-20A8-46CB-AF10-8AC74A871DF7}"/>
    <cellStyle name="Moneda 2 40 4 2 3" xfId="24315" xr:uid="{DC3B77D6-3574-45F2-AA00-5D6235CF41E5}"/>
    <cellStyle name="Moneda 2 40 4 3" xfId="9728" xr:uid="{1A088A87-BE21-4C45-856A-54F16662ADF9}"/>
    <cellStyle name="Moneda 2 40 4 3 2" xfId="31596" xr:uid="{5D10DAB8-39B5-403E-956C-6772CEE7E486}"/>
    <cellStyle name="Moneda 2 40 4 3 3" xfId="20675" xr:uid="{A485617C-50A8-4C5E-BB11-2A6EFAADEEF3}"/>
    <cellStyle name="Moneda 2 40 4 4" xfId="27957" xr:uid="{67AA734B-B332-4F93-9BA2-6F38F76E1BC9}"/>
    <cellStyle name="Moneda 2 40 4 5" xfId="17036" xr:uid="{2A443FF5-D099-48CC-BCF4-2FA38AAB31FB}"/>
    <cellStyle name="Moneda 2 40 5" xfId="6803" xr:uid="{2ABF12DB-B597-4606-AE14-2EE77A713E90}"/>
    <cellStyle name="Moneda 2 40 5 2" xfId="14110" xr:uid="{01ADC2FA-34B4-44DC-8196-1DC303B29A95}"/>
    <cellStyle name="Moneda 2 40 5 2 2" xfId="35962" xr:uid="{6D0BF1DB-A131-48BC-8563-895B5C1F5363}"/>
    <cellStyle name="Moneda 2 40 5 2 3" xfId="25041" xr:uid="{652E01AB-3AB2-4216-A3AC-887908F3685E}"/>
    <cellStyle name="Moneda 2 40 5 3" xfId="10456" xr:uid="{C3525F20-57D3-4A46-B4F1-0A97BBD3B06F}"/>
    <cellStyle name="Moneda 2 40 5 3 2" xfId="32322" xr:uid="{550C631C-5915-4D96-B800-E67808D40C76}"/>
    <cellStyle name="Moneda 2 40 5 3 3" xfId="21401" xr:uid="{8513D310-BBDE-4294-8FD4-B56301A3FC42}"/>
    <cellStyle name="Moneda 2 40 5 4" xfId="28683" xr:uid="{2C4BBAC1-6AA8-49FE-A6E1-E017D2D478D0}"/>
    <cellStyle name="Moneda 2 40 5 5" xfId="17762" xr:uid="{8CF7D978-A702-44E2-B8C4-877FEEE5C494}"/>
    <cellStyle name="Moneda 2 40 6" xfId="7533" xr:uid="{0B4CCF19-A7BE-4476-BB1B-53289CCA013B}"/>
    <cellStyle name="Moneda 2 40 6 2" xfId="14840" xr:uid="{DC265165-5368-4343-8679-4BFE1EBBA450}"/>
    <cellStyle name="Moneda 2 40 6 2 2" xfId="36688" xr:uid="{9C4E9653-7399-41E0-B388-A630F7048B7A}"/>
    <cellStyle name="Moneda 2 40 6 2 3" xfId="25767" xr:uid="{D0838374-41C1-4AD5-9D68-81EB61C7F2B6}"/>
    <cellStyle name="Moneda 2 40 6 3" xfId="11186" xr:uid="{2D214BB4-F2AB-4FA1-998D-F18540685EB1}"/>
    <cellStyle name="Moneda 2 40 6 3 2" xfId="33048" xr:uid="{1F63A9D9-AB81-4D41-A4D9-E6DC52CA92B7}"/>
    <cellStyle name="Moneda 2 40 6 3 3" xfId="22127" xr:uid="{64E9DEF0-F4A5-4F00-8931-A9EA5A136DBA}"/>
    <cellStyle name="Moneda 2 40 6 4" xfId="29409" xr:uid="{31B5DC7A-B7EE-4E6C-9C54-79B9A96BC7BB}"/>
    <cellStyle name="Moneda 2 40 6 5" xfId="18488" xr:uid="{EBA011B5-7340-4E84-9890-1C75C128904C}"/>
    <cellStyle name="Moneda 2 40 7" xfId="8263" xr:uid="{A70711C4-5D96-4C8D-998B-82AA3D26C0CD}"/>
    <cellStyle name="Moneda 2 40 7 2" xfId="15570" xr:uid="{43D93EB9-0F5E-45B9-838F-4ACA702A10EA}"/>
    <cellStyle name="Moneda 2 40 7 2 2" xfId="37414" xr:uid="{9E62EE3B-6564-4FCA-8D60-96EB6E056D75}"/>
    <cellStyle name="Moneda 2 40 7 2 3" xfId="26493" xr:uid="{276BD620-59A1-4DED-900E-EEB225062DD4}"/>
    <cellStyle name="Moneda 2 40 7 3" xfId="11914" xr:uid="{4E846C88-2E07-47A3-9873-E980DC6B792F}"/>
    <cellStyle name="Moneda 2 40 7 3 2" xfId="33774" xr:uid="{DF0BD187-6BE4-41E7-85D5-0D7AD358ACA1}"/>
    <cellStyle name="Moneda 2 40 7 3 3" xfId="22853" xr:uid="{44ABEF88-32E7-41B4-8551-AD73733FB7E1}"/>
    <cellStyle name="Moneda 2 40 7 4" xfId="30135" xr:uid="{7358D064-D89D-4491-9553-720185F0B69B}"/>
    <cellStyle name="Moneda 2 40 7 5" xfId="19214" xr:uid="{E78F16D3-B479-4CDE-AAA7-37C6BB146BE0}"/>
    <cellStyle name="Moneda 2 40 8" xfId="12652" xr:uid="{6AFF80DB-F376-4D71-8516-E7086A790219}"/>
    <cellStyle name="Moneda 2 40 8 2" xfId="34508" xr:uid="{31F1D490-7EF1-4B8C-B716-E13AA894B0D8}"/>
    <cellStyle name="Moneda 2 40 8 3" xfId="23587" xr:uid="{FD7BC100-2064-4990-8C57-65A8BA2DCE1B}"/>
    <cellStyle name="Moneda 2 40 9" xfId="9000" xr:uid="{712F39C7-4584-4D7D-81F9-3E5D6D2741FA}"/>
    <cellStyle name="Moneda 2 40 9 2" xfId="30868" xr:uid="{0363E766-37E7-4C89-9D0C-2459A124B606}"/>
    <cellStyle name="Moneda 2 40 9 3" xfId="19947" xr:uid="{B77DAF95-1DDD-4E1C-A401-DB0D956FDF0F}"/>
    <cellStyle name="Moneda 2 41" xfId="3164" xr:uid="{5CF117C4-1F7C-4181-954E-C7D9EF15C8E8}"/>
    <cellStyle name="Moneda 2 41 10" xfId="27230" xr:uid="{282C33E2-253E-47C7-A43B-47DBECD672BB}"/>
    <cellStyle name="Moneda 2 41 11" xfId="16309" xr:uid="{2DD66A8D-C346-4489-B296-BA48734BB6C3}"/>
    <cellStyle name="Moneda 2 41 2" xfId="5574" xr:uid="{62E08B75-EA45-4521-B171-F9467D354A7D}"/>
    <cellStyle name="Moneda 2 41 2 2" xfId="6313" xr:uid="{952D6C09-EC42-46ED-BB8F-2F9D208D96FB}"/>
    <cellStyle name="Moneda 2 41 2 2 2" xfId="13620" xr:uid="{078212F9-500D-4B19-BE54-34BF39CCABC7}"/>
    <cellStyle name="Moneda 2 41 2 2 2 2" xfId="35474" xr:uid="{99E6E833-AA7A-4997-8A5F-FE6D75AD0954}"/>
    <cellStyle name="Moneda 2 41 2 2 2 3" xfId="24553" xr:uid="{19158C14-E168-447A-ADE7-90E362D28EAC}"/>
    <cellStyle name="Moneda 2 41 2 2 3" xfId="9966" xr:uid="{235BCFC2-504C-4F78-8BE9-F6BB44DFBC75}"/>
    <cellStyle name="Moneda 2 41 2 2 3 2" xfId="31834" xr:uid="{972F4A38-6562-4D70-8747-A92834D90F6C}"/>
    <cellStyle name="Moneda 2 41 2 2 3 3" xfId="20913" xr:uid="{569B2CB5-9E84-4483-B260-6739324FF66C}"/>
    <cellStyle name="Moneda 2 41 2 2 4" xfId="28195" xr:uid="{540E2E32-6B2E-412E-95F7-778913ACA1FD}"/>
    <cellStyle name="Moneda 2 41 2 2 5" xfId="17274" xr:uid="{8FE98951-8C3C-487A-A0AA-8B414860F952}"/>
    <cellStyle name="Moneda 2 41 2 3" xfId="7043" xr:uid="{0626C8A3-BCBF-41CD-88D6-D0DB648E78AC}"/>
    <cellStyle name="Moneda 2 41 2 3 2" xfId="14350" xr:uid="{B10A1E6B-3950-4C4E-BC37-DFBD9C8A13A8}"/>
    <cellStyle name="Moneda 2 41 2 3 2 2" xfId="36200" xr:uid="{EC70DA85-EBE5-4E01-ACAE-2097EAA4907F}"/>
    <cellStyle name="Moneda 2 41 2 3 2 3" xfId="25279" xr:uid="{551B6307-4EDE-487D-8A50-656CB6C8C778}"/>
    <cellStyle name="Moneda 2 41 2 3 3" xfId="10696" xr:uid="{9444C3A6-53DE-4C10-98F4-6C8E88C16418}"/>
    <cellStyle name="Moneda 2 41 2 3 3 2" xfId="32560" xr:uid="{149384CF-94B1-421B-AF10-9FE09ADDFE67}"/>
    <cellStyle name="Moneda 2 41 2 3 3 3" xfId="21639" xr:uid="{7BCCA337-1A0F-466C-B7C2-E8B2F39989A4}"/>
    <cellStyle name="Moneda 2 41 2 3 4" xfId="28921" xr:uid="{1CA74D4B-FFA9-406D-9E15-9C5AF1855CB2}"/>
    <cellStyle name="Moneda 2 41 2 3 5" xfId="18000" xr:uid="{E6F47E5E-63BF-487F-99B5-3E6618E40921}"/>
    <cellStyle name="Moneda 2 41 2 4" xfId="7773" xr:uid="{D6EB80F8-8F24-4DF2-B943-191A464323EE}"/>
    <cellStyle name="Moneda 2 41 2 4 2" xfId="15080" xr:uid="{BD620B27-555B-44E2-B2DB-9F7B128AD889}"/>
    <cellStyle name="Moneda 2 41 2 4 2 2" xfId="36926" xr:uid="{84E056A2-AB91-4A97-91C2-8E1B8FE49B80}"/>
    <cellStyle name="Moneda 2 41 2 4 2 3" xfId="26005" xr:uid="{C1EBE12F-D971-43C4-9DF6-7C016C33C03F}"/>
    <cellStyle name="Moneda 2 41 2 4 3" xfId="11426" xr:uid="{30CA004B-862D-45CE-B584-98C4F4CA91DC}"/>
    <cellStyle name="Moneda 2 41 2 4 3 2" xfId="33286" xr:uid="{2452622D-F109-4734-80FC-CA8E7735843F}"/>
    <cellStyle name="Moneda 2 41 2 4 3 3" xfId="22365" xr:uid="{B0D1D9D3-97A2-420D-AAF6-4CD13E8FD474}"/>
    <cellStyle name="Moneda 2 41 2 4 4" xfId="29647" xr:uid="{737362A3-CF92-4A7A-A172-CADBC9F699E3}"/>
    <cellStyle name="Moneda 2 41 2 4 5" xfId="18726" xr:uid="{D50CD719-121E-4997-907C-07B7CB15EB7D}"/>
    <cellStyle name="Moneda 2 41 2 5" xfId="8503" xr:uid="{AEF01650-03EE-40C5-B394-6BC28CF0C788}"/>
    <cellStyle name="Moneda 2 41 2 5 2" xfId="15810" xr:uid="{7A70B76A-4703-4BC6-9E31-B598EF32638E}"/>
    <cellStyle name="Moneda 2 41 2 5 2 2" xfId="37652" xr:uid="{9AA9DC23-08CF-4F8C-B366-3DA71421781C}"/>
    <cellStyle name="Moneda 2 41 2 5 2 3" xfId="26731" xr:uid="{EF8601A1-10A4-45CE-A710-27BCCCE32100}"/>
    <cellStyle name="Moneda 2 41 2 5 3" xfId="12152" xr:uid="{570D33CA-95DC-477B-9FDD-2BDAE657C5FC}"/>
    <cellStyle name="Moneda 2 41 2 5 3 2" xfId="34012" xr:uid="{02CE2566-9851-45AE-853C-C3585ACADD83}"/>
    <cellStyle name="Moneda 2 41 2 5 3 3" xfId="23091" xr:uid="{411E7A69-52FD-4440-9C33-010C673957FE}"/>
    <cellStyle name="Moneda 2 41 2 5 4" xfId="30373" xr:uid="{422695D7-8821-454F-88D5-D65E094ECE79}"/>
    <cellStyle name="Moneda 2 41 2 5 5" xfId="19452" xr:uid="{9EED0C0B-F76D-4A28-9F4D-2410919F8944}"/>
    <cellStyle name="Moneda 2 41 2 6" xfId="12892" xr:uid="{8575D5F2-F271-4327-8A61-5CFBA3DE0B34}"/>
    <cellStyle name="Moneda 2 41 2 6 2" xfId="34746" xr:uid="{1E5408F0-DE62-4E3F-88CD-F25A39703C4E}"/>
    <cellStyle name="Moneda 2 41 2 6 3" xfId="23825" xr:uid="{7D2580C7-709A-423C-A384-E56CB6EB3D2F}"/>
    <cellStyle name="Moneda 2 41 2 7" xfId="9238" xr:uid="{D36A0CEB-AC28-4DDC-A17E-B39F38F6A84F}"/>
    <cellStyle name="Moneda 2 41 2 7 2" xfId="31106" xr:uid="{05515847-6FA6-4882-B0D0-1D841B12AE3E}"/>
    <cellStyle name="Moneda 2 41 2 7 3" xfId="20185" xr:uid="{A370274C-762F-4EF6-B65B-61B1536EC509}"/>
    <cellStyle name="Moneda 2 41 2 8" xfId="27467" xr:uid="{AA0B0F68-53AF-4C40-AA88-9E32E876A714}"/>
    <cellStyle name="Moneda 2 41 2 9" xfId="16546" xr:uid="{4341EAAC-D18E-4995-8926-3E18D7F5901D}"/>
    <cellStyle name="Moneda 2 41 3" xfId="5824" xr:uid="{4D9AE945-A834-43B9-96F2-6339E8486E21}"/>
    <cellStyle name="Moneda 2 41 3 2" xfId="6557" xr:uid="{94E675D0-B317-474C-B964-01E17BAA9443}"/>
    <cellStyle name="Moneda 2 41 3 2 2" xfId="13864" xr:uid="{5CE98830-79BB-490F-8FE8-25F1D535C19D}"/>
    <cellStyle name="Moneda 2 41 3 2 2 2" xfId="35718" xr:uid="{9A1CA9F2-20E5-4DBF-9193-560FE9B4B04F}"/>
    <cellStyle name="Moneda 2 41 3 2 2 3" xfId="24797" xr:uid="{B36E548D-A4A4-4978-831D-7CC975FD441A}"/>
    <cellStyle name="Moneda 2 41 3 2 3" xfId="10210" xr:uid="{A3F27491-01EC-4CD0-A988-1FC1601AB01E}"/>
    <cellStyle name="Moneda 2 41 3 2 3 2" xfId="32078" xr:uid="{B13CBAB2-156D-4AA9-B84E-2FDB98D3C51E}"/>
    <cellStyle name="Moneda 2 41 3 2 3 3" xfId="21157" xr:uid="{0C1AD761-EAB6-46A1-BCF3-2210ED428111}"/>
    <cellStyle name="Moneda 2 41 3 2 4" xfId="28439" xr:uid="{1D39F954-24FD-4B4C-BB98-42EDEEE6111E}"/>
    <cellStyle name="Moneda 2 41 3 2 5" xfId="17518" xr:uid="{9456C0C7-9CF3-45E6-B47A-47E1908A590C}"/>
    <cellStyle name="Moneda 2 41 3 3" xfId="7287" xr:uid="{5636AE11-391E-4BA5-AA0E-D81340551D4F}"/>
    <cellStyle name="Moneda 2 41 3 3 2" xfId="14594" xr:uid="{805829CD-F2A9-4EBF-B299-E66BB1F1A2D9}"/>
    <cellStyle name="Moneda 2 41 3 3 2 2" xfId="36444" xr:uid="{0D0B3556-A11A-4BA1-936A-BF59BCF01C75}"/>
    <cellStyle name="Moneda 2 41 3 3 2 3" xfId="25523" xr:uid="{DF2A1787-9B54-43B9-B1BF-C4E7C833FD85}"/>
    <cellStyle name="Moneda 2 41 3 3 3" xfId="10940" xr:uid="{D45FA887-855A-411E-8292-062910756CA5}"/>
    <cellStyle name="Moneda 2 41 3 3 3 2" xfId="32804" xr:uid="{A5D7ECF6-D1D7-45FB-94EF-AA45CF86ED58}"/>
    <cellStyle name="Moneda 2 41 3 3 3 3" xfId="21883" xr:uid="{94EBAA4A-7DB7-4B88-86EC-39E779F02200}"/>
    <cellStyle name="Moneda 2 41 3 3 4" xfId="29165" xr:uid="{F3EF18CD-F0EC-4FEE-93A5-574FA464244D}"/>
    <cellStyle name="Moneda 2 41 3 3 5" xfId="18244" xr:uid="{571EEED5-06BA-488D-9D3C-0CCE2723E262}"/>
    <cellStyle name="Moneda 2 41 3 4" xfId="8017" xr:uid="{327C051A-09B2-4BCB-B98B-5089C91E0CDB}"/>
    <cellStyle name="Moneda 2 41 3 4 2" xfId="15324" xr:uid="{E6EF8591-3338-4E79-A8D0-00C95C51E0A5}"/>
    <cellStyle name="Moneda 2 41 3 4 2 2" xfId="37170" xr:uid="{3B136031-1460-42AC-810D-CD219B88B8F1}"/>
    <cellStyle name="Moneda 2 41 3 4 2 3" xfId="26249" xr:uid="{08306B39-7D2A-4D50-A5F6-71108AA7C0F2}"/>
    <cellStyle name="Moneda 2 41 3 4 3" xfId="11670" xr:uid="{38C3E242-390C-47F3-9E3E-3F178DCC67DA}"/>
    <cellStyle name="Moneda 2 41 3 4 3 2" xfId="33530" xr:uid="{07047298-B48F-437A-8BED-E8A1B1474AAD}"/>
    <cellStyle name="Moneda 2 41 3 4 3 3" xfId="22609" xr:uid="{85D30752-571A-4DC9-9A0C-78E900843B4C}"/>
    <cellStyle name="Moneda 2 41 3 4 4" xfId="29891" xr:uid="{26CED2BD-7281-4E81-88B6-188CCBCFAA62}"/>
    <cellStyle name="Moneda 2 41 3 4 5" xfId="18970" xr:uid="{58254D2B-6E7C-4E8A-9643-77E8E55FE9AC}"/>
    <cellStyle name="Moneda 2 41 3 5" xfId="8747" xr:uid="{B4F1FDC2-118F-43E0-B170-B1B19D23D4BF}"/>
    <cellStyle name="Moneda 2 41 3 5 2" xfId="16054" xr:uid="{6E692C91-6C56-4E7D-934E-7C3F425E88D5}"/>
    <cellStyle name="Moneda 2 41 3 5 2 2" xfId="37896" xr:uid="{907CC912-ED08-4138-AE25-EEF61ED48B68}"/>
    <cellStyle name="Moneda 2 41 3 5 2 3" xfId="26975" xr:uid="{05CF1423-E1F2-4081-B090-992C491F0AB1}"/>
    <cellStyle name="Moneda 2 41 3 5 3" xfId="12396" xr:uid="{332F03A7-2989-47E0-834C-4E19D454602F}"/>
    <cellStyle name="Moneda 2 41 3 5 3 2" xfId="34256" xr:uid="{6A8C750D-8C12-40D1-BE9B-5C8E3C2DBD8E}"/>
    <cellStyle name="Moneda 2 41 3 5 3 3" xfId="23335" xr:uid="{37951F1D-C32F-47EC-9246-9088D074AA46}"/>
    <cellStyle name="Moneda 2 41 3 5 4" xfId="30617" xr:uid="{9429088E-6F77-4DD8-9081-3A7A94E06B96}"/>
    <cellStyle name="Moneda 2 41 3 5 5" xfId="19696" xr:uid="{CA9C8B06-0DA3-4EB0-8A7A-0AC59B4F0119}"/>
    <cellStyle name="Moneda 2 41 3 6" xfId="13136" xr:uid="{535100A9-F21B-4878-ACFB-A4020442FA47}"/>
    <cellStyle name="Moneda 2 41 3 6 2" xfId="34990" xr:uid="{B2578F6A-BDE7-4FBF-B943-1B62149C0C87}"/>
    <cellStyle name="Moneda 2 41 3 6 3" xfId="24069" xr:uid="{1B03D5E2-B1A3-4085-AEE0-8EFF499391D4}"/>
    <cellStyle name="Moneda 2 41 3 7" xfId="9482" xr:uid="{8201DDB6-5D85-40A3-84C2-8488FCE76445}"/>
    <cellStyle name="Moneda 2 41 3 7 2" xfId="31350" xr:uid="{08058E23-D237-4659-B877-85838919CD01}"/>
    <cellStyle name="Moneda 2 41 3 7 3" xfId="20429" xr:uid="{7D79CDC0-A3BF-4F9D-8A35-0AFEF0658DB6}"/>
    <cellStyle name="Moneda 2 41 3 8" xfId="27711" xr:uid="{FF92DF68-D3C9-4E20-A147-AA82EB0328A4}"/>
    <cellStyle name="Moneda 2 41 3 9" xfId="16790" xr:uid="{6F029066-EC08-4CF9-AD50-F3772127691B}"/>
    <cellStyle name="Moneda 2 41 4" xfId="6076" xr:uid="{79E92AD3-5D1B-4F0B-B8B3-B30BCF6202BE}"/>
    <cellStyle name="Moneda 2 41 4 2" xfId="13383" xr:uid="{7E937619-2261-4B86-BB71-B44DFA07C2F5}"/>
    <cellStyle name="Moneda 2 41 4 2 2" xfId="35237" xr:uid="{FD87BCC5-E184-4D7E-81C4-59063DEC8B61}"/>
    <cellStyle name="Moneda 2 41 4 2 3" xfId="24316" xr:uid="{AFE6AA18-AADA-480B-9146-8C7500206753}"/>
    <cellStyle name="Moneda 2 41 4 3" xfId="9729" xr:uid="{5EC4EF16-3692-47BC-9BE4-DA37DCF8B268}"/>
    <cellStyle name="Moneda 2 41 4 3 2" xfId="31597" xr:uid="{507EB281-1648-4BE5-B185-B014839BCF26}"/>
    <cellStyle name="Moneda 2 41 4 3 3" xfId="20676" xr:uid="{1CCCC548-4524-4A87-A552-6F0A7335FB0A}"/>
    <cellStyle name="Moneda 2 41 4 4" xfId="27958" xr:uid="{15A77DF8-2084-4835-AFB4-A769C0764F90}"/>
    <cellStyle name="Moneda 2 41 4 5" xfId="17037" xr:uid="{9DB69BE2-7BF0-4EED-9881-0AA764CDD7DB}"/>
    <cellStyle name="Moneda 2 41 5" xfId="6804" xr:uid="{C9CE49A4-7270-4B79-B2E0-BA4455251AFD}"/>
    <cellStyle name="Moneda 2 41 5 2" xfId="14111" xr:uid="{963C199D-DDE0-4E16-8AFE-7EECF7054455}"/>
    <cellStyle name="Moneda 2 41 5 2 2" xfId="35963" xr:uid="{E6E3AFDF-DAFC-4E78-8D63-241DB6FC1F4F}"/>
    <cellStyle name="Moneda 2 41 5 2 3" xfId="25042" xr:uid="{9ACBF196-EDF4-4C53-B354-1F714B4CEB0F}"/>
    <cellStyle name="Moneda 2 41 5 3" xfId="10457" xr:uid="{EF6590C5-A9C2-4B4E-B115-32C791EA8389}"/>
    <cellStyle name="Moneda 2 41 5 3 2" xfId="32323" xr:uid="{0A6CF3E5-61DF-4A71-A08D-C538BC854F53}"/>
    <cellStyle name="Moneda 2 41 5 3 3" xfId="21402" xr:uid="{0B5B53BA-BEA5-44FA-9BFE-A5ACBA88DA0B}"/>
    <cellStyle name="Moneda 2 41 5 4" xfId="28684" xr:uid="{109FE21B-246C-4836-94EB-E83F34C65F25}"/>
    <cellStyle name="Moneda 2 41 5 5" xfId="17763" xr:uid="{612B850C-8A31-4B48-A93E-61AD0C643F89}"/>
    <cellStyle name="Moneda 2 41 6" xfId="7534" xr:uid="{3F67341B-4B83-4EFD-8569-4C0CF526B4FF}"/>
    <cellStyle name="Moneda 2 41 6 2" xfId="14841" xr:uid="{8CFA3C5C-FA35-45CE-84DB-49ECA76F52A6}"/>
    <cellStyle name="Moneda 2 41 6 2 2" xfId="36689" xr:uid="{F5C0E1E5-53A9-4926-96C2-933BA4B18A36}"/>
    <cellStyle name="Moneda 2 41 6 2 3" xfId="25768" xr:uid="{33B03B30-3B09-44BB-99C3-7B739ECCC42E}"/>
    <cellStyle name="Moneda 2 41 6 3" xfId="11187" xr:uid="{7FFC6AA7-7C48-478F-A684-01490A74D68E}"/>
    <cellStyle name="Moneda 2 41 6 3 2" xfId="33049" xr:uid="{BD0995BE-ACA4-47C3-8A3A-0A76CD7A31DD}"/>
    <cellStyle name="Moneda 2 41 6 3 3" xfId="22128" xr:uid="{AB383C35-5CC2-4F45-A963-C0FBDF303A02}"/>
    <cellStyle name="Moneda 2 41 6 4" xfId="29410" xr:uid="{6389C634-8DEA-493F-9F29-89B6B4BC8628}"/>
    <cellStyle name="Moneda 2 41 6 5" xfId="18489" xr:uid="{3773437B-3925-4A02-BBEB-C92B2AF08D37}"/>
    <cellStyle name="Moneda 2 41 7" xfId="8264" xr:uid="{FECDF6E8-54F5-4C5A-872E-BCB3434FDBDE}"/>
    <cellStyle name="Moneda 2 41 7 2" xfId="15571" xr:uid="{26CBEF14-E65E-4799-8553-23E0673DA573}"/>
    <cellStyle name="Moneda 2 41 7 2 2" xfId="37415" xr:uid="{402989C9-0746-4236-9F11-43F90FBD8949}"/>
    <cellStyle name="Moneda 2 41 7 2 3" xfId="26494" xr:uid="{D0DBAB33-EE73-44C4-93B0-93DFC0504DBB}"/>
    <cellStyle name="Moneda 2 41 7 3" xfId="11915" xr:uid="{63FE0683-C4E6-4483-8451-A648325426CD}"/>
    <cellStyle name="Moneda 2 41 7 3 2" xfId="33775" xr:uid="{3D04C54D-3A9B-4169-A1DF-771E64ACC381}"/>
    <cellStyle name="Moneda 2 41 7 3 3" xfId="22854" xr:uid="{E315AD5C-1B05-414F-8E21-28CFDFB380FC}"/>
    <cellStyle name="Moneda 2 41 7 4" xfId="30136" xr:uid="{DD00BEDE-354A-48F7-B054-DAD2B9533DE7}"/>
    <cellStyle name="Moneda 2 41 7 5" xfId="19215" xr:uid="{558B9485-3ED8-4EED-BF67-B735606B1FBD}"/>
    <cellStyle name="Moneda 2 41 8" xfId="12653" xr:uid="{961A6F40-59A9-4C4C-9CDE-1A579AE8029B}"/>
    <cellStyle name="Moneda 2 41 8 2" xfId="34509" xr:uid="{8B7A10D1-CD76-4F3C-B077-786D61299340}"/>
    <cellStyle name="Moneda 2 41 8 3" xfId="23588" xr:uid="{32C6C046-60B4-4310-B049-F587BEB7C2F7}"/>
    <cellStyle name="Moneda 2 41 9" xfId="9001" xr:uid="{D29F94ED-14CF-494D-9897-4977C334D95D}"/>
    <cellStyle name="Moneda 2 41 9 2" xfId="30869" xr:uid="{4B64E104-B133-4C93-8DDE-A11C90E737F3}"/>
    <cellStyle name="Moneda 2 41 9 3" xfId="19948" xr:uid="{B2C0B15C-AB65-4670-B5CC-7F71C0D2A668}"/>
    <cellStyle name="Moneda 2 42" xfId="3165" xr:uid="{60562151-319F-42BE-B4D6-9436748D1CA9}"/>
    <cellStyle name="Moneda 2 42 10" xfId="27231" xr:uid="{F73725F6-8ECC-4C87-A126-B0DCE7BD36AE}"/>
    <cellStyle name="Moneda 2 42 11" xfId="16310" xr:uid="{0D81CA68-2761-4304-B63C-94FBC24A05D9}"/>
    <cellStyle name="Moneda 2 42 2" xfId="5575" xr:uid="{A9068375-3A11-450D-AACC-02A8E083E342}"/>
    <cellStyle name="Moneda 2 42 2 2" xfId="6314" xr:uid="{0883ED73-731F-4648-9ACD-6EE5269E407D}"/>
    <cellStyle name="Moneda 2 42 2 2 2" xfId="13621" xr:uid="{BBC199B1-E3D4-4190-A18F-032D3FF9D87C}"/>
    <cellStyle name="Moneda 2 42 2 2 2 2" xfId="35475" xr:uid="{910813C4-5EE4-43D5-9813-667688AA17D0}"/>
    <cellStyle name="Moneda 2 42 2 2 2 3" xfId="24554" xr:uid="{5062C30F-5DF3-43BB-A5D7-B3EB459B81B1}"/>
    <cellStyle name="Moneda 2 42 2 2 3" xfId="9967" xr:uid="{87D78144-24E5-4A6E-B52E-42205D0E252A}"/>
    <cellStyle name="Moneda 2 42 2 2 3 2" xfId="31835" xr:uid="{06611CC7-3AAC-4552-BB65-9D7B0141CE2E}"/>
    <cellStyle name="Moneda 2 42 2 2 3 3" xfId="20914" xr:uid="{446F57E2-51EA-469A-ABA7-D193C3FF4D2D}"/>
    <cellStyle name="Moneda 2 42 2 2 4" xfId="28196" xr:uid="{DFC13308-549F-4596-8F5E-0C7F65CDF64D}"/>
    <cellStyle name="Moneda 2 42 2 2 5" xfId="17275" xr:uid="{B53F232C-9F43-4B8D-9FAE-58557C400D96}"/>
    <cellStyle name="Moneda 2 42 2 3" xfId="7044" xr:uid="{C66677DA-7B43-42AF-8348-E8634B459EEF}"/>
    <cellStyle name="Moneda 2 42 2 3 2" xfId="14351" xr:uid="{9CB73AA6-722D-4B92-BD0F-6664F759B8C1}"/>
    <cellStyle name="Moneda 2 42 2 3 2 2" xfId="36201" xr:uid="{416B4F0C-6F5A-4019-9660-91CEC4947684}"/>
    <cellStyle name="Moneda 2 42 2 3 2 3" xfId="25280" xr:uid="{249473B8-2FF8-4F2A-B25E-B84B92A4BEE1}"/>
    <cellStyle name="Moneda 2 42 2 3 3" xfId="10697" xr:uid="{6032EB41-A731-429C-BB3C-FB6A711BF125}"/>
    <cellStyle name="Moneda 2 42 2 3 3 2" xfId="32561" xr:uid="{2DAB2A9A-9619-4B81-A820-9C3AF150DBC4}"/>
    <cellStyle name="Moneda 2 42 2 3 3 3" xfId="21640" xr:uid="{22F87D4A-84B9-4D40-8ECF-05B96CD33F0D}"/>
    <cellStyle name="Moneda 2 42 2 3 4" xfId="28922" xr:uid="{BB41CFDF-BA4B-41E8-8E68-C3EADA2BB152}"/>
    <cellStyle name="Moneda 2 42 2 3 5" xfId="18001" xr:uid="{7C370869-533B-475A-91D7-33FF8549DABA}"/>
    <cellStyle name="Moneda 2 42 2 4" xfId="7774" xr:uid="{409B72D0-EFF3-4593-8ACE-22BB6970C4B0}"/>
    <cellStyle name="Moneda 2 42 2 4 2" xfId="15081" xr:uid="{095C7346-8036-4DD4-A21E-7612B4AD384F}"/>
    <cellStyle name="Moneda 2 42 2 4 2 2" xfId="36927" xr:uid="{6F4BE74B-ADE6-49B5-9BD0-51B6DCC1EAF5}"/>
    <cellStyle name="Moneda 2 42 2 4 2 3" xfId="26006" xr:uid="{6AE56A14-EC19-4E9C-80B9-EEED675764D0}"/>
    <cellStyle name="Moneda 2 42 2 4 3" xfId="11427" xr:uid="{D2487BC6-E8C4-4B1C-B1DD-A7D4CC9344F6}"/>
    <cellStyle name="Moneda 2 42 2 4 3 2" xfId="33287" xr:uid="{BD6871FB-F10A-4A23-A197-15AA167D1E7E}"/>
    <cellStyle name="Moneda 2 42 2 4 3 3" xfId="22366" xr:uid="{D06DA0E6-64A3-405C-96A0-04A04A98D7B1}"/>
    <cellStyle name="Moneda 2 42 2 4 4" xfId="29648" xr:uid="{932DAE87-1EAF-4B01-A047-794DB7FFC768}"/>
    <cellStyle name="Moneda 2 42 2 4 5" xfId="18727" xr:uid="{C6B50C84-281B-4347-8A47-A517FCE5F855}"/>
    <cellStyle name="Moneda 2 42 2 5" xfId="8504" xr:uid="{D13AB496-AB6D-4805-B06E-48BD42399C25}"/>
    <cellStyle name="Moneda 2 42 2 5 2" xfId="15811" xr:uid="{702B9A73-26D0-4D89-AC59-F5648E0B186D}"/>
    <cellStyle name="Moneda 2 42 2 5 2 2" xfId="37653" xr:uid="{07BA7361-C7C8-4DFB-8AE0-B000DEF17C05}"/>
    <cellStyle name="Moneda 2 42 2 5 2 3" xfId="26732" xr:uid="{C9C60D96-79DF-448B-B672-1D364C6A1C9B}"/>
    <cellStyle name="Moneda 2 42 2 5 3" xfId="12153" xr:uid="{82D8C89D-11EA-4DAF-8BE8-8BC6E2946D00}"/>
    <cellStyle name="Moneda 2 42 2 5 3 2" xfId="34013" xr:uid="{EB2C98A4-5E27-4637-887F-7088AE5EE45D}"/>
    <cellStyle name="Moneda 2 42 2 5 3 3" xfId="23092" xr:uid="{47CABBBE-DA29-471E-8341-F7AB2BC4113F}"/>
    <cellStyle name="Moneda 2 42 2 5 4" xfId="30374" xr:uid="{FB6F5172-5D79-4CBA-9A56-6C416D74480D}"/>
    <cellStyle name="Moneda 2 42 2 5 5" xfId="19453" xr:uid="{59843F5A-3DB8-4502-89A1-C32DB2829155}"/>
    <cellStyle name="Moneda 2 42 2 6" xfId="12893" xr:uid="{DB733A8F-1E48-4A9D-8530-D52AC98AE94D}"/>
    <cellStyle name="Moneda 2 42 2 6 2" xfId="34747" xr:uid="{169FE87F-02C5-473D-8E1E-81B8057AE851}"/>
    <cellStyle name="Moneda 2 42 2 6 3" xfId="23826" xr:uid="{94C9EB2B-92E4-4AE6-9EA9-D9BD96213E2E}"/>
    <cellStyle name="Moneda 2 42 2 7" xfId="9239" xr:uid="{AFBAEE96-346F-408C-A3A7-2F926BEE348F}"/>
    <cellStyle name="Moneda 2 42 2 7 2" xfId="31107" xr:uid="{5BE3AEE7-0E28-4076-8CAF-29EE32FCDB87}"/>
    <cellStyle name="Moneda 2 42 2 7 3" xfId="20186" xr:uid="{C32B5A6F-AD00-4968-B1CB-CB04A3B2AF2D}"/>
    <cellStyle name="Moneda 2 42 2 8" xfId="27468" xr:uid="{A969715D-D323-46F4-A5FC-CB164E0A54ED}"/>
    <cellStyle name="Moneda 2 42 2 9" xfId="16547" xr:uid="{08E822C2-6F23-4F82-87C6-88EB8D15B446}"/>
    <cellStyle name="Moneda 2 42 3" xfId="5825" xr:uid="{D4A023F5-1D98-4DA2-8417-34F1986DD1F1}"/>
    <cellStyle name="Moneda 2 42 3 2" xfId="6558" xr:uid="{CF0AED48-61FA-4711-8F94-23133EF5D74B}"/>
    <cellStyle name="Moneda 2 42 3 2 2" xfId="13865" xr:uid="{732527A5-3A4A-4609-929E-A7E0A4C8C433}"/>
    <cellStyle name="Moneda 2 42 3 2 2 2" xfId="35719" xr:uid="{C84A4B1C-052C-4DBC-932B-1551548CE098}"/>
    <cellStyle name="Moneda 2 42 3 2 2 3" xfId="24798" xr:uid="{D14F2F7A-AFDB-463B-BBF5-47344FD418AC}"/>
    <cellStyle name="Moneda 2 42 3 2 3" xfId="10211" xr:uid="{D725771B-F24B-44DE-9715-906B51FF767C}"/>
    <cellStyle name="Moneda 2 42 3 2 3 2" xfId="32079" xr:uid="{C52FDF02-A98D-42D6-9BA8-850453EFA4BF}"/>
    <cellStyle name="Moneda 2 42 3 2 3 3" xfId="21158" xr:uid="{FDB6CA01-4FCA-4560-89CD-80772DFC7526}"/>
    <cellStyle name="Moneda 2 42 3 2 4" xfId="28440" xr:uid="{7FFD541C-06F8-4700-922F-7BE5DE05E6E8}"/>
    <cellStyle name="Moneda 2 42 3 2 5" xfId="17519" xr:uid="{6111E1AA-104C-4909-B6F6-EA22CFCBF913}"/>
    <cellStyle name="Moneda 2 42 3 3" xfId="7288" xr:uid="{B3837B4B-FFCA-45D3-8E1E-F9E011EAAD54}"/>
    <cellStyle name="Moneda 2 42 3 3 2" xfId="14595" xr:uid="{25E89D5E-A019-49A0-9238-3D4094F5CE40}"/>
    <cellStyle name="Moneda 2 42 3 3 2 2" xfId="36445" xr:uid="{62C44325-65C7-4A47-9071-9CCB241E66F8}"/>
    <cellStyle name="Moneda 2 42 3 3 2 3" xfId="25524" xr:uid="{6362B2CD-2FFB-4D62-BA6F-74C918FCAC09}"/>
    <cellStyle name="Moneda 2 42 3 3 3" xfId="10941" xr:uid="{31ED1921-91CB-4403-AB78-CC3BA51752AE}"/>
    <cellStyle name="Moneda 2 42 3 3 3 2" xfId="32805" xr:uid="{19CE8E17-72F4-4DD7-8D90-6A9644DD8FB7}"/>
    <cellStyle name="Moneda 2 42 3 3 3 3" xfId="21884" xr:uid="{ABE1DAEC-006C-4EAD-8318-28F6A8EC6CEF}"/>
    <cellStyle name="Moneda 2 42 3 3 4" xfId="29166" xr:uid="{33D4B84E-CBFB-48AA-937B-22D2F59CD298}"/>
    <cellStyle name="Moneda 2 42 3 3 5" xfId="18245" xr:uid="{5309FEC6-11D4-44A0-A01D-243CB77BDC2B}"/>
    <cellStyle name="Moneda 2 42 3 4" xfId="8018" xr:uid="{F00BE04C-A721-4374-B65B-309D8FED2E20}"/>
    <cellStyle name="Moneda 2 42 3 4 2" xfId="15325" xr:uid="{EA9A9DC1-EFF3-47ED-9FF6-74FE864B5FA8}"/>
    <cellStyle name="Moneda 2 42 3 4 2 2" xfId="37171" xr:uid="{5416B40B-0FE5-4FA9-8962-E195C390AAEF}"/>
    <cellStyle name="Moneda 2 42 3 4 2 3" xfId="26250" xr:uid="{B7B22271-A2F7-46C7-B7C9-A696E2D2BDA7}"/>
    <cellStyle name="Moneda 2 42 3 4 3" xfId="11671" xr:uid="{A1136A76-EB28-4228-BC96-3B464384B5D8}"/>
    <cellStyle name="Moneda 2 42 3 4 3 2" xfId="33531" xr:uid="{66BD9A86-8888-423E-A9D1-2AF1AC8F6A32}"/>
    <cellStyle name="Moneda 2 42 3 4 3 3" xfId="22610" xr:uid="{31F100F8-B7C3-4B1E-9B42-4DC3E12EA79D}"/>
    <cellStyle name="Moneda 2 42 3 4 4" xfId="29892" xr:uid="{8DF17266-0EFD-4795-BBD5-8FAE3AFAF9BE}"/>
    <cellStyle name="Moneda 2 42 3 4 5" xfId="18971" xr:uid="{3803EBEE-D480-4D79-92F8-771B815B0EF0}"/>
    <cellStyle name="Moneda 2 42 3 5" xfId="8748" xr:uid="{2CF4F73C-358E-4E83-854A-217FEC73D961}"/>
    <cellStyle name="Moneda 2 42 3 5 2" xfId="16055" xr:uid="{E41BA849-CB5D-4C4D-8ED2-5E0BB2014E8D}"/>
    <cellStyle name="Moneda 2 42 3 5 2 2" xfId="37897" xr:uid="{A1995C7E-0F4F-44B8-9315-215F7C3A027E}"/>
    <cellStyle name="Moneda 2 42 3 5 2 3" xfId="26976" xr:uid="{CAEACE16-DA51-4F25-91C6-92F735D82D4A}"/>
    <cellStyle name="Moneda 2 42 3 5 3" xfId="12397" xr:uid="{85CBF165-8DF6-4C2A-A89A-EBA78B0D6CAE}"/>
    <cellStyle name="Moneda 2 42 3 5 3 2" xfId="34257" xr:uid="{31B6CA4E-E116-4A79-876C-B28AD37A26E4}"/>
    <cellStyle name="Moneda 2 42 3 5 3 3" xfId="23336" xr:uid="{8DF560A0-EB80-484C-91EC-25272D1CBDB6}"/>
    <cellStyle name="Moneda 2 42 3 5 4" xfId="30618" xr:uid="{619C5D81-41F7-4629-AC9C-701677A209FD}"/>
    <cellStyle name="Moneda 2 42 3 5 5" xfId="19697" xr:uid="{A2E419D3-8ADE-4E4E-B5EA-EEB3619B335B}"/>
    <cellStyle name="Moneda 2 42 3 6" xfId="13137" xr:uid="{DBE14BAE-485B-419D-9464-3117B0AF1C17}"/>
    <cellStyle name="Moneda 2 42 3 6 2" xfId="34991" xr:uid="{5C15C3F3-880B-432D-A2D7-EFB8B040CE27}"/>
    <cellStyle name="Moneda 2 42 3 6 3" xfId="24070" xr:uid="{925C02A7-D202-4BE5-BCBE-E8EFD7B8479D}"/>
    <cellStyle name="Moneda 2 42 3 7" xfId="9483" xr:uid="{FB92C69F-173B-407E-88EB-BD1DE680EED6}"/>
    <cellStyle name="Moneda 2 42 3 7 2" xfId="31351" xr:uid="{703D1294-F112-4AA2-9A11-4B2FE67ADBBF}"/>
    <cellStyle name="Moneda 2 42 3 7 3" xfId="20430" xr:uid="{2EF982F6-B19F-41E2-8BB5-497CE71A0EDB}"/>
    <cellStyle name="Moneda 2 42 3 8" xfId="27712" xr:uid="{B3BE9FD0-5323-4302-BCA2-8791692527CC}"/>
    <cellStyle name="Moneda 2 42 3 9" xfId="16791" xr:uid="{43662162-08F7-414E-A2F2-2356758A9E77}"/>
    <cellStyle name="Moneda 2 42 4" xfId="6077" xr:uid="{2D0835E4-997B-4048-8B93-83267CA6934A}"/>
    <cellStyle name="Moneda 2 42 4 2" xfId="13384" xr:uid="{6902EE8B-1375-4270-9668-391769C2ED17}"/>
    <cellStyle name="Moneda 2 42 4 2 2" xfId="35238" xr:uid="{A779CE8B-9611-439E-8C2B-645D203615A7}"/>
    <cellStyle name="Moneda 2 42 4 2 3" xfId="24317" xr:uid="{4B31A082-CEDF-4B65-A9C1-E1F32560C60B}"/>
    <cellStyle name="Moneda 2 42 4 3" xfId="9730" xr:uid="{0922FBF6-50B6-4CE5-99B7-94136B8463DC}"/>
    <cellStyle name="Moneda 2 42 4 3 2" xfId="31598" xr:uid="{2F911A3F-3814-4E73-A20A-8CED2C6EC4F5}"/>
    <cellStyle name="Moneda 2 42 4 3 3" xfId="20677" xr:uid="{C017D5FB-869E-4819-9915-E59AA7F653BC}"/>
    <cellStyle name="Moneda 2 42 4 4" xfId="27959" xr:uid="{3C5E2632-6D5A-4278-8A4D-62A7E7374C3A}"/>
    <cellStyle name="Moneda 2 42 4 5" xfId="17038" xr:uid="{156B0D46-CBEB-48FC-B52C-BE90151E7DA1}"/>
    <cellStyle name="Moneda 2 42 5" xfId="6805" xr:uid="{400F4359-C109-46F5-BA63-04F68A7CAB77}"/>
    <cellStyle name="Moneda 2 42 5 2" xfId="14112" xr:uid="{E5EF1974-82BF-4791-AD51-67341E70FA54}"/>
    <cellStyle name="Moneda 2 42 5 2 2" xfId="35964" xr:uid="{897B26B5-3C55-48A9-A952-8FC02F4D8D93}"/>
    <cellStyle name="Moneda 2 42 5 2 3" xfId="25043" xr:uid="{F66287F3-573B-43F8-94E7-91739505DCE5}"/>
    <cellStyle name="Moneda 2 42 5 3" xfId="10458" xr:uid="{D9A3514F-FA29-4AC7-998B-543DE00DD239}"/>
    <cellStyle name="Moneda 2 42 5 3 2" xfId="32324" xr:uid="{B3C329AA-7724-4682-A74A-4B7031051005}"/>
    <cellStyle name="Moneda 2 42 5 3 3" xfId="21403" xr:uid="{4217199A-C326-4535-A835-D118B16869CC}"/>
    <cellStyle name="Moneda 2 42 5 4" xfId="28685" xr:uid="{FD823EB6-5DDB-4318-A8A9-625FE4DA801C}"/>
    <cellStyle name="Moneda 2 42 5 5" xfId="17764" xr:uid="{5E357FF2-EA80-43BB-A7DA-01822C18DF80}"/>
    <cellStyle name="Moneda 2 42 6" xfId="7535" xr:uid="{716C65AD-F898-4B53-AB60-F9EC3BF3AE83}"/>
    <cellStyle name="Moneda 2 42 6 2" xfId="14842" xr:uid="{31B4AF8E-6B20-42E2-B38C-EF65ACC33F61}"/>
    <cellStyle name="Moneda 2 42 6 2 2" xfId="36690" xr:uid="{E1325ABB-A182-44B2-9FA0-0426EAF33197}"/>
    <cellStyle name="Moneda 2 42 6 2 3" xfId="25769" xr:uid="{F91AA698-D245-49B6-AF8E-C4A5917AA7AC}"/>
    <cellStyle name="Moneda 2 42 6 3" xfId="11188" xr:uid="{2ECDB2A5-E856-4687-A6E4-BE7E0A5E200B}"/>
    <cellStyle name="Moneda 2 42 6 3 2" xfId="33050" xr:uid="{C3E705D5-37CD-40E8-9703-FDBCF912EF1B}"/>
    <cellStyle name="Moneda 2 42 6 3 3" xfId="22129" xr:uid="{6A9FDF3C-3B8C-4C56-882B-8D04850C9A5F}"/>
    <cellStyle name="Moneda 2 42 6 4" xfId="29411" xr:uid="{9E9D1C16-51A0-4077-8638-EBF3DA832202}"/>
    <cellStyle name="Moneda 2 42 6 5" xfId="18490" xr:uid="{831FB074-457E-4A2F-9BE5-F563ED9FF10A}"/>
    <cellStyle name="Moneda 2 42 7" xfId="8265" xr:uid="{F9F20AF3-0EDE-4817-BBFC-FEDD6084FE85}"/>
    <cellStyle name="Moneda 2 42 7 2" xfId="15572" xr:uid="{19A3DF94-21DC-4385-A5E9-C68C2E51C1EE}"/>
    <cellStyle name="Moneda 2 42 7 2 2" xfId="37416" xr:uid="{959B35C4-1D7D-4809-AEF5-05A9D25318AE}"/>
    <cellStyle name="Moneda 2 42 7 2 3" xfId="26495" xr:uid="{8A4EA7A7-EB90-4157-A340-F068C8352E07}"/>
    <cellStyle name="Moneda 2 42 7 3" xfId="11916" xr:uid="{0C2A4075-89CE-49B6-BF72-E375A6AE431F}"/>
    <cellStyle name="Moneda 2 42 7 3 2" xfId="33776" xr:uid="{C44FD579-0B72-472D-94BB-37D4DC49539B}"/>
    <cellStyle name="Moneda 2 42 7 3 3" xfId="22855" xr:uid="{B377960F-8E89-4C34-9E92-D7234CCE788E}"/>
    <cellStyle name="Moneda 2 42 7 4" xfId="30137" xr:uid="{C2CC8609-14B3-4C1D-9056-E0CABD5F4277}"/>
    <cellStyle name="Moneda 2 42 7 5" xfId="19216" xr:uid="{8246EB61-8C22-4858-9289-F4250003F716}"/>
    <cellStyle name="Moneda 2 42 8" xfId="12654" xr:uid="{D6C56AA4-EC45-4DE8-B11C-F5CCED2941F1}"/>
    <cellStyle name="Moneda 2 42 8 2" xfId="34510" xr:uid="{1B8901B3-8E26-481D-AD8C-4A8A27F19780}"/>
    <cellStyle name="Moneda 2 42 8 3" xfId="23589" xr:uid="{78CEA2B5-0874-4B1E-8A4B-9435F6D8FED1}"/>
    <cellStyle name="Moneda 2 42 9" xfId="9002" xr:uid="{41F224C7-6AB7-4850-8322-5B8AD83D8760}"/>
    <cellStyle name="Moneda 2 42 9 2" xfId="30870" xr:uid="{217F0C8C-7991-4A61-925F-6F89E3094DB8}"/>
    <cellStyle name="Moneda 2 42 9 3" xfId="19949" xr:uid="{983BDF05-B37A-468A-B678-83CBCA55BBF1}"/>
    <cellStyle name="Moneda 2 43" xfId="3166" xr:uid="{0C95741F-DA9C-4B03-A962-049FEA9F6A8C}"/>
    <cellStyle name="Moneda 2 43 10" xfId="27232" xr:uid="{1A2A10A7-A986-46EF-9DEE-979EBCC7A5A1}"/>
    <cellStyle name="Moneda 2 43 11" xfId="16311" xr:uid="{CCF35E9A-FCE3-4E60-B76D-DC4ED7A924A9}"/>
    <cellStyle name="Moneda 2 43 2" xfId="5576" xr:uid="{8E88C3C7-8FBE-45E9-B335-F0058109BC3C}"/>
    <cellStyle name="Moneda 2 43 2 2" xfId="6315" xr:uid="{BED8BAFF-23FF-4847-8D3C-834C1F6C082F}"/>
    <cellStyle name="Moneda 2 43 2 2 2" xfId="13622" xr:uid="{44D4EB87-C041-4766-B3F5-18802319903D}"/>
    <cellStyle name="Moneda 2 43 2 2 2 2" xfId="35476" xr:uid="{F56E3A40-188D-45AB-8DD1-A9440FEA127F}"/>
    <cellStyle name="Moneda 2 43 2 2 2 3" xfId="24555" xr:uid="{9986485B-3179-4F25-B921-CFD3988EFAC8}"/>
    <cellStyle name="Moneda 2 43 2 2 3" xfId="9968" xr:uid="{E11FC395-B258-4C2B-B90D-A51C0AC194C6}"/>
    <cellStyle name="Moneda 2 43 2 2 3 2" xfId="31836" xr:uid="{702AE686-8F0F-47E9-82F7-BB740DA79B4E}"/>
    <cellStyle name="Moneda 2 43 2 2 3 3" xfId="20915" xr:uid="{F992FC12-8AD0-4066-AF26-EDEFA7493298}"/>
    <cellStyle name="Moneda 2 43 2 2 4" xfId="28197" xr:uid="{55446BB0-5920-49EF-9016-D2AF687C820A}"/>
    <cellStyle name="Moneda 2 43 2 2 5" xfId="17276" xr:uid="{C30B0B70-4E36-43BD-AC98-A2F569F3E680}"/>
    <cellStyle name="Moneda 2 43 2 3" xfId="7045" xr:uid="{225F9728-24BB-4026-B0DA-019D7FD473E8}"/>
    <cellStyle name="Moneda 2 43 2 3 2" xfId="14352" xr:uid="{7E9D5344-3D2E-49C1-B8AD-2DB4A32ECAA7}"/>
    <cellStyle name="Moneda 2 43 2 3 2 2" xfId="36202" xr:uid="{F87FB73A-327E-49FB-A01B-BC2F3E54091D}"/>
    <cellStyle name="Moneda 2 43 2 3 2 3" xfId="25281" xr:uid="{D9A42778-317E-45ED-AF8D-052BA637F328}"/>
    <cellStyle name="Moneda 2 43 2 3 3" xfId="10698" xr:uid="{FB5912BC-C252-4288-9D83-8A47D916A772}"/>
    <cellStyle name="Moneda 2 43 2 3 3 2" xfId="32562" xr:uid="{96E703C3-8C07-4522-8605-35E5D34A11A5}"/>
    <cellStyle name="Moneda 2 43 2 3 3 3" xfId="21641" xr:uid="{E9A3CEFA-5607-4024-812A-7597A664A557}"/>
    <cellStyle name="Moneda 2 43 2 3 4" xfId="28923" xr:uid="{68237CF0-525E-4659-AEE1-961AC3612ECD}"/>
    <cellStyle name="Moneda 2 43 2 3 5" xfId="18002" xr:uid="{2371AE06-CC4D-4455-9EC7-06CFCFD9E665}"/>
    <cellStyle name="Moneda 2 43 2 4" xfId="7775" xr:uid="{B52BAAA7-2BDC-4292-8EAD-456401F197B1}"/>
    <cellStyle name="Moneda 2 43 2 4 2" xfId="15082" xr:uid="{14A5DE70-AD84-4993-93FE-07C5327C5251}"/>
    <cellStyle name="Moneda 2 43 2 4 2 2" xfId="36928" xr:uid="{7EF1D0C8-11B1-4FEA-9030-639EFFBF1F8F}"/>
    <cellStyle name="Moneda 2 43 2 4 2 3" xfId="26007" xr:uid="{44A5BD29-B345-4452-8BA1-A1AEC8A09E72}"/>
    <cellStyle name="Moneda 2 43 2 4 3" xfId="11428" xr:uid="{D1D72CC0-D50D-4DBB-91B0-9B0E5006FFD2}"/>
    <cellStyle name="Moneda 2 43 2 4 3 2" xfId="33288" xr:uid="{42271B82-E75B-4E3C-B97D-24EA6624A09E}"/>
    <cellStyle name="Moneda 2 43 2 4 3 3" xfId="22367" xr:uid="{A20DEACB-FA9B-466D-92DC-9CBD760F1910}"/>
    <cellStyle name="Moneda 2 43 2 4 4" xfId="29649" xr:uid="{888F02D4-0E73-4148-A0C3-267B9C9B8337}"/>
    <cellStyle name="Moneda 2 43 2 4 5" xfId="18728" xr:uid="{0DD1A4DE-13B2-4ACA-B0F7-A3C231AF8DC4}"/>
    <cellStyle name="Moneda 2 43 2 5" xfId="8505" xr:uid="{DBF7EF73-2DA7-4A5F-89CF-D21F7434A2B7}"/>
    <cellStyle name="Moneda 2 43 2 5 2" xfId="15812" xr:uid="{8B42FE26-4C49-40CD-A92A-0DA3C0DC6E6E}"/>
    <cellStyle name="Moneda 2 43 2 5 2 2" xfId="37654" xr:uid="{304A2685-7D99-4824-BC28-AE67E3FDF42A}"/>
    <cellStyle name="Moneda 2 43 2 5 2 3" xfId="26733" xr:uid="{33B8BCD7-9990-4EE6-BF1B-6A69D0EA3DF9}"/>
    <cellStyle name="Moneda 2 43 2 5 3" xfId="12154" xr:uid="{2451D7D7-E8A7-4948-A2B7-586B3521E099}"/>
    <cellStyle name="Moneda 2 43 2 5 3 2" xfId="34014" xr:uid="{5EC9756D-33B1-4ADE-B007-8BF26787071D}"/>
    <cellStyle name="Moneda 2 43 2 5 3 3" xfId="23093" xr:uid="{9418BE66-EF00-457A-9665-DDDC71F1FEC4}"/>
    <cellStyle name="Moneda 2 43 2 5 4" xfId="30375" xr:uid="{1C1CBE73-D1E9-462C-9B60-6DF6177D5765}"/>
    <cellStyle name="Moneda 2 43 2 5 5" xfId="19454" xr:uid="{E24A74A7-8BD9-43A0-A7E4-56E37DB26EA6}"/>
    <cellStyle name="Moneda 2 43 2 6" xfId="12894" xr:uid="{28E9E83F-0F2B-45C3-8A22-56BA9996E3CF}"/>
    <cellStyle name="Moneda 2 43 2 6 2" xfId="34748" xr:uid="{8E0AF3AE-4436-4781-A4D9-A1822203BC7C}"/>
    <cellStyle name="Moneda 2 43 2 6 3" xfId="23827" xr:uid="{E778755E-BC06-4E20-8C07-8E67885E25CF}"/>
    <cellStyle name="Moneda 2 43 2 7" xfId="9240" xr:uid="{05A51866-0F25-4CA1-A16A-CB992E516423}"/>
    <cellStyle name="Moneda 2 43 2 7 2" xfId="31108" xr:uid="{6857E8C4-39DA-4752-802F-FD53CA5BD2DE}"/>
    <cellStyle name="Moneda 2 43 2 7 3" xfId="20187" xr:uid="{FA7B04AF-3354-44D6-A0E2-2A1182EA3FE7}"/>
    <cellStyle name="Moneda 2 43 2 8" xfId="27469" xr:uid="{A03509E0-6F81-45AA-B05D-2CBAF858461D}"/>
    <cellStyle name="Moneda 2 43 2 9" xfId="16548" xr:uid="{3B72209E-71E8-439F-943A-DC26EC4108FE}"/>
    <cellStyle name="Moneda 2 43 3" xfId="5826" xr:uid="{3F26D437-803F-483E-9908-35DFA138039F}"/>
    <cellStyle name="Moneda 2 43 3 2" xfId="6559" xr:uid="{91C9ED40-40A9-4133-A728-52CF4C720AAB}"/>
    <cellStyle name="Moneda 2 43 3 2 2" xfId="13866" xr:uid="{DD6CA88F-7530-42D2-B8DB-C4025BED6AED}"/>
    <cellStyle name="Moneda 2 43 3 2 2 2" xfId="35720" xr:uid="{E9422687-D014-4AEF-A80D-AFD87205702F}"/>
    <cellStyle name="Moneda 2 43 3 2 2 3" xfId="24799" xr:uid="{E86C46D5-A0D3-4A49-88EB-DFA993FF21D3}"/>
    <cellStyle name="Moneda 2 43 3 2 3" xfId="10212" xr:uid="{A20191D8-B49D-46A9-9F67-61C7349A6987}"/>
    <cellStyle name="Moneda 2 43 3 2 3 2" xfId="32080" xr:uid="{717D743D-D1FE-4556-A76E-DF97244D0812}"/>
    <cellStyle name="Moneda 2 43 3 2 3 3" xfId="21159" xr:uid="{ED762FE6-E76F-42C2-8AC9-881418C87A7E}"/>
    <cellStyle name="Moneda 2 43 3 2 4" xfId="28441" xr:uid="{BE5E84BE-B489-43A1-B2C0-B53C29C11A45}"/>
    <cellStyle name="Moneda 2 43 3 2 5" xfId="17520" xr:uid="{5377E87A-8005-4FED-A3E0-53DFC920036C}"/>
    <cellStyle name="Moneda 2 43 3 3" xfId="7289" xr:uid="{6565159F-B0A1-46FE-854F-623A7C15FAC6}"/>
    <cellStyle name="Moneda 2 43 3 3 2" xfId="14596" xr:uid="{C8015CAF-469F-420C-9B30-885CFED12B04}"/>
    <cellStyle name="Moneda 2 43 3 3 2 2" xfId="36446" xr:uid="{67189492-4BAB-4EA2-9307-D026936F40AB}"/>
    <cellStyle name="Moneda 2 43 3 3 2 3" xfId="25525" xr:uid="{2456FDD9-E6C5-4539-8A4F-00D775477094}"/>
    <cellStyle name="Moneda 2 43 3 3 3" xfId="10942" xr:uid="{77084E1F-6B6A-496C-BB77-E2FD62A43385}"/>
    <cellStyle name="Moneda 2 43 3 3 3 2" xfId="32806" xr:uid="{4170F50C-5259-403B-AF80-AC64DBD8239E}"/>
    <cellStyle name="Moneda 2 43 3 3 3 3" xfId="21885" xr:uid="{65EB5BA1-4341-4F8C-8F24-25BF9FCE896F}"/>
    <cellStyle name="Moneda 2 43 3 3 4" xfId="29167" xr:uid="{7563EF19-111B-47E5-8F89-DACEC06543BE}"/>
    <cellStyle name="Moneda 2 43 3 3 5" xfId="18246" xr:uid="{BBAD75FE-CF5A-4F4B-82C4-231B17F59D21}"/>
    <cellStyle name="Moneda 2 43 3 4" xfId="8019" xr:uid="{D047DF5D-A9B4-43DA-9C79-2AD76687B134}"/>
    <cellStyle name="Moneda 2 43 3 4 2" xfId="15326" xr:uid="{B8D79873-E748-4E96-AD52-A52B72461851}"/>
    <cellStyle name="Moneda 2 43 3 4 2 2" xfId="37172" xr:uid="{CC137BF2-F89E-4124-B7F7-8E3F8F7503F7}"/>
    <cellStyle name="Moneda 2 43 3 4 2 3" xfId="26251" xr:uid="{56146D9A-449C-4365-AA66-932131EDA909}"/>
    <cellStyle name="Moneda 2 43 3 4 3" xfId="11672" xr:uid="{D96FB340-5DD6-4136-B95C-15E1D8CAAD46}"/>
    <cellStyle name="Moneda 2 43 3 4 3 2" xfId="33532" xr:uid="{39A44DC4-05B5-4173-AFCD-602F09CCC4CB}"/>
    <cellStyle name="Moneda 2 43 3 4 3 3" xfId="22611" xr:uid="{F70450B1-8A3C-40B0-A35B-930360CA1E91}"/>
    <cellStyle name="Moneda 2 43 3 4 4" xfId="29893" xr:uid="{33736A77-4561-4A27-ACED-0E94792EEF78}"/>
    <cellStyle name="Moneda 2 43 3 4 5" xfId="18972" xr:uid="{4EA21101-31CD-42E2-9007-0EC954922F3F}"/>
    <cellStyle name="Moneda 2 43 3 5" xfId="8749" xr:uid="{E7A8228A-B22D-4571-8727-BA37C272084D}"/>
    <cellStyle name="Moneda 2 43 3 5 2" xfId="16056" xr:uid="{9CC1B877-3339-457C-B2EE-6DEED65496C3}"/>
    <cellStyle name="Moneda 2 43 3 5 2 2" xfId="37898" xr:uid="{9F589ECA-41A2-47A1-9284-BED1EF6971E5}"/>
    <cellStyle name="Moneda 2 43 3 5 2 3" xfId="26977" xr:uid="{49BDFD1D-C315-4908-ABC4-139F71C4AD75}"/>
    <cellStyle name="Moneda 2 43 3 5 3" xfId="12398" xr:uid="{275CDFB6-949B-4E10-B0D6-E39A9F4448D4}"/>
    <cellStyle name="Moneda 2 43 3 5 3 2" xfId="34258" xr:uid="{418D1A6B-212B-4D9A-B13A-D9ACFF777649}"/>
    <cellStyle name="Moneda 2 43 3 5 3 3" xfId="23337" xr:uid="{9BEFEF9B-4763-4113-850E-E44746082B3F}"/>
    <cellStyle name="Moneda 2 43 3 5 4" xfId="30619" xr:uid="{742813DD-516E-43EB-A0D2-E9C6A314DCFC}"/>
    <cellStyle name="Moneda 2 43 3 5 5" xfId="19698" xr:uid="{EB730D0D-31BE-46EE-A94B-7127942D6B99}"/>
    <cellStyle name="Moneda 2 43 3 6" xfId="13138" xr:uid="{1D7CB08C-0D68-44AD-94DE-62F414C082B6}"/>
    <cellStyle name="Moneda 2 43 3 6 2" xfId="34992" xr:uid="{D4FBA501-818F-491A-BE45-A9ACC27256C8}"/>
    <cellStyle name="Moneda 2 43 3 6 3" xfId="24071" xr:uid="{078C5A35-6F8E-4731-9EE0-24DEACBC69BF}"/>
    <cellStyle name="Moneda 2 43 3 7" xfId="9484" xr:uid="{910F2FB6-4B08-49D7-B5CE-47710F34CDEA}"/>
    <cellStyle name="Moneda 2 43 3 7 2" xfId="31352" xr:uid="{FF93C3C7-831A-41E9-8562-AB14BEC0A0A3}"/>
    <cellStyle name="Moneda 2 43 3 7 3" xfId="20431" xr:uid="{FC656E2E-8096-4035-9C54-3EEB1AB164CD}"/>
    <cellStyle name="Moneda 2 43 3 8" xfId="27713" xr:uid="{4A15DABF-498D-41B9-8F6B-69B9341B11CF}"/>
    <cellStyle name="Moneda 2 43 3 9" xfId="16792" xr:uid="{91CB981E-C80E-4EE2-AF53-2AEE23219CCD}"/>
    <cellStyle name="Moneda 2 43 4" xfId="6078" xr:uid="{2DB087A8-3156-4322-A974-C8485D28C3C3}"/>
    <cellStyle name="Moneda 2 43 4 2" xfId="13385" xr:uid="{1BBB8BA1-3E5F-49F7-94D8-C23B6D302B4E}"/>
    <cellStyle name="Moneda 2 43 4 2 2" xfId="35239" xr:uid="{BC2A64A6-7339-4DAC-B141-55FD6CFB43B6}"/>
    <cellStyle name="Moneda 2 43 4 2 3" xfId="24318" xr:uid="{E043763E-AAB1-432A-9AFA-4CEA740EF776}"/>
    <cellStyle name="Moneda 2 43 4 3" xfId="9731" xr:uid="{25FFF4FD-E8B4-4D54-82EE-6840CB02A0C3}"/>
    <cellStyle name="Moneda 2 43 4 3 2" xfId="31599" xr:uid="{2BCD0DE6-EDC9-4FD0-891A-0F86F848E36F}"/>
    <cellStyle name="Moneda 2 43 4 3 3" xfId="20678" xr:uid="{D4BC903F-242A-4BC3-8604-CB7F7D0BF434}"/>
    <cellStyle name="Moneda 2 43 4 4" xfId="27960" xr:uid="{53E2CFB1-131F-4850-A1D6-8A02CFA3A9C7}"/>
    <cellStyle name="Moneda 2 43 4 5" xfId="17039" xr:uid="{F111DD0D-C7B6-4CD5-A0DC-8815D84212AA}"/>
    <cellStyle name="Moneda 2 43 5" xfId="6806" xr:uid="{3CD738F2-AAD7-42F4-84ED-03D4A3B960E7}"/>
    <cellStyle name="Moneda 2 43 5 2" xfId="14113" xr:uid="{D37DE017-5D8C-446F-8113-4CBC132963A5}"/>
    <cellStyle name="Moneda 2 43 5 2 2" xfId="35965" xr:uid="{4546FE76-75FE-40F8-AAE0-89ABDD9FAB62}"/>
    <cellStyle name="Moneda 2 43 5 2 3" xfId="25044" xr:uid="{E29CBCAE-5F28-40C8-AEEB-EA6E909D251F}"/>
    <cellStyle name="Moneda 2 43 5 3" xfId="10459" xr:uid="{1EA4BC8C-5CBB-44C1-81FF-0C38AE7AFFDF}"/>
    <cellStyle name="Moneda 2 43 5 3 2" xfId="32325" xr:uid="{0F83C575-3EF3-4F36-A705-77398D07E1E5}"/>
    <cellStyle name="Moneda 2 43 5 3 3" xfId="21404" xr:uid="{F5ED9E13-A593-4890-AA67-A452B7174B4B}"/>
    <cellStyle name="Moneda 2 43 5 4" xfId="28686" xr:uid="{4AFD44C6-C0A7-4F9F-B333-2AE2B0E16497}"/>
    <cellStyle name="Moneda 2 43 5 5" xfId="17765" xr:uid="{904DC4D1-43C3-4B4B-AECF-78FFDCD83273}"/>
    <cellStyle name="Moneda 2 43 6" xfId="7536" xr:uid="{931069BD-CE9C-4869-A053-7FAB5C308FD3}"/>
    <cellStyle name="Moneda 2 43 6 2" xfId="14843" xr:uid="{3B3230C8-0A69-4341-B8DC-A31207AA3E8C}"/>
    <cellStyle name="Moneda 2 43 6 2 2" xfId="36691" xr:uid="{579310BF-163B-4629-BCFE-94B925B2B62E}"/>
    <cellStyle name="Moneda 2 43 6 2 3" xfId="25770" xr:uid="{F405FCE4-3DE4-4891-92CD-00712B1E4AF0}"/>
    <cellStyle name="Moneda 2 43 6 3" xfId="11189" xr:uid="{7265D21C-A559-4FA6-9641-067C279DDAB8}"/>
    <cellStyle name="Moneda 2 43 6 3 2" xfId="33051" xr:uid="{670CF7EC-4A8F-4FBE-A502-FF15583CF61F}"/>
    <cellStyle name="Moneda 2 43 6 3 3" xfId="22130" xr:uid="{7D7FA238-D9F2-406A-87C3-3093BF3D1EE6}"/>
    <cellStyle name="Moneda 2 43 6 4" xfId="29412" xr:uid="{F9E0361D-CDA6-48DF-B19D-E9812F3BE808}"/>
    <cellStyle name="Moneda 2 43 6 5" xfId="18491" xr:uid="{977AF18A-5C70-4CC1-A6A6-E4D4BF5A7573}"/>
    <cellStyle name="Moneda 2 43 7" xfId="8266" xr:uid="{DE8CF74D-D1E1-478B-BF98-F821726B3E7A}"/>
    <cellStyle name="Moneda 2 43 7 2" xfId="15573" xr:uid="{E4EDA725-B32A-4C21-A97A-5E68BE7A5E70}"/>
    <cellStyle name="Moneda 2 43 7 2 2" xfId="37417" xr:uid="{34A7C7C1-850D-441F-BF58-6FCCBFCFE0E8}"/>
    <cellStyle name="Moneda 2 43 7 2 3" xfId="26496" xr:uid="{231101B2-72EF-48E1-B879-806A09780B92}"/>
    <cellStyle name="Moneda 2 43 7 3" xfId="11917" xr:uid="{BFE576B1-A7F2-4061-B880-AA13413DEE90}"/>
    <cellStyle name="Moneda 2 43 7 3 2" xfId="33777" xr:uid="{F7FB32F1-E5C6-4450-AB1E-3F550DDC7F77}"/>
    <cellStyle name="Moneda 2 43 7 3 3" xfId="22856" xr:uid="{3AEC0975-D637-4D62-9E59-D32593269BCC}"/>
    <cellStyle name="Moneda 2 43 7 4" xfId="30138" xr:uid="{C9162B33-BDD2-4A9B-956E-43CDE21F9807}"/>
    <cellStyle name="Moneda 2 43 7 5" xfId="19217" xr:uid="{6CB4CD18-1050-47D0-9C55-3AD1D280C771}"/>
    <cellStyle name="Moneda 2 43 8" xfId="12655" xr:uid="{34ADD65F-2CB5-499C-B2B1-32E61CC55051}"/>
    <cellStyle name="Moneda 2 43 8 2" xfId="34511" xr:uid="{1081CBDB-CB5E-4290-9E85-732C92ABD040}"/>
    <cellStyle name="Moneda 2 43 8 3" xfId="23590" xr:uid="{78FE37BB-4D70-41D1-B83C-0A0BA877208F}"/>
    <cellStyle name="Moneda 2 43 9" xfId="9003" xr:uid="{025D7AC1-50B4-4452-861F-AE756DAE96F8}"/>
    <cellStyle name="Moneda 2 43 9 2" xfId="30871" xr:uid="{5C89DA9B-F9D6-411E-8105-81A96E3AB542}"/>
    <cellStyle name="Moneda 2 43 9 3" xfId="19950" xr:uid="{49840A1B-D590-48FB-B54F-FCBDCADE6184}"/>
    <cellStyle name="Moneda 2 44" xfId="3167" xr:uid="{55A3401B-B005-48C2-B9C5-812B39E07E68}"/>
    <cellStyle name="Moneda 2 44 10" xfId="27233" xr:uid="{51BCAA41-B51C-4FFA-8719-8823552875AA}"/>
    <cellStyle name="Moneda 2 44 11" xfId="16312" xr:uid="{D4FC3F96-8B23-44DB-894E-BDFE663FC35F}"/>
    <cellStyle name="Moneda 2 44 2" xfId="5577" xr:uid="{666A90F8-281F-4A71-A56A-3F39B8D3D2DB}"/>
    <cellStyle name="Moneda 2 44 2 2" xfId="6316" xr:uid="{818512E6-6CC2-43C9-AF1A-11009505CAB0}"/>
    <cellStyle name="Moneda 2 44 2 2 2" xfId="13623" xr:uid="{8A10CB60-8C38-4481-8098-5B029B43A104}"/>
    <cellStyle name="Moneda 2 44 2 2 2 2" xfId="35477" xr:uid="{968D2930-A6B8-4952-B0D6-10FBC881F139}"/>
    <cellStyle name="Moneda 2 44 2 2 2 3" xfId="24556" xr:uid="{2AE7CE43-4D0E-4C5B-B1FB-8F6F29033E1B}"/>
    <cellStyle name="Moneda 2 44 2 2 3" xfId="9969" xr:uid="{9F93B03E-AA1A-40FC-A7E6-90A1801881FA}"/>
    <cellStyle name="Moneda 2 44 2 2 3 2" xfId="31837" xr:uid="{02A2FF7C-6688-4C43-8196-8083483FB9E2}"/>
    <cellStyle name="Moneda 2 44 2 2 3 3" xfId="20916" xr:uid="{25BDFC61-F543-4849-81FD-553716FAF8BB}"/>
    <cellStyle name="Moneda 2 44 2 2 4" xfId="28198" xr:uid="{DFC9AAF4-2B33-4B25-A467-03E24AD13E79}"/>
    <cellStyle name="Moneda 2 44 2 2 5" xfId="17277" xr:uid="{0C8A43A3-FAAA-4D52-94B7-7688C5975FB9}"/>
    <cellStyle name="Moneda 2 44 2 3" xfId="7046" xr:uid="{078AA849-E3BF-4C02-82EA-BB5FA91DF291}"/>
    <cellStyle name="Moneda 2 44 2 3 2" xfId="14353" xr:uid="{5D243A57-184F-43C4-841B-B5B513A9C663}"/>
    <cellStyle name="Moneda 2 44 2 3 2 2" xfId="36203" xr:uid="{FEF1D20F-60AF-42F1-8228-05AF867F94A1}"/>
    <cellStyle name="Moneda 2 44 2 3 2 3" xfId="25282" xr:uid="{B9EC1CDD-EC66-4718-955B-BC3ED74C1046}"/>
    <cellStyle name="Moneda 2 44 2 3 3" xfId="10699" xr:uid="{1F636CFB-EDA2-428C-9128-C8FB85BBBD92}"/>
    <cellStyle name="Moneda 2 44 2 3 3 2" xfId="32563" xr:uid="{7C1885EB-C186-4B1D-A8FC-137D4BAFBC7B}"/>
    <cellStyle name="Moneda 2 44 2 3 3 3" xfId="21642" xr:uid="{3B965352-5830-412C-B608-ABBA5F938941}"/>
    <cellStyle name="Moneda 2 44 2 3 4" xfId="28924" xr:uid="{A82E5E62-A803-41F2-B126-64F632266160}"/>
    <cellStyle name="Moneda 2 44 2 3 5" xfId="18003" xr:uid="{938AB944-1A3C-4685-B099-4037ACA95521}"/>
    <cellStyle name="Moneda 2 44 2 4" xfId="7776" xr:uid="{C155F48B-8147-45BD-92C0-EC806DFDD3EC}"/>
    <cellStyle name="Moneda 2 44 2 4 2" xfId="15083" xr:uid="{2A04C09C-D11D-46C0-B233-0CF986CDED58}"/>
    <cellStyle name="Moneda 2 44 2 4 2 2" xfId="36929" xr:uid="{7BC0CBC4-23F8-4BA8-A9B5-AD3649F941B0}"/>
    <cellStyle name="Moneda 2 44 2 4 2 3" xfId="26008" xr:uid="{823D1531-A673-42D2-B7A9-05ECCD4A2AD8}"/>
    <cellStyle name="Moneda 2 44 2 4 3" xfId="11429" xr:uid="{CBFFD602-D590-4414-B26D-4152F6E2BA72}"/>
    <cellStyle name="Moneda 2 44 2 4 3 2" xfId="33289" xr:uid="{1C0B872A-1214-4222-8120-13548B82CABC}"/>
    <cellStyle name="Moneda 2 44 2 4 3 3" xfId="22368" xr:uid="{02461859-43F9-4742-AD72-9D29FE211129}"/>
    <cellStyle name="Moneda 2 44 2 4 4" xfId="29650" xr:uid="{E2C90BC0-27F3-42A3-A13C-D0754C4946F5}"/>
    <cellStyle name="Moneda 2 44 2 4 5" xfId="18729" xr:uid="{46DC3FCA-9A49-43BE-9CFF-CAC3CA3B5E7A}"/>
    <cellStyle name="Moneda 2 44 2 5" xfId="8506" xr:uid="{A0DB9E8D-984E-47E9-883E-DDBF59D107BA}"/>
    <cellStyle name="Moneda 2 44 2 5 2" xfId="15813" xr:uid="{11DA6303-BDAE-4231-846F-9CA02D320CE9}"/>
    <cellStyle name="Moneda 2 44 2 5 2 2" xfId="37655" xr:uid="{B299622E-D810-4630-95CC-BBBC21C1DC13}"/>
    <cellStyle name="Moneda 2 44 2 5 2 3" xfId="26734" xr:uid="{F9D663AF-BB7E-4B8F-BE20-E868883350F6}"/>
    <cellStyle name="Moneda 2 44 2 5 3" xfId="12155" xr:uid="{3336FF57-CBF8-4DC1-80D0-C5D183D5F473}"/>
    <cellStyle name="Moneda 2 44 2 5 3 2" xfId="34015" xr:uid="{43577CBF-0891-488D-BE14-F32234E8C4A6}"/>
    <cellStyle name="Moneda 2 44 2 5 3 3" xfId="23094" xr:uid="{C5F2C8BF-6AE9-4437-9B6E-A815290BF94F}"/>
    <cellStyle name="Moneda 2 44 2 5 4" xfId="30376" xr:uid="{118B6CFD-7151-46F9-BA21-DFDB109514BE}"/>
    <cellStyle name="Moneda 2 44 2 5 5" xfId="19455" xr:uid="{ED10D498-CBEA-4C5B-9E22-EEFD7F506DFA}"/>
    <cellStyle name="Moneda 2 44 2 6" xfId="12895" xr:uid="{2E2540DC-447E-4A8A-9A55-3FE39C7FC26C}"/>
    <cellStyle name="Moneda 2 44 2 6 2" xfId="34749" xr:uid="{00E67156-CC38-4AE2-B1D7-1D5C5DF3E34D}"/>
    <cellStyle name="Moneda 2 44 2 6 3" xfId="23828" xr:uid="{7D4680BB-1C45-4E76-AB39-9B1FDA14BBEE}"/>
    <cellStyle name="Moneda 2 44 2 7" xfId="9241" xr:uid="{F1AF7AC3-5468-4B1A-9157-07A5F1CA9834}"/>
    <cellStyle name="Moneda 2 44 2 7 2" xfId="31109" xr:uid="{A49FAC4A-D69A-4C10-A367-361636D7F15F}"/>
    <cellStyle name="Moneda 2 44 2 7 3" xfId="20188" xr:uid="{CFA0E8F8-8933-477D-A69D-67EA2E6730D9}"/>
    <cellStyle name="Moneda 2 44 2 8" xfId="27470" xr:uid="{5AE22AF0-2866-4705-B20D-746E409402EC}"/>
    <cellStyle name="Moneda 2 44 2 9" xfId="16549" xr:uid="{AAEFB6DE-AEE3-48F9-B8F1-7DA8DBAFED4C}"/>
    <cellStyle name="Moneda 2 44 3" xfId="5827" xr:uid="{89F42EEC-8615-40B2-B4A3-0378F8ED09C3}"/>
    <cellStyle name="Moneda 2 44 3 2" xfId="6560" xr:uid="{8AAD87F5-8974-4401-81DF-6498BF73C024}"/>
    <cellStyle name="Moneda 2 44 3 2 2" xfId="13867" xr:uid="{6E25F0BF-C753-4078-8F28-98042A8A09A9}"/>
    <cellStyle name="Moneda 2 44 3 2 2 2" xfId="35721" xr:uid="{55A1DB59-9F9F-4D15-89E8-25651D274E3B}"/>
    <cellStyle name="Moneda 2 44 3 2 2 3" xfId="24800" xr:uid="{0D420868-C4D0-40BA-95E0-55369209779C}"/>
    <cellStyle name="Moneda 2 44 3 2 3" xfId="10213" xr:uid="{46CD19BF-B0D3-4258-9EB6-99EFD6C2DB5A}"/>
    <cellStyle name="Moneda 2 44 3 2 3 2" xfId="32081" xr:uid="{577B3EF6-0EB9-4135-969E-AAE5A0C457C8}"/>
    <cellStyle name="Moneda 2 44 3 2 3 3" xfId="21160" xr:uid="{01DEFC62-50F6-4AA6-9B55-13B5D63BFF67}"/>
    <cellStyle name="Moneda 2 44 3 2 4" xfId="28442" xr:uid="{6FF7D071-F868-4601-A35C-FFCB47835AF9}"/>
    <cellStyle name="Moneda 2 44 3 2 5" xfId="17521" xr:uid="{E09126B8-7E58-4BC3-B73A-436A227AA2A0}"/>
    <cellStyle name="Moneda 2 44 3 3" xfId="7290" xr:uid="{6581B562-242A-47AC-AA2C-EDE9977DC5EA}"/>
    <cellStyle name="Moneda 2 44 3 3 2" xfId="14597" xr:uid="{C15DCDB0-F92B-4FD2-BAF9-07012244673E}"/>
    <cellStyle name="Moneda 2 44 3 3 2 2" xfId="36447" xr:uid="{B21BB440-C08A-4928-B8DF-998FFC223A88}"/>
    <cellStyle name="Moneda 2 44 3 3 2 3" xfId="25526" xr:uid="{BE6EC057-1D28-4BBC-9325-94C2BE3EAA3E}"/>
    <cellStyle name="Moneda 2 44 3 3 3" xfId="10943" xr:uid="{F739A242-795E-400D-B9DE-ABBF79207277}"/>
    <cellStyle name="Moneda 2 44 3 3 3 2" xfId="32807" xr:uid="{7E511159-DD9F-4A60-9B7D-3F680F5587E1}"/>
    <cellStyle name="Moneda 2 44 3 3 3 3" xfId="21886" xr:uid="{44A4EA36-21B5-42C4-92D1-60FE8B88FD8D}"/>
    <cellStyle name="Moneda 2 44 3 3 4" xfId="29168" xr:uid="{1C1EBA85-07E3-4D9D-95A1-54F17B16A72E}"/>
    <cellStyle name="Moneda 2 44 3 3 5" xfId="18247" xr:uid="{14BFA2FB-150C-4B27-B9C4-03CC28904CF7}"/>
    <cellStyle name="Moneda 2 44 3 4" xfId="8020" xr:uid="{ED2D8ADA-55DB-4B16-A7F4-B41FDC37DF11}"/>
    <cellStyle name="Moneda 2 44 3 4 2" xfId="15327" xr:uid="{1D604B1A-BCE6-4AA6-97F2-E1A23E518DDA}"/>
    <cellStyle name="Moneda 2 44 3 4 2 2" xfId="37173" xr:uid="{C6A0845B-348D-4EE8-A4CE-954C244AA379}"/>
    <cellStyle name="Moneda 2 44 3 4 2 3" xfId="26252" xr:uid="{DE4571B3-DD01-4C0B-9196-F24B2DA665BE}"/>
    <cellStyle name="Moneda 2 44 3 4 3" xfId="11673" xr:uid="{C244E262-B807-4FD5-9C14-B8E4C7591878}"/>
    <cellStyle name="Moneda 2 44 3 4 3 2" xfId="33533" xr:uid="{A1E03178-56AE-4C4C-A7D6-152F274D1F14}"/>
    <cellStyle name="Moneda 2 44 3 4 3 3" xfId="22612" xr:uid="{82C9F772-E92D-4AF8-BC17-CE6614AB935E}"/>
    <cellStyle name="Moneda 2 44 3 4 4" xfId="29894" xr:uid="{55F48BBA-4E58-4DBF-97CA-609A6731DF62}"/>
    <cellStyle name="Moneda 2 44 3 4 5" xfId="18973" xr:uid="{A33AF349-0D44-4886-8DB0-B792BE38E173}"/>
    <cellStyle name="Moneda 2 44 3 5" xfId="8750" xr:uid="{1341F97D-2FFC-446A-A579-15DADD2DBBB8}"/>
    <cellStyle name="Moneda 2 44 3 5 2" xfId="16057" xr:uid="{AB66DC51-4799-44D7-ACB6-38B42EE602BD}"/>
    <cellStyle name="Moneda 2 44 3 5 2 2" xfId="37899" xr:uid="{1FDFB926-2D0D-4C49-9CFA-4A1DF9016EFA}"/>
    <cellStyle name="Moneda 2 44 3 5 2 3" xfId="26978" xr:uid="{CFA0EBBF-88C9-4988-9276-177322453219}"/>
    <cellStyle name="Moneda 2 44 3 5 3" xfId="12399" xr:uid="{AF98E2BD-E939-4432-908D-EAA167BBAB16}"/>
    <cellStyle name="Moneda 2 44 3 5 3 2" xfId="34259" xr:uid="{8F1A724A-67D7-4BE8-AB45-A42973491D5A}"/>
    <cellStyle name="Moneda 2 44 3 5 3 3" xfId="23338" xr:uid="{596F00CE-4487-4723-A2A1-A4F886B0F373}"/>
    <cellStyle name="Moneda 2 44 3 5 4" xfId="30620" xr:uid="{5BAFE71A-B254-47BC-A08D-D60F0D56D895}"/>
    <cellStyle name="Moneda 2 44 3 5 5" xfId="19699" xr:uid="{362FE55A-97DD-41E5-A693-286C97631782}"/>
    <cellStyle name="Moneda 2 44 3 6" xfId="13139" xr:uid="{799A5EA6-7AE0-4A05-81BA-0E5793A750C0}"/>
    <cellStyle name="Moneda 2 44 3 6 2" xfId="34993" xr:uid="{5028B6A5-EC69-46FD-8E88-55603B9EBA36}"/>
    <cellStyle name="Moneda 2 44 3 6 3" xfId="24072" xr:uid="{35A32819-583F-4D3A-BA43-23AD5DA315AA}"/>
    <cellStyle name="Moneda 2 44 3 7" xfId="9485" xr:uid="{FDAC3572-9AE0-4283-978C-0F0CDCC3487B}"/>
    <cellStyle name="Moneda 2 44 3 7 2" xfId="31353" xr:uid="{1FF49E90-5C1B-4208-B209-9667E3015153}"/>
    <cellStyle name="Moneda 2 44 3 7 3" xfId="20432" xr:uid="{E8491A9A-71D0-46BD-8626-DDE4709A480C}"/>
    <cellStyle name="Moneda 2 44 3 8" xfId="27714" xr:uid="{1C3BE86D-5E75-4742-8170-36F5E367376D}"/>
    <cellStyle name="Moneda 2 44 3 9" xfId="16793" xr:uid="{7F25278E-F4C9-4342-AD35-BB39EF8AFD5E}"/>
    <cellStyle name="Moneda 2 44 4" xfId="6079" xr:uid="{A969C251-65E0-4F1B-99F3-55EE499EE7BF}"/>
    <cellStyle name="Moneda 2 44 4 2" xfId="13386" xr:uid="{5CF25D09-4D17-4352-BA8D-8D9D651B3EC4}"/>
    <cellStyle name="Moneda 2 44 4 2 2" xfId="35240" xr:uid="{2E427BFF-26C5-4894-B868-B5128AFDF16E}"/>
    <cellStyle name="Moneda 2 44 4 2 3" xfId="24319" xr:uid="{FE52B40E-233C-42CD-814B-E2EC3E264AEA}"/>
    <cellStyle name="Moneda 2 44 4 3" xfId="9732" xr:uid="{7788B8DF-992E-46FF-A6D3-9F170296CDAA}"/>
    <cellStyle name="Moneda 2 44 4 3 2" xfId="31600" xr:uid="{F850A85C-0D17-42F2-AD6F-E68FDDBBC80A}"/>
    <cellStyle name="Moneda 2 44 4 3 3" xfId="20679" xr:uid="{148315F7-ADC1-49D7-99C7-C7ECF5BF1DB2}"/>
    <cellStyle name="Moneda 2 44 4 4" xfId="27961" xr:uid="{03D3C64B-8F39-4CD8-91C4-C2CEBB7F6477}"/>
    <cellStyle name="Moneda 2 44 4 5" xfId="17040" xr:uid="{3AF0A34E-24C6-4C1A-84C2-05C0CEF9160D}"/>
    <cellStyle name="Moneda 2 44 5" xfId="6807" xr:uid="{BE6AC664-4992-40E0-8566-12FA0843D4A7}"/>
    <cellStyle name="Moneda 2 44 5 2" xfId="14114" xr:uid="{7FDAD56C-864A-4082-BCE0-57FD7CCFC14E}"/>
    <cellStyle name="Moneda 2 44 5 2 2" xfId="35966" xr:uid="{1670E1EC-9B1A-4726-A038-5975D75F13D6}"/>
    <cellStyle name="Moneda 2 44 5 2 3" xfId="25045" xr:uid="{8F820FAE-30DA-47D9-98BD-69A52C96C833}"/>
    <cellStyle name="Moneda 2 44 5 3" xfId="10460" xr:uid="{C567C139-F9B1-424C-BF53-EBDDBEFE6419}"/>
    <cellStyle name="Moneda 2 44 5 3 2" xfId="32326" xr:uid="{CF9B56D1-1931-454E-94C6-6F682643AC9F}"/>
    <cellStyle name="Moneda 2 44 5 3 3" xfId="21405" xr:uid="{C3FBFE8D-91DF-4B8B-8AFB-2C5FD74E63F9}"/>
    <cellStyle name="Moneda 2 44 5 4" xfId="28687" xr:uid="{A02D7116-1157-48EF-99C7-031174A254AA}"/>
    <cellStyle name="Moneda 2 44 5 5" xfId="17766" xr:uid="{005870AD-4B70-482E-91E3-3270FB605897}"/>
    <cellStyle name="Moneda 2 44 6" xfId="7537" xr:uid="{33F881D4-EF57-48F5-97B7-4E774E7CB39F}"/>
    <cellStyle name="Moneda 2 44 6 2" xfId="14844" xr:uid="{F14798EE-06CE-43BC-8020-3379689674A9}"/>
    <cellStyle name="Moneda 2 44 6 2 2" xfId="36692" xr:uid="{39C98286-99C2-4CF9-A81A-5D5D7EC6AE30}"/>
    <cellStyle name="Moneda 2 44 6 2 3" xfId="25771" xr:uid="{5BF4DECA-B2DF-46E0-B5F5-A73D107FC25D}"/>
    <cellStyle name="Moneda 2 44 6 3" xfId="11190" xr:uid="{638D1743-7160-44BB-993C-A05DFC4EA79F}"/>
    <cellStyle name="Moneda 2 44 6 3 2" xfId="33052" xr:uid="{1D9C4E64-3278-45A9-8CA6-15C0E5ED4AAA}"/>
    <cellStyle name="Moneda 2 44 6 3 3" xfId="22131" xr:uid="{0727DFF9-BA31-42C5-A744-D2C113EE092F}"/>
    <cellStyle name="Moneda 2 44 6 4" xfId="29413" xr:uid="{E9C5FCE7-F071-4C01-90B2-BA32A275F530}"/>
    <cellStyle name="Moneda 2 44 6 5" xfId="18492" xr:uid="{B4F1A247-2A11-4545-B0BC-B8B0CD30E5D2}"/>
    <cellStyle name="Moneda 2 44 7" xfId="8267" xr:uid="{2E4E97A6-759A-47B2-9151-65939B456C5E}"/>
    <cellStyle name="Moneda 2 44 7 2" xfId="15574" xr:uid="{AF6A8892-82A3-433A-B270-3B9412AB9C4E}"/>
    <cellStyle name="Moneda 2 44 7 2 2" xfId="37418" xr:uid="{8A0ABDC2-26BC-4D21-B8C1-B600C28F36E4}"/>
    <cellStyle name="Moneda 2 44 7 2 3" xfId="26497" xr:uid="{97407AA4-9CD5-4FFA-93A1-D58BC386742D}"/>
    <cellStyle name="Moneda 2 44 7 3" xfId="11918" xr:uid="{555DD094-A54A-46AC-8BBF-C8058C6CC10E}"/>
    <cellStyle name="Moneda 2 44 7 3 2" xfId="33778" xr:uid="{9CF3E725-372F-4BC2-B1B6-95E579D8E1A9}"/>
    <cellStyle name="Moneda 2 44 7 3 3" xfId="22857" xr:uid="{765DCA24-2D47-43D1-A967-AA94EFF4A904}"/>
    <cellStyle name="Moneda 2 44 7 4" xfId="30139" xr:uid="{9DE615A3-ECB3-42BF-8CC7-EB780E72C54C}"/>
    <cellStyle name="Moneda 2 44 7 5" xfId="19218" xr:uid="{8AFA3478-20C2-468D-977F-C2BC8F52CB5F}"/>
    <cellStyle name="Moneda 2 44 8" xfId="12656" xr:uid="{DFCC6F09-2B10-4BD7-ADDA-CC26BD63E20A}"/>
    <cellStyle name="Moneda 2 44 8 2" xfId="34512" xr:uid="{45AF970C-BDB4-4FEF-AA41-0FBAA2FC8AA4}"/>
    <cellStyle name="Moneda 2 44 8 3" xfId="23591" xr:uid="{B8274799-4890-4BFD-ACC9-29944E4D2CED}"/>
    <cellStyle name="Moneda 2 44 9" xfId="9004" xr:uid="{A6D5FBC9-7BA5-48FA-8C57-82E7508A8A7A}"/>
    <cellStyle name="Moneda 2 44 9 2" xfId="30872" xr:uid="{588D95F9-A6CE-4039-8E71-4C90441AD3A2}"/>
    <cellStyle name="Moneda 2 44 9 3" xfId="19951" xr:uid="{4BD89459-2F0B-4192-9534-F48CEAD85BD2}"/>
    <cellStyle name="Moneda 2 45" xfId="3168" xr:uid="{337262D4-6B79-44F4-A8E9-77D8485B734C}"/>
    <cellStyle name="Moneda 2 45 10" xfId="27234" xr:uid="{FC3AA46F-EA67-475F-8F77-D1C0FCAD9FE4}"/>
    <cellStyle name="Moneda 2 45 11" xfId="16313" xr:uid="{0965D575-7F72-4408-AC24-32010DB93283}"/>
    <cellStyle name="Moneda 2 45 2" xfId="5578" xr:uid="{91D2FE23-327E-4D73-A7E3-73DA5195E5E4}"/>
    <cellStyle name="Moneda 2 45 2 2" xfId="6317" xr:uid="{DCB9A841-4FC5-4629-AC26-613E5AECDE2F}"/>
    <cellStyle name="Moneda 2 45 2 2 2" xfId="13624" xr:uid="{5BF761CD-0037-49A2-9A50-7E7E2531A6EF}"/>
    <cellStyle name="Moneda 2 45 2 2 2 2" xfId="35478" xr:uid="{81FDADA1-C3DE-4D65-9420-6C0070DC16BA}"/>
    <cellStyle name="Moneda 2 45 2 2 2 3" xfId="24557" xr:uid="{65F54E25-8CB7-4202-AD9B-5095EB2C2B1C}"/>
    <cellStyle name="Moneda 2 45 2 2 3" xfId="9970" xr:uid="{C799ABA1-04A9-4E94-8FEE-DCF282D6DF61}"/>
    <cellStyle name="Moneda 2 45 2 2 3 2" xfId="31838" xr:uid="{C29F7BE3-10AC-4E45-9D06-D132620FB7A5}"/>
    <cellStyle name="Moneda 2 45 2 2 3 3" xfId="20917" xr:uid="{478DAB26-AA81-42AB-9F12-B7C6E731BCDC}"/>
    <cellStyle name="Moneda 2 45 2 2 4" xfId="28199" xr:uid="{A71A7403-CA05-4E89-9183-3DA862AB0303}"/>
    <cellStyle name="Moneda 2 45 2 2 5" xfId="17278" xr:uid="{4FD7BFD3-53BF-4378-A1DF-806785E552C7}"/>
    <cellStyle name="Moneda 2 45 2 3" xfId="7047" xr:uid="{1751FEC8-62E0-4093-B71E-952A34547D8C}"/>
    <cellStyle name="Moneda 2 45 2 3 2" xfId="14354" xr:uid="{F5B1F508-B8ED-464F-B7E4-44988A90FA47}"/>
    <cellStyle name="Moneda 2 45 2 3 2 2" xfId="36204" xr:uid="{B618B737-A713-4E02-AEA1-5E2D4133D4F5}"/>
    <cellStyle name="Moneda 2 45 2 3 2 3" xfId="25283" xr:uid="{F8292170-0CE5-4960-A9C1-22B856649775}"/>
    <cellStyle name="Moneda 2 45 2 3 3" xfId="10700" xr:uid="{59C2E92C-5B99-4268-B3D3-D39318B44ACF}"/>
    <cellStyle name="Moneda 2 45 2 3 3 2" xfId="32564" xr:uid="{1564A7E1-46A1-4AD7-BFA3-6299ABA5EC6D}"/>
    <cellStyle name="Moneda 2 45 2 3 3 3" xfId="21643" xr:uid="{F2E22D2E-2BCB-48E3-B128-7D47A84B7746}"/>
    <cellStyle name="Moneda 2 45 2 3 4" xfId="28925" xr:uid="{5372C5BB-BB26-4D57-80E8-A5F9A6BC4B89}"/>
    <cellStyle name="Moneda 2 45 2 3 5" xfId="18004" xr:uid="{02024519-EE9E-41A8-9E1E-00BD01D23273}"/>
    <cellStyle name="Moneda 2 45 2 4" xfId="7777" xr:uid="{0038107C-21A2-46D1-BE39-6600D62803B2}"/>
    <cellStyle name="Moneda 2 45 2 4 2" xfId="15084" xr:uid="{D2663C75-9D0A-4FD8-8C54-6D919FD9ED92}"/>
    <cellStyle name="Moneda 2 45 2 4 2 2" xfId="36930" xr:uid="{5E7960D2-16B5-42CB-A651-38385B8DE4D3}"/>
    <cellStyle name="Moneda 2 45 2 4 2 3" xfId="26009" xr:uid="{E44E6733-248F-43DE-82C5-AEC91C578E46}"/>
    <cellStyle name="Moneda 2 45 2 4 3" xfId="11430" xr:uid="{9DB1C2C2-193C-42D6-8607-345F3F82765D}"/>
    <cellStyle name="Moneda 2 45 2 4 3 2" xfId="33290" xr:uid="{6C311F12-A809-4DB3-896E-CA3DD36B83A9}"/>
    <cellStyle name="Moneda 2 45 2 4 3 3" xfId="22369" xr:uid="{280DAB5B-4749-4DCA-965A-DE015D8148B5}"/>
    <cellStyle name="Moneda 2 45 2 4 4" xfId="29651" xr:uid="{481E84BD-48CA-450F-9F8B-72F501AA191C}"/>
    <cellStyle name="Moneda 2 45 2 4 5" xfId="18730" xr:uid="{87D87885-6D8F-4A92-AC92-26DCA343EEB1}"/>
    <cellStyle name="Moneda 2 45 2 5" xfId="8507" xr:uid="{70C55634-27B6-4949-B1D6-B65DC02E6C81}"/>
    <cellStyle name="Moneda 2 45 2 5 2" xfId="15814" xr:uid="{75F45F6E-14F7-4BC9-B92E-B343E5E7AFF9}"/>
    <cellStyle name="Moneda 2 45 2 5 2 2" xfId="37656" xr:uid="{54310FCF-3C53-4267-A0FC-874A06EB84E7}"/>
    <cellStyle name="Moneda 2 45 2 5 2 3" xfId="26735" xr:uid="{2A716B7B-CBF2-4EEF-BA42-3BEF0AA574DA}"/>
    <cellStyle name="Moneda 2 45 2 5 3" xfId="12156" xr:uid="{20F24ED1-DA21-4DA5-9457-DB5C37EA3F14}"/>
    <cellStyle name="Moneda 2 45 2 5 3 2" xfId="34016" xr:uid="{CE48852C-015A-4208-B606-1C42B69771B4}"/>
    <cellStyle name="Moneda 2 45 2 5 3 3" xfId="23095" xr:uid="{CCD1686F-E462-486A-AAA2-B9CAE59E3F25}"/>
    <cellStyle name="Moneda 2 45 2 5 4" xfId="30377" xr:uid="{7C6FD06E-692A-4794-90FF-73E618A05B39}"/>
    <cellStyle name="Moneda 2 45 2 5 5" xfId="19456" xr:uid="{C172038D-B01C-41A9-ACF1-048DF43A11E0}"/>
    <cellStyle name="Moneda 2 45 2 6" xfId="12896" xr:uid="{944CA673-F6E8-4A78-9F20-C807FCE5DA37}"/>
    <cellStyle name="Moneda 2 45 2 6 2" xfId="34750" xr:uid="{B27673A4-94D5-4C1B-BC17-C53991C113DB}"/>
    <cellStyle name="Moneda 2 45 2 6 3" xfId="23829" xr:uid="{639CA8BF-83C4-43E8-A40A-20290B9DDDF3}"/>
    <cellStyle name="Moneda 2 45 2 7" xfId="9242" xr:uid="{ABDA91FB-9208-4088-999A-A58D1EAD6C80}"/>
    <cellStyle name="Moneda 2 45 2 7 2" xfId="31110" xr:uid="{7C2F5556-4923-4EBE-B466-C11B67DBDFCB}"/>
    <cellStyle name="Moneda 2 45 2 7 3" xfId="20189" xr:uid="{55865483-28F7-446B-9173-6AEA14809BEB}"/>
    <cellStyle name="Moneda 2 45 2 8" xfId="27471" xr:uid="{4E222622-3915-47B2-BFAE-7415F3E22EBA}"/>
    <cellStyle name="Moneda 2 45 2 9" xfId="16550" xr:uid="{862368AF-186E-4B28-8EDB-127C15EC5E08}"/>
    <cellStyle name="Moneda 2 45 3" xfId="5828" xr:uid="{8817AE3A-4EAF-4F6A-B96E-EFCAA141B1CD}"/>
    <cellStyle name="Moneda 2 45 3 2" xfId="6561" xr:uid="{44B2C784-2600-4E3C-AD0A-006CFF683E71}"/>
    <cellStyle name="Moneda 2 45 3 2 2" xfId="13868" xr:uid="{CACFCF04-1D0F-40C1-951C-A3B4B21D33FC}"/>
    <cellStyle name="Moneda 2 45 3 2 2 2" xfId="35722" xr:uid="{5E8EF835-FFEB-4C04-A260-2885A56817EA}"/>
    <cellStyle name="Moneda 2 45 3 2 2 3" xfId="24801" xr:uid="{A4269325-E107-4607-A463-0395F499CAB0}"/>
    <cellStyle name="Moneda 2 45 3 2 3" xfId="10214" xr:uid="{998D0C11-389D-4C6A-AAE6-6B5672E0C9C3}"/>
    <cellStyle name="Moneda 2 45 3 2 3 2" xfId="32082" xr:uid="{5522CA13-0871-4D56-B2F1-B13D922892A1}"/>
    <cellStyle name="Moneda 2 45 3 2 3 3" xfId="21161" xr:uid="{211CB900-9A8B-4ACA-AF41-A4555709909E}"/>
    <cellStyle name="Moneda 2 45 3 2 4" xfId="28443" xr:uid="{EDF54165-B4B8-45FF-A47A-578F17DC268C}"/>
    <cellStyle name="Moneda 2 45 3 2 5" xfId="17522" xr:uid="{0EA0DCE2-A6C4-4840-8587-0E5D54D2D904}"/>
    <cellStyle name="Moneda 2 45 3 3" xfId="7291" xr:uid="{C3CC16D5-8E08-4D33-863E-C5433D0CAB49}"/>
    <cellStyle name="Moneda 2 45 3 3 2" xfId="14598" xr:uid="{47865E43-D3D0-4972-9C42-5DB19DB36720}"/>
    <cellStyle name="Moneda 2 45 3 3 2 2" xfId="36448" xr:uid="{CDFCDD0A-6EB5-42AE-8141-1365FCED7BE6}"/>
    <cellStyle name="Moneda 2 45 3 3 2 3" xfId="25527" xr:uid="{4BF54994-23D0-4E12-81CC-DE406F8C9E2D}"/>
    <cellStyle name="Moneda 2 45 3 3 3" xfId="10944" xr:uid="{D8C0616E-7D3B-4AD5-A55A-3DBA5255D139}"/>
    <cellStyle name="Moneda 2 45 3 3 3 2" xfId="32808" xr:uid="{A7A7F172-A2F8-4DA0-9505-CAB418E86A6A}"/>
    <cellStyle name="Moneda 2 45 3 3 3 3" xfId="21887" xr:uid="{E4C05D95-A75A-4CB6-83DE-0E866BC28DFD}"/>
    <cellStyle name="Moneda 2 45 3 3 4" xfId="29169" xr:uid="{E7D0E2D3-B7CB-4719-B54C-BE8B0068300E}"/>
    <cellStyle name="Moneda 2 45 3 3 5" xfId="18248" xr:uid="{B1B0B33B-E477-4DD0-B330-968D3B7EFBC2}"/>
    <cellStyle name="Moneda 2 45 3 4" xfId="8021" xr:uid="{A7274B3D-159D-4B9A-A1FB-EF23A6D6FF81}"/>
    <cellStyle name="Moneda 2 45 3 4 2" xfId="15328" xr:uid="{9B3F3D8B-85DB-4829-8D60-F26B51531354}"/>
    <cellStyle name="Moneda 2 45 3 4 2 2" xfId="37174" xr:uid="{F3AD1C73-BA51-46BD-B6BB-4C77234E157F}"/>
    <cellStyle name="Moneda 2 45 3 4 2 3" xfId="26253" xr:uid="{023E50BE-1F69-4190-8044-CBDE93796E70}"/>
    <cellStyle name="Moneda 2 45 3 4 3" xfId="11674" xr:uid="{43950626-6FAE-4628-AF84-12292600E1BD}"/>
    <cellStyle name="Moneda 2 45 3 4 3 2" xfId="33534" xr:uid="{D56669FF-C928-4E1F-93CD-931AE279C08D}"/>
    <cellStyle name="Moneda 2 45 3 4 3 3" xfId="22613" xr:uid="{269F6E56-B182-4CB2-A0E9-5EADC4ED3868}"/>
    <cellStyle name="Moneda 2 45 3 4 4" xfId="29895" xr:uid="{B994F0A5-D863-4BAD-A96C-7EA175C8DBE5}"/>
    <cellStyle name="Moneda 2 45 3 4 5" xfId="18974" xr:uid="{258B5E93-45CE-41F4-9F6C-54CDBAE77933}"/>
    <cellStyle name="Moneda 2 45 3 5" xfId="8751" xr:uid="{A9F08809-8B05-4F3D-AE2F-625E544F94B3}"/>
    <cellStyle name="Moneda 2 45 3 5 2" xfId="16058" xr:uid="{F104F4CD-A708-4BF6-9E84-66942EB0C926}"/>
    <cellStyle name="Moneda 2 45 3 5 2 2" xfId="37900" xr:uid="{4A469260-0D52-479C-AD07-DC2BC5DF47C4}"/>
    <cellStyle name="Moneda 2 45 3 5 2 3" xfId="26979" xr:uid="{B3383799-9BF9-4ECE-AC5F-C2C590D4719E}"/>
    <cellStyle name="Moneda 2 45 3 5 3" xfId="12400" xr:uid="{D0441DE9-C9A0-4A5C-9294-6B5F855D9604}"/>
    <cellStyle name="Moneda 2 45 3 5 3 2" xfId="34260" xr:uid="{0AD8FCC8-9A41-43C5-8718-D9CB5E254B1D}"/>
    <cellStyle name="Moneda 2 45 3 5 3 3" xfId="23339" xr:uid="{A303E4CC-F323-4F24-8C2C-78FE63C94B16}"/>
    <cellStyle name="Moneda 2 45 3 5 4" xfId="30621" xr:uid="{8697551F-AC97-4532-9505-676D88015EC5}"/>
    <cellStyle name="Moneda 2 45 3 5 5" xfId="19700" xr:uid="{0647628F-2274-4903-A41D-D2378535667E}"/>
    <cellStyle name="Moneda 2 45 3 6" xfId="13140" xr:uid="{8B9882C7-B5B7-43DA-9AEF-FD4097C2A5A5}"/>
    <cellStyle name="Moneda 2 45 3 6 2" xfId="34994" xr:uid="{5AF376BA-E9C3-4856-B4D3-769DC3684AE6}"/>
    <cellStyle name="Moneda 2 45 3 6 3" xfId="24073" xr:uid="{B95144B7-0FDD-4BFA-A25B-8AAD29F8103E}"/>
    <cellStyle name="Moneda 2 45 3 7" xfId="9486" xr:uid="{8306D0C8-4366-409F-B4C8-F379F766C474}"/>
    <cellStyle name="Moneda 2 45 3 7 2" xfId="31354" xr:uid="{47395054-2457-4403-9107-14AFE1EA863A}"/>
    <cellStyle name="Moneda 2 45 3 7 3" xfId="20433" xr:uid="{91AE59E8-0B86-4797-9CFE-D83CFF2A3EB9}"/>
    <cellStyle name="Moneda 2 45 3 8" xfId="27715" xr:uid="{9F4292EF-BA6C-42A0-8BA8-278AA739142C}"/>
    <cellStyle name="Moneda 2 45 3 9" xfId="16794" xr:uid="{0CA19590-6210-4AF1-9A71-39CE588AD24C}"/>
    <cellStyle name="Moneda 2 45 4" xfId="6080" xr:uid="{A6BE84BD-954C-4B84-9B86-B57E02E33622}"/>
    <cellStyle name="Moneda 2 45 4 2" xfId="13387" xr:uid="{BCFBA13B-7DFA-4786-9E10-DAC874486BAE}"/>
    <cellStyle name="Moneda 2 45 4 2 2" xfId="35241" xr:uid="{0A851A40-0005-4614-AAB4-3E4B2821577A}"/>
    <cellStyle name="Moneda 2 45 4 2 3" xfId="24320" xr:uid="{03B71DFA-2252-4D19-B790-648675821CA8}"/>
    <cellStyle name="Moneda 2 45 4 3" xfId="9733" xr:uid="{EB1F9ACD-423E-4E24-8F11-EE1F11C4377A}"/>
    <cellStyle name="Moneda 2 45 4 3 2" xfId="31601" xr:uid="{D20B1C94-3C47-49B8-BEE8-B968469CEF3E}"/>
    <cellStyle name="Moneda 2 45 4 3 3" xfId="20680" xr:uid="{3D64A602-D493-4542-9D27-B493DFAAF9DC}"/>
    <cellStyle name="Moneda 2 45 4 4" xfId="27962" xr:uid="{6BF2B50C-B615-4BEB-B69C-04BBEA71BABC}"/>
    <cellStyle name="Moneda 2 45 4 5" xfId="17041" xr:uid="{3445540F-EA8B-4B37-AB4A-5BDE8B3F7FAF}"/>
    <cellStyle name="Moneda 2 45 5" xfId="6808" xr:uid="{E6772E78-2B67-42EC-805D-7854F55D84F6}"/>
    <cellStyle name="Moneda 2 45 5 2" xfId="14115" xr:uid="{A697E531-D9B3-4328-8515-6D5D352F2E60}"/>
    <cellStyle name="Moneda 2 45 5 2 2" xfId="35967" xr:uid="{67C2A2CF-E259-4E0E-82E4-ECFF8B4798B5}"/>
    <cellStyle name="Moneda 2 45 5 2 3" xfId="25046" xr:uid="{58524FF4-907A-45F2-AF37-9D13A599129C}"/>
    <cellStyle name="Moneda 2 45 5 3" xfId="10461" xr:uid="{E9417FD1-FB2A-433A-9222-9D2D30CD38B5}"/>
    <cellStyle name="Moneda 2 45 5 3 2" xfId="32327" xr:uid="{0C09E03A-C712-4013-9F13-0BC581E390E1}"/>
    <cellStyle name="Moneda 2 45 5 3 3" xfId="21406" xr:uid="{4618C8B5-9FBC-46E3-9416-711D65DCAFB2}"/>
    <cellStyle name="Moneda 2 45 5 4" xfId="28688" xr:uid="{4E751076-C148-4EE7-89DA-666760395DB3}"/>
    <cellStyle name="Moneda 2 45 5 5" xfId="17767" xr:uid="{C34B91D3-AC36-427C-889C-2E882E5A790D}"/>
    <cellStyle name="Moneda 2 45 6" xfId="7538" xr:uid="{2655C8B6-734B-4091-BBA6-E3C4B9356659}"/>
    <cellStyle name="Moneda 2 45 6 2" xfId="14845" xr:uid="{2985D30B-39B0-48C4-8F48-B7635CB53DF5}"/>
    <cellStyle name="Moneda 2 45 6 2 2" xfId="36693" xr:uid="{9C77274C-5569-4846-BFCA-115F9110A5DF}"/>
    <cellStyle name="Moneda 2 45 6 2 3" xfId="25772" xr:uid="{B519A274-EDD3-43ED-9EDD-110F8B32E5A3}"/>
    <cellStyle name="Moneda 2 45 6 3" xfId="11191" xr:uid="{C18D2363-B04C-409B-8C68-00F0EEA3DBEE}"/>
    <cellStyle name="Moneda 2 45 6 3 2" xfId="33053" xr:uid="{311E3C54-9BB8-455D-831A-D2834F61B526}"/>
    <cellStyle name="Moneda 2 45 6 3 3" xfId="22132" xr:uid="{7080A6E7-8B28-454C-B4BE-0BDB219A9F6B}"/>
    <cellStyle name="Moneda 2 45 6 4" xfId="29414" xr:uid="{A7A0F790-B516-4A97-92F0-BC7B113D3BE1}"/>
    <cellStyle name="Moneda 2 45 6 5" xfId="18493" xr:uid="{5C5E92CA-A577-4E52-A6CD-5ABA52C4DA50}"/>
    <cellStyle name="Moneda 2 45 7" xfId="8268" xr:uid="{AACE6814-83B2-4B79-B214-CA1E3A03462F}"/>
    <cellStyle name="Moneda 2 45 7 2" xfId="15575" xr:uid="{7C46E84C-704D-4418-8037-53FD7F984245}"/>
    <cellStyle name="Moneda 2 45 7 2 2" xfId="37419" xr:uid="{4851A6FD-5AC5-453E-84FA-F7B9ECEE5051}"/>
    <cellStyle name="Moneda 2 45 7 2 3" xfId="26498" xr:uid="{C4D6D6BA-7F5F-4D94-A2D5-864CE9B83DA7}"/>
    <cellStyle name="Moneda 2 45 7 3" xfId="11919" xr:uid="{3AD38767-A729-48C6-B636-8415D3961E83}"/>
    <cellStyle name="Moneda 2 45 7 3 2" xfId="33779" xr:uid="{F7D9CD07-A296-4BC4-993E-FAED39BFAE16}"/>
    <cellStyle name="Moneda 2 45 7 3 3" xfId="22858" xr:uid="{28503874-8D66-4282-B21F-386D4D7E642E}"/>
    <cellStyle name="Moneda 2 45 7 4" xfId="30140" xr:uid="{7ED75EB9-A3EA-4E86-A69A-CC441CC50337}"/>
    <cellStyle name="Moneda 2 45 7 5" xfId="19219" xr:uid="{E8E73A66-4B63-4B89-A8E4-CDE09F9C97C1}"/>
    <cellStyle name="Moneda 2 45 8" xfId="12657" xr:uid="{9C8315DF-7CC4-4955-A197-D9F7B914006A}"/>
    <cellStyle name="Moneda 2 45 8 2" xfId="34513" xr:uid="{6D3693AC-EA7C-46F8-B3B1-FDFA8BB990DE}"/>
    <cellStyle name="Moneda 2 45 8 3" xfId="23592" xr:uid="{FB3BA2B8-B8A4-42AC-A389-D4FF2B1D70AC}"/>
    <cellStyle name="Moneda 2 45 9" xfId="9005" xr:uid="{A5C752D9-9DA3-45FF-8109-3D543C80994D}"/>
    <cellStyle name="Moneda 2 45 9 2" xfId="30873" xr:uid="{51B29AAB-8F3F-4731-997A-9B6B96270991}"/>
    <cellStyle name="Moneda 2 45 9 3" xfId="19952" xr:uid="{51013807-7E6B-455B-8AF5-18FE292EEC22}"/>
    <cellStyle name="Moneda 2 46" xfId="3169" xr:uid="{28D622D5-2F9A-464D-BA74-64A6BCFF5541}"/>
    <cellStyle name="Moneda 2 46 10" xfId="27235" xr:uid="{5C21BE68-4BD3-4440-B5FD-7E6338242DA3}"/>
    <cellStyle name="Moneda 2 46 11" xfId="16314" xr:uid="{4AB1C020-1B59-4695-86E9-DCB5825669B8}"/>
    <cellStyle name="Moneda 2 46 2" xfId="5579" xr:uid="{69EEA460-B0DB-423E-91BE-065600667037}"/>
    <cellStyle name="Moneda 2 46 2 2" xfId="6318" xr:uid="{3339D978-E438-44AC-B65A-C6B83E01CFE2}"/>
    <cellStyle name="Moneda 2 46 2 2 2" xfId="13625" xr:uid="{53337644-25E0-466A-825E-B7C3F4B82C7F}"/>
    <cellStyle name="Moneda 2 46 2 2 2 2" xfId="35479" xr:uid="{27A198DE-71A3-49F3-9E2C-B8E377070F78}"/>
    <cellStyle name="Moneda 2 46 2 2 2 3" xfId="24558" xr:uid="{EC9B46B3-C20E-4FCE-9AA8-D16E52D07B0D}"/>
    <cellStyle name="Moneda 2 46 2 2 3" xfId="9971" xr:uid="{5C200F2F-6CEA-4A33-B555-15FE3D0F68EE}"/>
    <cellStyle name="Moneda 2 46 2 2 3 2" xfId="31839" xr:uid="{3A5F3FA3-90A0-4423-B832-874E5803F6E0}"/>
    <cellStyle name="Moneda 2 46 2 2 3 3" xfId="20918" xr:uid="{50BB6C78-DEF9-4861-8C5F-E27CAADCBDA9}"/>
    <cellStyle name="Moneda 2 46 2 2 4" xfId="28200" xr:uid="{DF7B8BE5-591B-48F2-866F-8ECF95274C34}"/>
    <cellStyle name="Moneda 2 46 2 2 5" xfId="17279" xr:uid="{D0913966-2A23-4C9B-9540-C51BE53E7A00}"/>
    <cellStyle name="Moneda 2 46 2 3" xfId="7048" xr:uid="{40F27D4C-D437-4411-82B2-D3EB8E8CA783}"/>
    <cellStyle name="Moneda 2 46 2 3 2" xfId="14355" xr:uid="{A57E6564-E764-45E3-BE1E-D0311DD435AA}"/>
    <cellStyle name="Moneda 2 46 2 3 2 2" xfId="36205" xr:uid="{26C63CD9-D53E-47B9-984B-5BAD4FD8ED14}"/>
    <cellStyle name="Moneda 2 46 2 3 2 3" xfId="25284" xr:uid="{74B03CFC-0FEF-438B-99EA-7E42E6166170}"/>
    <cellStyle name="Moneda 2 46 2 3 3" xfId="10701" xr:uid="{DDBD2D55-30F2-4BA2-BAD2-423E0AD54AA4}"/>
    <cellStyle name="Moneda 2 46 2 3 3 2" xfId="32565" xr:uid="{7F35EAB4-BBAC-4F2E-9F3B-E723E80CD66B}"/>
    <cellStyle name="Moneda 2 46 2 3 3 3" xfId="21644" xr:uid="{177BF985-F91A-468B-BF70-52125A4E7904}"/>
    <cellStyle name="Moneda 2 46 2 3 4" xfId="28926" xr:uid="{5193E7AC-2E6B-4AE8-8B88-3E24E4661405}"/>
    <cellStyle name="Moneda 2 46 2 3 5" xfId="18005" xr:uid="{20AA7AF9-5F2E-42E6-B464-2B33EB236DDD}"/>
    <cellStyle name="Moneda 2 46 2 4" xfId="7778" xr:uid="{5450972A-4A29-44DD-903A-CC97F55F6AA3}"/>
    <cellStyle name="Moneda 2 46 2 4 2" xfId="15085" xr:uid="{3915407F-5A8E-4945-BE3C-76EA81737502}"/>
    <cellStyle name="Moneda 2 46 2 4 2 2" xfId="36931" xr:uid="{72CA37A0-7B8B-43D5-A02D-C8661A6E110D}"/>
    <cellStyle name="Moneda 2 46 2 4 2 3" xfId="26010" xr:uid="{6E8D8665-C4AB-4A45-95F3-FD90B77B859C}"/>
    <cellStyle name="Moneda 2 46 2 4 3" xfId="11431" xr:uid="{088EAB71-59D8-41CE-953D-D759D2E3ABA1}"/>
    <cellStyle name="Moneda 2 46 2 4 3 2" xfId="33291" xr:uid="{B598AFEA-D851-48F6-B2E8-C737AF3ED9C0}"/>
    <cellStyle name="Moneda 2 46 2 4 3 3" xfId="22370" xr:uid="{8C889A18-75F7-43F1-848C-0F4A051A4B18}"/>
    <cellStyle name="Moneda 2 46 2 4 4" xfId="29652" xr:uid="{76B0B066-376B-41CA-AE0B-818EB1CA3749}"/>
    <cellStyle name="Moneda 2 46 2 4 5" xfId="18731" xr:uid="{5F3897A6-64C1-4BCE-926F-404FA1F40D7B}"/>
    <cellStyle name="Moneda 2 46 2 5" xfId="8508" xr:uid="{8E318D92-E97D-4F24-B8BA-F196C44E8752}"/>
    <cellStyle name="Moneda 2 46 2 5 2" xfId="15815" xr:uid="{BF1BBEF1-AC09-48D1-84FD-BE0E402CBFA4}"/>
    <cellStyle name="Moneda 2 46 2 5 2 2" xfId="37657" xr:uid="{68F7A66C-9FA3-48DB-BB70-BE09FE87FF2F}"/>
    <cellStyle name="Moneda 2 46 2 5 2 3" xfId="26736" xr:uid="{6CA8ED1C-8965-4E06-B021-A221675866DD}"/>
    <cellStyle name="Moneda 2 46 2 5 3" xfId="12157" xr:uid="{0D4BD222-751D-495F-A936-0DB9E57B6C0C}"/>
    <cellStyle name="Moneda 2 46 2 5 3 2" xfId="34017" xr:uid="{99266783-3590-49BF-A7A1-72F5F606F4FE}"/>
    <cellStyle name="Moneda 2 46 2 5 3 3" xfId="23096" xr:uid="{AE5CDA4C-4600-4C1C-99BA-648C67FACC89}"/>
    <cellStyle name="Moneda 2 46 2 5 4" xfId="30378" xr:uid="{49AC52ED-73A6-4140-89F4-B6554D2A8801}"/>
    <cellStyle name="Moneda 2 46 2 5 5" xfId="19457" xr:uid="{2A7E0991-DAB8-44A2-90A5-DC0656E02860}"/>
    <cellStyle name="Moneda 2 46 2 6" xfId="12897" xr:uid="{61508E58-2A90-419F-871B-F47A05481BAA}"/>
    <cellStyle name="Moneda 2 46 2 6 2" xfId="34751" xr:uid="{D2F328FC-E4A2-47D5-B55F-DAAD25DD2F68}"/>
    <cellStyle name="Moneda 2 46 2 6 3" xfId="23830" xr:uid="{B015BB83-8933-456B-9FAA-B2782DB8D693}"/>
    <cellStyle name="Moneda 2 46 2 7" xfId="9243" xr:uid="{66F5496C-C7B7-49FD-99AD-32FAF6ABB08B}"/>
    <cellStyle name="Moneda 2 46 2 7 2" xfId="31111" xr:uid="{5B067B68-0E6E-4A53-9D94-47B6886D79B1}"/>
    <cellStyle name="Moneda 2 46 2 7 3" xfId="20190" xr:uid="{A6812CFA-F28D-44A7-B091-061BDB66AB81}"/>
    <cellStyle name="Moneda 2 46 2 8" xfId="27472" xr:uid="{BA9DDF6C-910E-47C6-8DB2-61B971BB9D11}"/>
    <cellStyle name="Moneda 2 46 2 9" xfId="16551" xr:uid="{999D8BBB-5268-48D2-BEA2-935697E7B996}"/>
    <cellStyle name="Moneda 2 46 3" xfId="5829" xr:uid="{C52C4450-62BD-469F-8B49-D79ACD4D9235}"/>
    <cellStyle name="Moneda 2 46 3 2" xfId="6562" xr:uid="{9BD750C3-2A8D-42F5-AC84-469997BCAEF8}"/>
    <cellStyle name="Moneda 2 46 3 2 2" xfId="13869" xr:uid="{73AF6E5F-9A33-4FF0-91A4-FFC2E87D5817}"/>
    <cellStyle name="Moneda 2 46 3 2 2 2" xfId="35723" xr:uid="{1178E4FB-337A-4D4C-A493-6A2033AD5912}"/>
    <cellStyle name="Moneda 2 46 3 2 2 3" xfId="24802" xr:uid="{32B9C6A5-043A-4A20-8134-2BC62F9A2D12}"/>
    <cellStyle name="Moneda 2 46 3 2 3" xfId="10215" xr:uid="{447B0706-8831-4C81-9EC4-AB5E3C1DFDC9}"/>
    <cellStyle name="Moneda 2 46 3 2 3 2" xfId="32083" xr:uid="{45B33941-FCC5-4581-AE50-FA05135B1C04}"/>
    <cellStyle name="Moneda 2 46 3 2 3 3" xfId="21162" xr:uid="{E86ADF0F-851C-4366-9B46-976B2700ECAB}"/>
    <cellStyle name="Moneda 2 46 3 2 4" xfId="28444" xr:uid="{3F064ADF-BAA4-4780-8880-38BD44AEBECC}"/>
    <cellStyle name="Moneda 2 46 3 2 5" xfId="17523" xr:uid="{9C2FE396-D618-47D3-9695-E4911F2F56A4}"/>
    <cellStyle name="Moneda 2 46 3 3" xfId="7292" xr:uid="{8B11F55B-5605-4E70-8F6C-011308FEBBED}"/>
    <cellStyle name="Moneda 2 46 3 3 2" xfId="14599" xr:uid="{AE477201-46A7-45C9-BDFE-A6ADA467D0FD}"/>
    <cellStyle name="Moneda 2 46 3 3 2 2" xfId="36449" xr:uid="{F5377B04-60F2-49BF-9FDA-CF6586C032C9}"/>
    <cellStyle name="Moneda 2 46 3 3 2 3" xfId="25528" xr:uid="{12C539B0-3990-4168-99A3-0398F7374B8E}"/>
    <cellStyle name="Moneda 2 46 3 3 3" xfId="10945" xr:uid="{11452C58-B359-4CB5-A620-F3A978CC5955}"/>
    <cellStyle name="Moneda 2 46 3 3 3 2" xfId="32809" xr:uid="{DDC951E3-0D96-40AE-9F61-1689DB33DB61}"/>
    <cellStyle name="Moneda 2 46 3 3 3 3" xfId="21888" xr:uid="{BFD5374E-0123-43EA-A049-D86B99739239}"/>
    <cellStyle name="Moneda 2 46 3 3 4" xfId="29170" xr:uid="{BE572C0B-A5B0-4E39-9BFE-D0398067C194}"/>
    <cellStyle name="Moneda 2 46 3 3 5" xfId="18249" xr:uid="{802A81D7-6127-41D2-A722-69A93EA4E9F1}"/>
    <cellStyle name="Moneda 2 46 3 4" xfId="8022" xr:uid="{DF0F1FCD-0024-4CBC-AA48-33FF44EF4CA5}"/>
    <cellStyle name="Moneda 2 46 3 4 2" xfId="15329" xr:uid="{31C70D76-FC8F-4C3E-8645-E5CC0EB70C9D}"/>
    <cellStyle name="Moneda 2 46 3 4 2 2" xfId="37175" xr:uid="{EFD9DDD0-9150-41AA-B554-D32B8F4A2FFD}"/>
    <cellStyle name="Moneda 2 46 3 4 2 3" xfId="26254" xr:uid="{79FD3B24-94A3-4B06-9FF0-9289307110A0}"/>
    <cellStyle name="Moneda 2 46 3 4 3" xfId="11675" xr:uid="{A01DDF9D-46FA-4819-A6F3-56671C4EFBCD}"/>
    <cellStyle name="Moneda 2 46 3 4 3 2" xfId="33535" xr:uid="{5CCF1798-30E8-4530-9D88-B71F502DB777}"/>
    <cellStyle name="Moneda 2 46 3 4 3 3" xfId="22614" xr:uid="{45A3DD54-52DA-4543-B183-0B7CDAACFE70}"/>
    <cellStyle name="Moneda 2 46 3 4 4" xfId="29896" xr:uid="{049B7CC3-3542-4AFA-B300-2F92CCA7E4B4}"/>
    <cellStyle name="Moneda 2 46 3 4 5" xfId="18975" xr:uid="{707CEBA5-697C-442D-B743-780BB71EACB7}"/>
    <cellStyle name="Moneda 2 46 3 5" xfId="8752" xr:uid="{B442CF35-694D-41E7-92A9-AAC29050FA35}"/>
    <cellStyle name="Moneda 2 46 3 5 2" xfId="16059" xr:uid="{FECA264E-11CB-4EBC-ACEF-9AA63049B444}"/>
    <cellStyle name="Moneda 2 46 3 5 2 2" xfId="37901" xr:uid="{D66A3402-97A0-4437-BEFC-27537A4595C0}"/>
    <cellStyle name="Moneda 2 46 3 5 2 3" xfId="26980" xr:uid="{5B94D75E-6708-45B9-9ED9-BD54CF24E8B3}"/>
    <cellStyle name="Moneda 2 46 3 5 3" xfId="12401" xr:uid="{D4ABEFA8-3865-4918-959D-EEAE7BBE0159}"/>
    <cellStyle name="Moneda 2 46 3 5 3 2" xfId="34261" xr:uid="{6853A3E1-BEFD-4804-B8FD-0AA6FC4EC4F8}"/>
    <cellStyle name="Moneda 2 46 3 5 3 3" xfId="23340" xr:uid="{D063D291-2BD9-4948-84BC-3E211A088A53}"/>
    <cellStyle name="Moneda 2 46 3 5 4" xfId="30622" xr:uid="{B70B7C8F-EAFB-4289-85EB-CF1E8E6BD501}"/>
    <cellStyle name="Moneda 2 46 3 5 5" xfId="19701" xr:uid="{40E35957-60F1-4AC5-8B35-68BEAB4F642D}"/>
    <cellStyle name="Moneda 2 46 3 6" xfId="13141" xr:uid="{44F81009-C64A-4468-91E9-8378F323E36E}"/>
    <cellStyle name="Moneda 2 46 3 6 2" xfId="34995" xr:uid="{1F1DAAEA-46EC-423D-89BB-908B7F717239}"/>
    <cellStyle name="Moneda 2 46 3 6 3" xfId="24074" xr:uid="{AE45EF08-73FF-45C3-B82E-CFF3220A17A1}"/>
    <cellStyle name="Moneda 2 46 3 7" xfId="9487" xr:uid="{24813F29-8768-4CB7-8B9C-9F74E0A03A8E}"/>
    <cellStyle name="Moneda 2 46 3 7 2" xfId="31355" xr:uid="{F1970B05-821D-42FC-B8D5-4C287E5486A2}"/>
    <cellStyle name="Moneda 2 46 3 7 3" xfId="20434" xr:uid="{BFDD1234-15B5-4658-B6A0-9260EA3F2AA5}"/>
    <cellStyle name="Moneda 2 46 3 8" xfId="27716" xr:uid="{9C5B9F01-4944-4207-8CFA-5912EDF2B012}"/>
    <cellStyle name="Moneda 2 46 3 9" xfId="16795" xr:uid="{EF814546-D92B-4D37-88B6-625BAF290FC4}"/>
    <cellStyle name="Moneda 2 46 4" xfId="6081" xr:uid="{7A43629F-2811-4A85-9E32-1D06EC404F6D}"/>
    <cellStyle name="Moneda 2 46 4 2" xfId="13388" xr:uid="{3D13459A-68FF-48DE-8A6D-91E948012EA5}"/>
    <cellStyle name="Moneda 2 46 4 2 2" xfId="35242" xr:uid="{7DD630D2-A90B-4D52-B7D7-1FBFDAB24D1C}"/>
    <cellStyle name="Moneda 2 46 4 2 3" xfId="24321" xr:uid="{27CBE5B7-23A8-48A7-A1AC-82114CC301A1}"/>
    <cellStyle name="Moneda 2 46 4 3" xfId="9734" xr:uid="{8A31F87B-87EC-4FE3-BF24-338F53D4522F}"/>
    <cellStyle name="Moneda 2 46 4 3 2" xfId="31602" xr:uid="{C3881DAE-D94A-4E6F-AB9F-1D50359F3489}"/>
    <cellStyle name="Moneda 2 46 4 3 3" xfId="20681" xr:uid="{EFB0DB0E-0C9F-483E-BBE4-54FD549E1488}"/>
    <cellStyle name="Moneda 2 46 4 4" xfId="27963" xr:uid="{FA0ACACE-7005-4A0D-88BF-E0499ED21B13}"/>
    <cellStyle name="Moneda 2 46 4 5" xfId="17042" xr:uid="{7A4FD3AC-9BFE-4874-8B47-13F3F6EFCDD6}"/>
    <cellStyle name="Moneda 2 46 5" xfId="6809" xr:uid="{436DE908-263C-44E7-9791-6E3699A105C7}"/>
    <cellStyle name="Moneda 2 46 5 2" xfId="14116" xr:uid="{18DA5F0B-588E-4B63-954C-6F4288BE08D6}"/>
    <cellStyle name="Moneda 2 46 5 2 2" xfId="35968" xr:uid="{26B6B045-5210-418C-8B7C-ECDF9FFFC388}"/>
    <cellStyle name="Moneda 2 46 5 2 3" xfId="25047" xr:uid="{50B925CC-9B25-40F2-ADCC-DA4F8E719A9B}"/>
    <cellStyle name="Moneda 2 46 5 3" xfId="10462" xr:uid="{41C91021-45DA-4B29-B37F-EAF57A17C32A}"/>
    <cellStyle name="Moneda 2 46 5 3 2" xfId="32328" xr:uid="{7E608B39-2885-4782-8F8A-CFD0969D67EE}"/>
    <cellStyle name="Moneda 2 46 5 3 3" xfId="21407" xr:uid="{4235FE5B-09E3-42AE-87A5-FDC87CA85A9C}"/>
    <cellStyle name="Moneda 2 46 5 4" xfId="28689" xr:uid="{E7067E5C-78FB-47B9-AC8A-3418ED73AB0E}"/>
    <cellStyle name="Moneda 2 46 5 5" xfId="17768" xr:uid="{195CF91E-7BC6-4E5F-A45D-905B265667B5}"/>
    <cellStyle name="Moneda 2 46 6" xfId="7539" xr:uid="{38EAB62C-B44E-427F-9EA3-2612C0ADF945}"/>
    <cellStyle name="Moneda 2 46 6 2" xfId="14846" xr:uid="{E2F89C92-D43B-4546-A6DD-3D8FBB96ABC7}"/>
    <cellStyle name="Moneda 2 46 6 2 2" xfId="36694" xr:uid="{18C27421-7319-442D-9E88-284C54AE7BBB}"/>
    <cellStyle name="Moneda 2 46 6 2 3" xfId="25773" xr:uid="{1A76C201-7EC1-495C-A8B7-69BD96A7F089}"/>
    <cellStyle name="Moneda 2 46 6 3" xfId="11192" xr:uid="{FF1AD742-E4D7-4E49-A90B-D444836958EE}"/>
    <cellStyle name="Moneda 2 46 6 3 2" xfId="33054" xr:uid="{3BC91E33-16ED-4A08-AA29-3703617A3F77}"/>
    <cellStyle name="Moneda 2 46 6 3 3" xfId="22133" xr:uid="{F61ED9E6-8655-4AC0-ACC4-14E7DF1CF1F8}"/>
    <cellStyle name="Moneda 2 46 6 4" xfId="29415" xr:uid="{168D6201-4138-473E-83A1-684A4099E53B}"/>
    <cellStyle name="Moneda 2 46 6 5" xfId="18494" xr:uid="{0D7BB007-A213-438A-BE28-148F6136A73F}"/>
    <cellStyle name="Moneda 2 46 7" xfId="8269" xr:uid="{33C52273-6B38-4683-A97B-6384249F9BE0}"/>
    <cellStyle name="Moneda 2 46 7 2" xfId="15576" xr:uid="{8C7C8198-7841-44D2-AD72-A806283F7462}"/>
    <cellStyle name="Moneda 2 46 7 2 2" xfId="37420" xr:uid="{52B4C4B7-5773-4634-8E88-43661FF8A939}"/>
    <cellStyle name="Moneda 2 46 7 2 3" xfId="26499" xr:uid="{C0C5FE27-D5A3-46DF-877F-3855D8A589AC}"/>
    <cellStyle name="Moneda 2 46 7 3" xfId="11920" xr:uid="{47464265-EA18-4127-9D7F-C46476DAF9A7}"/>
    <cellStyle name="Moneda 2 46 7 3 2" xfId="33780" xr:uid="{68F18CE1-2279-4DB7-84FA-5BA58C899F61}"/>
    <cellStyle name="Moneda 2 46 7 3 3" xfId="22859" xr:uid="{07159CF6-5791-492A-A795-0C77EDBF4216}"/>
    <cellStyle name="Moneda 2 46 7 4" xfId="30141" xr:uid="{ADA636F7-E0F2-453B-AB64-6F9FF8A4BFE1}"/>
    <cellStyle name="Moneda 2 46 7 5" xfId="19220" xr:uid="{1E1AF0E6-7D25-4D64-B692-25618922A81F}"/>
    <cellStyle name="Moneda 2 46 8" xfId="12658" xr:uid="{A6E59FD1-610D-4EC0-93ED-CE83584E190B}"/>
    <cellStyle name="Moneda 2 46 8 2" xfId="34514" xr:uid="{21A1F328-A30D-4655-8E25-FD785B22D86D}"/>
    <cellStyle name="Moneda 2 46 8 3" xfId="23593" xr:uid="{F3F2221A-7492-41C9-A0D5-A99FB075FD84}"/>
    <cellStyle name="Moneda 2 46 9" xfId="9006" xr:uid="{173C1FA0-9928-48A8-B62C-4217CC6E22AB}"/>
    <cellStyle name="Moneda 2 46 9 2" xfId="30874" xr:uid="{7FE1865E-DC90-4293-8ED2-215A6C56A2A1}"/>
    <cellStyle name="Moneda 2 46 9 3" xfId="19953" xr:uid="{61310463-083F-4D72-940C-1C4942818406}"/>
    <cellStyle name="Moneda 2 47" xfId="3170" xr:uid="{CA5A9720-687C-40F6-BE00-8E829992DBFD}"/>
    <cellStyle name="Moneda 2 47 10" xfId="27236" xr:uid="{469A40F6-CC6C-46D9-B126-36C80B89AFF8}"/>
    <cellStyle name="Moneda 2 47 11" xfId="16315" xr:uid="{17A5E344-F0A0-4F4E-912F-95265F198193}"/>
    <cellStyle name="Moneda 2 47 2" xfId="5580" xr:uid="{0DA0D1A6-7B24-4E6F-9A33-8921770E4FB9}"/>
    <cellStyle name="Moneda 2 47 2 2" xfId="6319" xr:uid="{8650E1B0-AB7D-4FFB-9FB9-C0ED009A5F0B}"/>
    <cellStyle name="Moneda 2 47 2 2 2" xfId="13626" xr:uid="{86B66218-8CCD-4A08-BACB-C7D432AC5A3A}"/>
    <cellStyle name="Moneda 2 47 2 2 2 2" xfId="35480" xr:uid="{717E1B83-726E-4471-8C02-7D7C6F9ED777}"/>
    <cellStyle name="Moneda 2 47 2 2 2 3" xfId="24559" xr:uid="{2C5288BF-8F79-4423-A0CA-628B4701BDA0}"/>
    <cellStyle name="Moneda 2 47 2 2 3" xfId="9972" xr:uid="{37B1C2F1-C540-4036-9ACD-0B9D9292206B}"/>
    <cellStyle name="Moneda 2 47 2 2 3 2" xfId="31840" xr:uid="{5F4C37DA-62AB-426F-888B-BBFF82D576A5}"/>
    <cellStyle name="Moneda 2 47 2 2 3 3" xfId="20919" xr:uid="{DF50568C-3C57-4E76-8D61-66622E0153F2}"/>
    <cellStyle name="Moneda 2 47 2 2 4" xfId="28201" xr:uid="{4A3256C7-DB67-44E5-A98B-81C96573547C}"/>
    <cellStyle name="Moneda 2 47 2 2 5" xfId="17280" xr:uid="{F880DCAD-0A1D-47E4-B12C-ED0A46AB8223}"/>
    <cellStyle name="Moneda 2 47 2 3" xfId="7049" xr:uid="{B397D720-72C8-462C-BD54-BDB6C956754A}"/>
    <cellStyle name="Moneda 2 47 2 3 2" xfId="14356" xr:uid="{35849912-CEEC-42B0-A14E-B5C282BF9330}"/>
    <cellStyle name="Moneda 2 47 2 3 2 2" xfId="36206" xr:uid="{37BE502C-1E83-4C8C-890F-02522EB84B04}"/>
    <cellStyle name="Moneda 2 47 2 3 2 3" xfId="25285" xr:uid="{C2072525-6690-4830-AB5F-7741D28BEB3A}"/>
    <cellStyle name="Moneda 2 47 2 3 3" xfId="10702" xr:uid="{C2C4B8F8-335C-452A-9DD2-6EBF196CBAEB}"/>
    <cellStyle name="Moneda 2 47 2 3 3 2" xfId="32566" xr:uid="{F098B405-0BA4-4364-BB53-6B1A3724B7A6}"/>
    <cellStyle name="Moneda 2 47 2 3 3 3" xfId="21645" xr:uid="{D10CB911-9BA9-48D0-9F34-B74C06F5F60B}"/>
    <cellStyle name="Moneda 2 47 2 3 4" xfId="28927" xr:uid="{286AD0BF-F0C6-4FD6-BB4C-12E21F7A25A9}"/>
    <cellStyle name="Moneda 2 47 2 3 5" xfId="18006" xr:uid="{65FE6EA4-03C4-4FCF-8946-B6F4F95405B7}"/>
    <cellStyle name="Moneda 2 47 2 4" xfId="7779" xr:uid="{F49756D6-4992-42DA-B2F8-8FD91CAC1E8B}"/>
    <cellStyle name="Moneda 2 47 2 4 2" xfId="15086" xr:uid="{A1DF5836-4F5F-4E89-908B-0652C3E697D4}"/>
    <cellStyle name="Moneda 2 47 2 4 2 2" xfId="36932" xr:uid="{6E24B031-C0DC-4CE6-8014-199EF1DF565B}"/>
    <cellStyle name="Moneda 2 47 2 4 2 3" xfId="26011" xr:uid="{BEF3DA14-40C6-4C3A-A722-77C0F2FE304D}"/>
    <cellStyle name="Moneda 2 47 2 4 3" xfId="11432" xr:uid="{29A3C25B-2AAA-4594-AEAE-FB3A5D26953F}"/>
    <cellStyle name="Moneda 2 47 2 4 3 2" xfId="33292" xr:uid="{BD7C0389-973B-42F4-B4E4-684AB02A26C0}"/>
    <cellStyle name="Moneda 2 47 2 4 3 3" xfId="22371" xr:uid="{7861C237-9A03-48E9-B8AC-530519703319}"/>
    <cellStyle name="Moneda 2 47 2 4 4" xfId="29653" xr:uid="{E1B4AA81-5B19-415C-8401-1D11E3922681}"/>
    <cellStyle name="Moneda 2 47 2 4 5" xfId="18732" xr:uid="{F119079C-18B1-408A-8365-12BB6A6765F3}"/>
    <cellStyle name="Moneda 2 47 2 5" xfId="8509" xr:uid="{A8A6DA44-0713-426B-882F-C1C982852A81}"/>
    <cellStyle name="Moneda 2 47 2 5 2" xfId="15816" xr:uid="{8A20181E-3B23-44F3-BAE0-18E535DAC5C9}"/>
    <cellStyle name="Moneda 2 47 2 5 2 2" xfId="37658" xr:uid="{7B1A0740-DA5A-41EA-B8A0-6FBB3DC99671}"/>
    <cellStyle name="Moneda 2 47 2 5 2 3" xfId="26737" xr:uid="{CB8B8118-CBDF-4B24-B0D3-87E21A209566}"/>
    <cellStyle name="Moneda 2 47 2 5 3" xfId="12158" xr:uid="{22BD5FE8-B040-4255-93B5-1025794FC7CF}"/>
    <cellStyle name="Moneda 2 47 2 5 3 2" xfId="34018" xr:uid="{C796F556-B5C4-4050-9BD1-3174261A7E14}"/>
    <cellStyle name="Moneda 2 47 2 5 3 3" xfId="23097" xr:uid="{5D407EC0-2C84-4F4C-A944-904594598014}"/>
    <cellStyle name="Moneda 2 47 2 5 4" xfId="30379" xr:uid="{6B622C3A-6EAC-454F-BC54-38EBC882657A}"/>
    <cellStyle name="Moneda 2 47 2 5 5" xfId="19458" xr:uid="{FA8C5976-54B6-4F14-8710-97A92363F91B}"/>
    <cellStyle name="Moneda 2 47 2 6" xfId="12898" xr:uid="{0733B451-B61B-418C-B6B3-38FAE37107DD}"/>
    <cellStyle name="Moneda 2 47 2 6 2" xfId="34752" xr:uid="{FA1E4806-842A-444D-81A1-7EA4D2A09136}"/>
    <cellStyle name="Moneda 2 47 2 6 3" xfId="23831" xr:uid="{D82D5F57-B46C-47F5-B66B-8B6EA092173C}"/>
    <cellStyle name="Moneda 2 47 2 7" xfId="9244" xr:uid="{7B6C2028-A8AF-4F78-95AF-0A4ACAFA9663}"/>
    <cellStyle name="Moneda 2 47 2 7 2" xfId="31112" xr:uid="{CE95893C-0F21-4636-AFEC-A8A62548A089}"/>
    <cellStyle name="Moneda 2 47 2 7 3" xfId="20191" xr:uid="{522BC888-8333-4F44-AD89-8B8A1F558F0F}"/>
    <cellStyle name="Moneda 2 47 2 8" xfId="27473" xr:uid="{9ACAD188-1BEA-458B-A0B4-83DFDCE8FCB6}"/>
    <cellStyle name="Moneda 2 47 2 9" xfId="16552" xr:uid="{AF68D2FD-B996-4F3B-A54E-F11CB241DC40}"/>
    <cellStyle name="Moneda 2 47 3" xfId="5830" xr:uid="{75FFD7A8-9C4A-4D74-91D0-BA8DD867144E}"/>
    <cellStyle name="Moneda 2 47 3 2" xfId="6563" xr:uid="{8ED4E369-4EA4-428F-A453-28DF823F272A}"/>
    <cellStyle name="Moneda 2 47 3 2 2" xfId="13870" xr:uid="{93BC8A2E-583F-41AE-B9AB-9AD6E07F3E55}"/>
    <cellStyle name="Moneda 2 47 3 2 2 2" xfId="35724" xr:uid="{F36562D4-E13D-481C-A72B-11602B19DB55}"/>
    <cellStyle name="Moneda 2 47 3 2 2 3" xfId="24803" xr:uid="{94CCB8AB-0B0D-4712-98F4-22CFD68BA74A}"/>
    <cellStyle name="Moneda 2 47 3 2 3" xfId="10216" xr:uid="{D18223CC-60D8-4F17-A4C6-58E3A3563EF2}"/>
    <cellStyle name="Moneda 2 47 3 2 3 2" xfId="32084" xr:uid="{6CD43E6F-C460-401D-B746-A3FB8047B0CD}"/>
    <cellStyle name="Moneda 2 47 3 2 3 3" xfId="21163" xr:uid="{AECD46DC-D0EF-4C1A-AE4F-EDC1A383202E}"/>
    <cellStyle name="Moneda 2 47 3 2 4" xfId="28445" xr:uid="{878DDC81-29C6-4F66-BAB7-5E5699743277}"/>
    <cellStyle name="Moneda 2 47 3 2 5" xfId="17524" xr:uid="{15E1D8F6-2E17-418A-A424-DFE22F24A16C}"/>
    <cellStyle name="Moneda 2 47 3 3" xfId="7293" xr:uid="{3F5B8E0F-1A4F-410C-BFE8-3F4191F19236}"/>
    <cellStyle name="Moneda 2 47 3 3 2" xfId="14600" xr:uid="{E80756AD-6D9F-4E0D-A219-1852DB491E51}"/>
    <cellStyle name="Moneda 2 47 3 3 2 2" xfId="36450" xr:uid="{66344E4E-8512-4FFF-878F-126DD605B72D}"/>
    <cellStyle name="Moneda 2 47 3 3 2 3" xfId="25529" xr:uid="{C72E42D2-6891-4C82-86D1-0958FC689CFA}"/>
    <cellStyle name="Moneda 2 47 3 3 3" xfId="10946" xr:uid="{8D034225-F1C2-4406-AAE6-815B24519CC2}"/>
    <cellStyle name="Moneda 2 47 3 3 3 2" xfId="32810" xr:uid="{9710EB11-5544-4491-BF8E-32C827DF0F2D}"/>
    <cellStyle name="Moneda 2 47 3 3 3 3" xfId="21889" xr:uid="{0AFF7B25-8507-4B45-8EE0-95E4626A472C}"/>
    <cellStyle name="Moneda 2 47 3 3 4" xfId="29171" xr:uid="{25942F88-6AA3-448A-A239-EECC20A6815B}"/>
    <cellStyle name="Moneda 2 47 3 3 5" xfId="18250" xr:uid="{E4DBAEFE-8DDC-4D1E-97D7-14FAE91EDFC9}"/>
    <cellStyle name="Moneda 2 47 3 4" xfId="8023" xr:uid="{50D40597-0E1F-47D4-A0A6-193750696932}"/>
    <cellStyle name="Moneda 2 47 3 4 2" xfId="15330" xr:uid="{70A37201-2DE2-41D7-9179-F5216D1456A3}"/>
    <cellStyle name="Moneda 2 47 3 4 2 2" xfId="37176" xr:uid="{BE53DC14-E62B-436A-B196-DCC711675E62}"/>
    <cellStyle name="Moneda 2 47 3 4 2 3" xfId="26255" xr:uid="{AB3CB865-95AC-4380-AE2A-552404B0A2D7}"/>
    <cellStyle name="Moneda 2 47 3 4 3" xfId="11676" xr:uid="{FB75C873-D2D7-4CD4-8603-324B6F91841F}"/>
    <cellStyle name="Moneda 2 47 3 4 3 2" xfId="33536" xr:uid="{764E4951-8F77-46BB-B1FD-6B019624DB70}"/>
    <cellStyle name="Moneda 2 47 3 4 3 3" xfId="22615" xr:uid="{809C5BFE-B7BF-42F0-BEBA-3521338BFCFC}"/>
    <cellStyle name="Moneda 2 47 3 4 4" xfId="29897" xr:uid="{FA108D42-75B1-4EE6-9100-6E718BF6B773}"/>
    <cellStyle name="Moneda 2 47 3 4 5" xfId="18976" xr:uid="{2BDA06E4-2B4B-4BB5-83A1-E155430F40ED}"/>
    <cellStyle name="Moneda 2 47 3 5" xfId="8753" xr:uid="{EEE90832-64C5-451F-886E-50F2DE29DB9E}"/>
    <cellStyle name="Moneda 2 47 3 5 2" xfId="16060" xr:uid="{8F2232C8-5963-44B0-B6AB-3E4F87755108}"/>
    <cellStyle name="Moneda 2 47 3 5 2 2" xfId="37902" xr:uid="{DD595F53-B192-4ADC-B8F8-C009F562185A}"/>
    <cellStyle name="Moneda 2 47 3 5 2 3" xfId="26981" xr:uid="{4BD933CB-5977-4151-AFEC-47886E0BD2E0}"/>
    <cellStyle name="Moneda 2 47 3 5 3" xfId="12402" xr:uid="{E3ECFD06-737F-4342-9D0C-B5A32E34A968}"/>
    <cellStyle name="Moneda 2 47 3 5 3 2" xfId="34262" xr:uid="{C8760CDC-3200-436B-A582-DC030CEE7A9D}"/>
    <cellStyle name="Moneda 2 47 3 5 3 3" xfId="23341" xr:uid="{7920A417-8756-4EAC-B41C-14E4877EE304}"/>
    <cellStyle name="Moneda 2 47 3 5 4" xfId="30623" xr:uid="{CB3F14C8-7BDE-414C-8EB3-DCFE7DDF970C}"/>
    <cellStyle name="Moneda 2 47 3 5 5" xfId="19702" xr:uid="{3D38B61B-908A-486C-98E6-820AEB3A8FB3}"/>
    <cellStyle name="Moneda 2 47 3 6" xfId="13142" xr:uid="{BC5F0836-6F01-4BAE-8A8E-FB42D2F7484D}"/>
    <cellStyle name="Moneda 2 47 3 6 2" xfId="34996" xr:uid="{DE239D63-9AB5-43F2-98C2-A1CD106CCB22}"/>
    <cellStyle name="Moneda 2 47 3 6 3" xfId="24075" xr:uid="{DCD68B3A-79A8-4BD6-A8F6-A6C587F7CE38}"/>
    <cellStyle name="Moneda 2 47 3 7" xfId="9488" xr:uid="{731C251A-A4B3-4E1C-9454-C9C3C34EB2B7}"/>
    <cellStyle name="Moneda 2 47 3 7 2" xfId="31356" xr:uid="{12882551-F4EC-4889-8E04-007D00FA4B0F}"/>
    <cellStyle name="Moneda 2 47 3 7 3" xfId="20435" xr:uid="{4FA3A789-B013-43A4-B2CD-1B2AA86D6907}"/>
    <cellStyle name="Moneda 2 47 3 8" xfId="27717" xr:uid="{5BD5AFD6-395A-4A82-85AB-2445DF743444}"/>
    <cellStyle name="Moneda 2 47 3 9" xfId="16796" xr:uid="{8A65292D-2CCA-4D09-A614-76A29C719EA0}"/>
    <cellStyle name="Moneda 2 47 4" xfId="6082" xr:uid="{0822C426-BD09-4C5C-9DD4-702D82218F78}"/>
    <cellStyle name="Moneda 2 47 4 2" xfId="13389" xr:uid="{DCA92EF1-5422-45AB-AB94-437CD3DA8CB0}"/>
    <cellStyle name="Moneda 2 47 4 2 2" xfId="35243" xr:uid="{D639008F-32E1-4E39-A1B1-F778F76C9024}"/>
    <cellStyle name="Moneda 2 47 4 2 3" xfId="24322" xr:uid="{19113058-86B3-48EC-9D0C-6B75DB008317}"/>
    <cellStyle name="Moneda 2 47 4 3" xfId="9735" xr:uid="{DAAA5545-5301-4E6B-BECC-C2B3D63BDC26}"/>
    <cellStyle name="Moneda 2 47 4 3 2" xfId="31603" xr:uid="{B6226AC8-B1EC-45B3-89FD-9B46BE424AEF}"/>
    <cellStyle name="Moneda 2 47 4 3 3" xfId="20682" xr:uid="{80EF916B-CE55-4653-A1C9-0A26AB9BB85B}"/>
    <cellStyle name="Moneda 2 47 4 4" xfId="27964" xr:uid="{D470B089-CB08-4448-AF8A-E9E207E060D9}"/>
    <cellStyle name="Moneda 2 47 4 5" xfId="17043" xr:uid="{20D7405F-38C7-4D7F-8327-C531B33E74DB}"/>
    <cellStyle name="Moneda 2 47 5" xfId="6810" xr:uid="{D2B3304D-E212-4D01-9D73-D38EEA4134CF}"/>
    <cellStyle name="Moneda 2 47 5 2" xfId="14117" xr:uid="{C8C686CC-09BB-45D1-A983-692B5E5B3D19}"/>
    <cellStyle name="Moneda 2 47 5 2 2" xfId="35969" xr:uid="{E65BD5B3-5FFA-4CF4-AE93-89FD9FAC68A0}"/>
    <cellStyle name="Moneda 2 47 5 2 3" xfId="25048" xr:uid="{12A36590-9128-4AC3-9BA2-CB550C312218}"/>
    <cellStyle name="Moneda 2 47 5 3" xfId="10463" xr:uid="{D588496C-2EA3-411A-B310-A1E6AEBE4B1C}"/>
    <cellStyle name="Moneda 2 47 5 3 2" xfId="32329" xr:uid="{FB3CDFAA-F588-4331-8D26-2997CE8C9065}"/>
    <cellStyle name="Moneda 2 47 5 3 3" xfId="21408" xr:uid="{59F2C9AF-850D-4E04-9083-891E61985D48}"/>
    <cellStyle name="Moneda 2 47 5 4" xfId="28690" xr:uid="{38E30BB2-247C-4279-94F5-464E5F5CF55E}"/>
    <cellStyle name="Moneda 2 47 5 5" xfId="17769" xr:uid="{8F2EC8C9-1793-4D02-BDDB-1E2795FE2219}"/>
    <cellStyle name="Moneda 2 47 6" xfId="7540" xr:uid="{45E70327-F1A4-4B7F-A8C2-BDEE6C2C4F2F}"/>
    <cellStyle name="Moneda 2 47 6 2" xfId="14847" xr:uid="{954634F4-9E2B-4682-898E-AF8ACB4E06FA}"/>
    <cellStyle name="Moneda 2 47 6 2 2" xfId="36695" xr:uid="{E90739E2-F195-4034-AE8D-B4BE26081ACE}"/>
    <cellStyle name="Moneda 2 47 6 2 3" xfId="25774" xr:uid="{DF0ED0B8-DAC0-4727-9754-D358C30461F8}"/>
    <cellStyle name="Moneda 2 47 6 3" xfId="11193" xr:uid="{02ECD346-A141-41BB-AAEA-67CE9E28E137}"/>
    <cellStyle name="Moneda 2 47 6 3 2" xfId="33055" xr:uid="{4D635925-493B-46EB-A129-0479ABC569C5}"/>
    <cellStyle name="Moneda 2 47 6 3 3" xfId="22134" xr:uid="{333D2B02-DC18-4A0B-89D1-FC22A7496EB2}"/>
    <cellStyle name="Moneda 2 47 6 4" xfId="29416" xr:uid="{FEDD5CB3-8DB6-4A47-A8D6-83E870B6F580}"/>
    <cellStyle name="Moneda 2 47 6 5" xfId="18495" xr:uid="{B29D0D6D-D934-44F9-A053-0563D62B6F5A}"/>
    <cellStyle name="Moneda 2 47 7" xfId="8270" xr:uid="{9B179088-041B-4374-B3DA-093D26EFC31D}"/>
    <cellStyle name="Moneda 2 47 7 2" xfId="15577" xr:uid="{2687D9A7-9709-4798-A551-3D38974793CB}"/>
    <cellStyle name="Moneda 2 47 7 2 2" xfId="37421" xr:uid="{09DE05F8-BAD6-400A-A5B9-1A5F79C5C6D0}"/>
    <cellStyle name="Moneda 2 47 7 2 3" xfId="26500" xr:uid="{1CDAB262-55CF-4419-A4C8-31045E4AF969}"/>
    <cellStyle name="Moneda 2 47 7 3" xfId="11921" xr:uid="{59FF0E27-28BE-4710-B049-6DFA78EE3012}"/>
    <cellStyle name="Moneda 2 47 7 3 2" xfId="33781" xr:uid="{970E19E1-7F9E-464A-ABA7-109CCF172ADF}"/>
    <cellStyle name="Moneda 2 47 7 3 3" xfId="22860" xr:uid="{F22BE716-BF01-4136-8B1B-2F4936B56D6A}"/>
    <cellStyle name="Moneda 2 47 7 4" xfId="30142" xr:uid="{EAB7174B-A172-4C8B-8522-C81A9996F1D5}"/>
    <cellStyle name="Moneda 2 47 7 5" xfId="19221" xr:uid="{06B89561-6A3B-4983-B87E-096B78F34232}"/>
    <cellStyle name="Moneda 2 47 8" xfId="12659" xr:uid="{168F1BFC-E4A3-47BE-954C-77A3A03C6425}"/>
    <cellStyle name="Moneda 2 47 8 2" xfId="34515" xr:uid="{DCFAAD98-A85F-43EB-A06F-3ACE2A14637F}"/>
    <cellStyle name="Moneda 2 47 8 3" xfId="23594" xr:uid="{420F703B-BB38-4662-9A31-7E0D195C373C}"/>
    <cellStyle name="Moneda 2 47 9" xfId="9007" xr:uid="{DD977724-DB5A-4C17-8692-1F5C732E1ADA}"/>
    <cellStyle name="Moneda 2 47 9 2" xfId="30875" xr:uid="{4F03EDBD-A4D1-4AFD-A8FB-DD46395D2485}"/>
    <cellStyle name="Moneda 2 47 9 3" xfId="19954" xr:uid="{250B0115-4CC8-45BB-B596-6AE35C6460C5}"/>
    <cellStyle name="Moneda 2 48" xfId="3171" xr:uid="{BE80D66D-E527-4A6E-ABE1-E3DFF407854F}"/>
    <cellStyle name="Moneda 2 48 10" xfId="27237" xr:uid="{95FA7C4F-B93D-4E01-B092-2DE00E49CCAF}"/>
    <cellStyle name="Moneda 2 48 11" xfId="16316" xr:uid="{F2B5A40F-9912-49D4-A711-5A3009AA7FD7}"/>
    <cellStyle name="Moneda 2 48 2" xfId="5581" xr:uid="{1979A905-D266-494F-919C-3036550EF295}"/>
    <cellStyle name="Moneda 2 48 2 2" xfId="6320" xr:uid="{2EEE42AD-127E-4BDB-A136-DBDDED629F4F}"/>
    <cellStyle name="Moneda 2 48 2 2 2" xfId="13627" xr:uid="{15ADA5EA-BDD2-4935-B9A7-68BE6CC15D87}"/>
    <cellStyle name="Moneda 2 48 2 2 2 2" xfId="35481" xr:uid="{6ED98778-BE7F-4EB2-82F5-A53830DC8631}"/>
    <cellStyle name="Moneda 2 48 2 2 2 3" xfId="24560" xr:uid="{21CFD4B0-A554-4287-A770-07564312E909}"/>
    <cellStyle name="Moneda 2 48 2 2 3" xfId="9973" xr:uid="{686DBF40-A4CA-450E-B9AE-AA209105522F}"/>
    <cellStyle name="Moneda 2 48 2 2 3 2" xfId="31841" xr:uid="{C908EEF9-4A42-480A-9D51-D3DBACB13C1F}"/>
    <cellStyle name="Moneda 2 48 2 2 3 3" xfId="20920" xr:uid="{474168BF-218E-4800-A6BF-AAA11620CC30}"/>
    <cellStyle name="Moneda 2 48 2 2 4" xfId="28202" xr:uid="{10F42163-E7A1-4F98-A4FC-B5D9E2DBE958}"/>
    <cellStyle name="Moneda 2 48 2 2 5" xfId="17281" xr:uid="{3F346DD4-4C24-4CAE-95C8-B71985EC43EF}"/>
    <cellStyle name="Moneda 2 48 2 3" xfId="7050" xr:uid="{2EBA5083-FBD0-4E64-80B9-EC69C4F6F237}"/>
    <cellStyle name="Moneda 2 48 2 3 2" xfId="14357" xr:uid="{CD76698D-22C4-4D7A-802B-66280FE30026}"/>
    <cellStyle name="Moneda 2 48 2 3 2 2" xfId="36207" xr:uid="{0ED79DF4-80DA-4621-B402-879E116BC287}"/>
    <cellStyle name="Moneda 2 48 2 3 2 3" xfId="25286" xr:uid="{C2EA7492-1B58-49D9-9625-1C532EECCB3F}"/>
    <cellStyle name="Moneda 2 48 2 3 3" xfId="10703" xr:uid="{C7D7F2B3-9F8B-4CB7-874E-E5A69D140D0F}"/>
    <cellStyle name="Moneda 2 48 2 3 3 2" xfId="32567" xr:uid="{43B60DB2-9919-4B7B-83CC-5DF64260C05D}"/>
    <cellStyle name="Moneda 2 48 2 3 3 3" xfId="21646" xr:uid="{F2CF2D44-CEBB-489F-B9B8-1C282361CAA2}"/>
    <cellStyle name="Moneda 2 48 2 3 4" xfId="28928" xr:uid="{0AFB8017-49F9-4851-9CC4-FA2B97FB766A}"/>
    <cellStyle name="Moneda 2 48 2 3 5" xfId="18007" xr:uid="{813CF516-06C7-4E37-B697-46204642767B}"/>
    <cellStyle name="Moneda 2 48 2 4" xfId="7780" xr:uid="{8B7A27AD-0518-4D8B-BDB6-784DC808CCA9}"/>
    <cellStyle name="Moneda 2 48 2 4 2" xfId="15087" xr:uid="{9DB6955A-5943-4B1D-A20F-8E312AF32CD1}"/>
    <cellStyle name="Moneda 2 48 2 4 2 2" xfId="36933" xr:uid="{CAB1B93B-213E-4C0D-ACFE-A25682D28154}"/>
    <cellStyle name="Moneda 2 48 2 4 2 3" xfId="26012" xr:uid="{F906EA29-F2B4-48DD-B607-71260878B910}"/>
    <cellStyle name="Moneda 2 48 2 4 3" xfId="11433" xr:uid="{428A46EB-283E-452D-BB23-DDD66C185C96}"/>
    <cellStyle name="Moneda 2 48 2 4 3 2" xfId="33293" xr:uid="{5129E42C-CA75-4314-8A60-AA5FC7029161}"/>
    <cellStyle name="Moneda 2 48 2 4 3 3" xfId="22372" xr:uid="{0FEA8ED2-E05D-4ED5-8B1F-95799F1EC720}"/>
    <cellStyle name="Moneda 2 48 2 4 4" xfId="29654" xr:uid="{528E5C9E-D48C-400D-9D04-69075D4C6E7C}"/>
    <cellStyle name="Moneda 2 48 2 4 5" xfId="18733" xr:uid="{EF855C07-FE00-44B7-A385-AC2EFBC76A65}"/>
    <cellStyle name="Moneda 2 48 2 5" xfId="8510" xr:uid="{2D49DC10-5C3A-49DD-A48A-2584A0B6E1F8}"/>
    <cellStyle name="Moneda 2 48 2 5 2" xfId="15817" xr:uid="{22F8D24A-4B93-4293-A1E0-A3CF4D06089A}"/>
    <cellStyle name="Moneda 2 48 2 5 2 2" xfId="37659" xr:uid="{C1BA0F95-9211-429A-8F73-3D67A379C1AF}"/>
    <cellStyle name="Moneda 2 48 2 5 2 3" xfId="26738" xr:uid="{AB2DF8B2-9707-48AB-890B-21846367CFCF}"/>
    <cellStyle name="Moneda 2 48 2 5 3" xfId="12159" xr:uid="{0D78BC16-2FBB-446D-B7DB-1866D3B198F6}"/>
    <cellStyle name="Moneda 2 48 2 5 3 2" xfId="34019" xr:uid="{82D4FC23-9FCC-4F40-8B13-82BFA9EA30BC}"/>
    <cellStyle name="Moneda 2 48 2 5 3 3" xfId="23098" xr:uid="{DFE996CC-BA89-4D78-88F0-3B38A59BE34E}"/>
    <cellStyle name="Moneda 2 48 2 5 4" xfId="30380" xr:uid="{B55806C6-9F4C-4A23-9029-7D9F306D1EA9}"/>
    <cellStyle name="Moneda 2 48 2 5 5" xfId="19459" xr:uid="{C3B8D151-3326-4906-812A-D659C918003B}"/>
    <cellStyle name="Moneda 2 48 2 6" xfId="12899" xr:uid="{4016E771-7610-414E-8A86-01F6F7646ACC}"/>
    <cellStyle name="Moneda 2 48 2 6 2" xfId="34753" xr:uid="{12A3E820-E12D-46D0-BD1F-BF39CE57C117}"/>
    <cellStyle name="Moneda 2 48 2 6 3" xfId="23832" xr:uid="{2EFDD5AA-CC15-40B7-A463-FCC2387F10AC}"/>
    <cellStyle name="Moneda 2 48 2 7" xfId="9245" xr:uid="{9474010D-4F8E-459F-8948-821B34506E02}"/>
    <cellStyle name="Moneda 2 48 2 7 2" xfId="31113" xr:uid="{EC15B31B-B3D2-4B6D-B978-2603CB09A347}"/>
    <cellStyle name="Moneda 2 48 2 7 3" xfId="20192" xr:uid="{2B86B5D0-D4F0-45B1-B2B7-1A69D633A08A}"/>
    <cellStyle name="Moneda 2 48 2 8" xfId="27474" xr:uid="{08598514-A758-4829-ABBD-F67FF2D44A1A}"/>
    <cellStyle name="Moneda 2 48 2 9" xfId="16553" xr:uid="{55D50DBF-E217-480B-9C17-7AB238D78B23}"/>
    <cellStyle name="Moneda 2 48 3" xfId="5831" xr:uid="{D3D45800-10E6-47E7-AF95-7866AF67BF63}"/>
    <cellStyle name="Moneda 2 48 3 2" xfId="6564" xr:uid="{4E743806-9893-4D7C-BDA1-A346D0627082}"/>
    <cellStyle name="Moneda 2 48 3 2 2" xfId="13871" xr:uid="{9FF28DD8-5B78-4C4D-8D1D-CC7F32BADF4B}"/>
    <cellStyle name="Moneda 2 48 3 2 2 2" xfId="35725" xr:uid="{E7DA347E-4103-4B2A-A5D4-674894AEDB68}"/>
    <cellStyle name="Moneda 2 48 3 2 2 3" xfId="24804" xr:uid="{26B0F075-EE60-4458-BFE6-955ED98C917D}"/>
    <cellStyle name="Moneda 2 48 3 2 3" xfId="10217" xr:uid="{ADA44E2F-F3FC-4DEB-BE64-8C79C3FBF610}"/>
    <cellStyle name="Moneda 2 48 3 2 3 2" xfId="32085" xr:uid="{CFF7CEFE-9C65-4F26-9269-7CFCD8F1C9A3}"/>
    <cellStyle name="Moneda 2 48 3 2 3 3" xfId="21164" xr:uid="{4E33CD6D-E8CC-4912-9C50-CF3BBF247379}"/>
    <cellStyle name="Moneda 2 48 3 2 4" xfId="28446" xr:uid="{4D908830-0A08-45E0-A109-A6770C1434FF}"/>
    <cellStyle name="Moneda 2 48 3 2 5" xfId="17525" xr:uid="{A2643A0F-4C7A-42F5-AB0E-CFCFBE24F45C}"/>
    <cellStyle name="Moneda 2 48 3 3" xfId="7294" xr:uid="{9F72D2E7-171B-43A6-926D-72F2A3D549B5}"/>
    <cellStyle name="Moneda 2 48 3 3 2" xfId="14601" xr:uid="{348E4136-EEE6-42D3-BD96-867175A67F76}"/>
    <cellStyle name="Moneda 2 48 3 3 2 2" xfId="36451" xr:uid="{94DCA1B1-61B9-4669-A6C8-37F65857C477}"/>
    <cellStyle name="Moneda 2 48 3 3 2 3" xfId="25530" xr:uid="{1CF35252-46A1-419D-A909-64179CBF448D}"/>
    <cellStyle name="Moneda 2 48 3 3 3" xfId="10947" xr:uid="{565497F6-B704-400F-AFEA-6B02A3DBD3A2}"/>
    <cellStyle name="Moneda 2 48 3 3 3 2" xfId="32811" xr:uid="{C85F5648-A3C9-4C92-A6FD-F2FF253233C7}"/>
    <cellStyle name="Moneda 2 48 3 3 3 3" xfId="21890" xr:uid="{9317F648-BE3E-44DD-A7E4-5156152FB206}"/>
    <cellStyle name="Moneda 2 48 3 3 4" xfId="29172" xr:uid="{A25D5739-650B-4BBC-AABC-4D0A2F738CB7}"/>
    <cellStyle name="Moneda 2 48 3 3 5" xfId="18251" xr:uid="{7A5965A7-5951-4F7B-AC4D-86D0466DD9CC}"/>
    <cellStyle name="Moneda 2 48 3 4" xfId="8024" xr:uid="{A5A586CF-29A5-4DE7-A9EA-2A52683D644E}"/>
    <cellStyle name="Moneda 2 48 3 4 2" xfId="15331" xr:uid="{A08D7796-967E-493E-B2CD-0C60802B5FE8}"/>
    <cellStyle name="Moneda 2 48 3 4 2 2" xfId="37177" xr:uid="{4E7834D8-F5A0-41F5-8A2F-1F3B45DFDAC5}"/>
    <cellStyle name="Moneda 2 48 3 4 2 3" xfId="26256" xr:uid="{4D584A2A-C61B-4311-8CBE-6A1D7D09F60E}"/>
    <cellStyle name="Moneda 2 48 3 4 3" xfId="11677" xr:uid="{019B90E9-5989-4494-880E-166B21EF059D}"/>
    <cellStyle name="Moneda 2 48 3 4 3 2" xfId="33537" xr:uid="{EBFD12E0-3B6B-4EBD-9BA7-06BB10AAF464}"/>
    <cellStyle name="Moneda 2 48 3 4 3 3" xfId="22616" xr:uid="{8E056764-3232-4B44-88C4-3892FBD1DF67}"/>
    <cellStyle name="Moneda 2 48 3 4 4" xfId="29898" xr:uid="{09DCEC00-A6B7-4391-B0FB-78F59E56B522}"/>
    <cellStyle name="Moneda 2 48 3 4 5" xfId="18977" xr:uid="{2155AF9B-C51D-4E02-BCAC-8CDFA156D529}"/>
    <cellStyle name="Moneda 2 48 3 5" xfId="8754" xr:uid="{E2E1BE23-6661-40E7-BC14-F10913E602BD}"/>
    <cellStyle name="Moneda 2 48 3 5 2" xfId="16061" xr:uid="{6D4CC92A-292C-4E10-866F-EC55F05908C3}"/>
    <cellStyle name="Moneda 2 48 3 5 2 2" xfId="37903" xr:uid="{1ECCECAA-3322-4B24-B72F-3D9D975B8217}"/>
    <cellStyle name="Moneda 2 48 3 5 2 3" xfId="26982" xr:uid="{46C7FD29-A014-4835-8461-F0FF61D9806E}"/>
    <cellStyle name="Moneda 2 48 3 5 3" xfId="12403" xr:uid="{99416A37-F37A-4B97-AADA-57E384699F9A}"/>
    <cellStyle name="Moneda 2 48 3 5 3 2" xfId="34263" xr:uid="{1AE58F28-3F5E-42A0-A6D7-5C26A403DB94}"/>
    <cellStyle name="Moneda 2 48 3 5 3 3" xfId="23342" xr:uid="{43834A36-D4A5-4E3E-9016-F2E9B390D973}"/>
    <cellStyle name="Moneda 2 48 3 5 4" xfId="30624" xr:uid="{0B28C5DF-6AD5-4605-A97B-AACE9EEB00E3}"/>
    <cellStyle name="Moneda 2 48 3 5 5" xfId="19703" xr:uid="{CE4F4115-0E79-4310-908C-708FBC982314}"/>
    <cellStyle name="Moneda 2 48 3 6" xfId="13143" xr:uid="{FFDA74B5-9F47-4BFE-8443-9C8476F86357}"/>
    <cellStyle name="Moneda 2 48 3 6 2" xfId="34997" xr:uid="{87ED1030-770B-4036-98B0-6143AA2D1BC2}"/>
    <cellStyle name="Moneda 2 48 3 6 3" xfId="24076" xr:uid="{5E2932FF-7A79-43D5-952E-4A1923F3D313}"/>
    <cellStyle name="Moneda 2 48 3 7" xfId="9489" xr:uid="{F2CEC963-BD0C-4C35-AF0F-C8F628EC33BD}"/>
    <cellStyle name="Moneda 2 48 3 7 2" xfId="31357" xr:uid="{3346005E-738D-4215-BF6A-2F59725C53A2}"/>
    <cellStyle name="Moneda 2 48 3 7 3" xfId="20436" xr:uid="{131B0FF4-AFE6-4232-9543-7E523829F3E4}"/>
    <cellStyle name="Moneda 2 48 3 8" xfId="27718" xr:uid="{8ED31CE5-78C8-4DCE-A984-4D47D06BA50D}"/>
    <cellStyle name="Moneda 2 48 3 9" xfId="16797" xr:uid="{AC68139B-EB48-4704-8E38-C9497A1C0464}"/>
    <cellStyle name="Moneda 2 48 4" xfId="6083" xr:uid="{E08B1FB7-682D-46CA-98DE-69C52330EDFB}"/>
    <cellStyle name="Moneda 2 48 4 2" xfId="13390" xr:uid="{29121628-E2AF-49E8-862F-F806FB829BC8}"/>
    <cellStyle name="Moneda 2 48 4 2 2" xfId="35244" xr:uid="{1444B0D2-BF44-4C56-8D55-BB254D664563}"/>
    <cellStyle name="Moneda 2 48 4 2 3" xfId="24323" xr:uid="{2FC4CA38-6C2D-4AD7-BFF7-54CECC42E215}"/>
    <cellStyle name="Moneda 2 48 4 3" xfId="9736" xr:uid="{D72D9A77-C346-46A7-A685-201D55777956}"/>
    <cellStyle name="Moneda 2 48 4 3 2" xfId="31604" xr:uid="{3D01786D-7E5C-43D0-BEEC-2241EBAA5A7B}"/>
    <cellStyle name="Moneda 2 48 4 3 3" xfId="20683" xr:uid="{4ACA4B85-BB53-4144-81E5-129F96C69835}"/>
    <cellStyle name="Moneda 2 48 4 4" xfId="27965" xr:uid="{499F42F2-ABCB-4B75-B8E8-29133824E740}"/>
    <cellStyle name="Moneda 2 48 4 5" xfId="17044" xr:uid="{9B57D919-5A16-46AB-89AF-7B646E908AD8}"/>
    <cellStyle name="Moneda 2 48 5" xfId="6811" xr:uid="{F5E56969-E426-47A7-B421-4B19B7B314AF}"/>
    <cellStyle name="Moneda 2 48 5 2" xfId="14118" xr:uid="{BA11264C-1152-48AF-B6A5-ED549E3091FE}"/>
    <cellStyle name="Moneda 2 48 5 2 2" xfId="35970" xr:uid="{C6CE41B2-2268-4134-8DEA-5511BF175703}"/>
    <cellStyle name="Moneda 2 48 5 2 3" xfId="25049" xr:uid="{E93A0C7B-7A5D-4D84-8A4C-3FF2F1FC839D}"/>
    <cellStyle name="Moneda 2 48 5 3" xfId="10464" xr:uid="{030F4857-39DB-43E0-A005-B81933EA7181}"/>
    <cellStyle name="Moneda 2 48 5 3 2" xfId="32330" xr:uid="{C2AA1C6E-3D92-4728-8E43-3769FC656730}"/>
    <cellStyle name="Moneda 2 48 5 3 3" xfId="21409" xr:uid="{72FA9F86-0959-4A3A-A412-7E55A388100E}"/>
    <cellStyle name="Moneda 2 48 5 4" xfId="28691" xr:uid="{C75A2C66-06DE-4228-857E-6C918D85A9E9}"/>
    <cellStyle name="Moneda 2 48 5 5" xfId="17770" xr:uid="{8EDF4C77-2255-4341-A896-2971CFC8403E}"/>
    <cellStyle name="Moneda 2 48 6" xfId="7541" xr:uid="{F6570283-E41B-4695-894D-6EB11F88AF7E}"/>
    <cellStyle name="Moneda 2 48 6 2" xfId="14848" xr:uid="{D178A617-22EE-4560-BA50-C0FC86D7EE9B}"/>
    <cellStyle name="Moneda 2 48 6 2 2" xfId="36696" xr:uid="{D43A4FBA-95F4-4220-ABEE-A33FDFCF9126}"/>
    <cellStyle name="Moneda 2 48 6 2 3" xfId="25775" xr:uid="{A9AF8B68-7463-432C-9B8F-CF2CB0F4CFD8}"/>
    <cellStyle name="Moneda 2 48 6 3" xfId="11194" xr:uid="{F129C2E3-9CF0-483F-9C11-05FAC0A36C80}"/>
    <cellStyle name="Moneda 2 48 6 3 2" xfId="33056" xr:uid="{6E07650D-CDDB-4ED3-8A8E-454F29EC07FA}"/>
    <cellStyle name="Moneda 2 48 6 3 3" xfId="22135" xr:uid="{E87C404F-E975-4756-B0B0-7E49C4D860DD}"/>
    <cellStyle name="Moneda 2 48 6 4" xfId="29417" xr:uid="{A0D9CE85-7821-4D2C-A4A7-9265125C7087}"/>
    <cellStyle name="Moneda 2 48 6 5" xfId="18496" xr:uid="{18080979-E7AF-4B83-8E8C-131D8190BBAC}"/>
    <cellStyle name="Moneda 2 48 7" xfId="8271" xr:uid="{12F6D0F5-9059-4720-B853-0EDE7BA67BA9}"/>
    <cellStyle name="Moneda 2 48 7 2" xfId="15578" xr:uid="{766C891A-96D0-4042-B3E5-82A6226B0360}"/>
    <cellStyle name="Moneda 2 48 7 2 2" xfId="37422" xr:uid="{C9267F10-480D-4DCF-9B1B-DF1040AEDAC9}"/>
    <cellStyle name="Moneda 2 48 7 2 3" xfId="26501" xr:uid="{1D20BCAB-F59A-4B28-9826-34A01515E4D7}"/>
    <cellStyle name="Moneda 2 48 7 3" xfId="11922" xr:uid="{F8692309-9CCC-48A3-B820-4B5A45B73BEC}"/>
    <cellStyle name="Moneda 2 48 7 3 2" xfId="33782" xr:uid="{C431740F-BA1D-4A8E-90D3-C0E0C30267CC}"/>
    <cellStyle name="Moneda 2 48 7 3 3" xfId="22861" xr:uid="{BABAAD10-F15D-47FF-938F-00F70C085E3D}"/>
    <cellStyle name="Moneda 2 48 7 4" xfId="30143" xr:uid="{64BB47AF-EDE5-45BE-BEA9-22D5378C1C06}"/>
    <cellStyle name="Moneda 2 48 7 5" xfId="19222" xr:uid="{1F1B32A8-45F2-4ED3-B3F0-621619827FA8}"/>
    <cellStyle name="Moneda 2 48 8" xfId="12660" xr:uid="{C81264AC-06B2-4A56-8DDC-C4CF1CD47523}"/>
    <cellStyle name="Moneda 2 48 8 2" xfId="34516" xr:uid="{6887C4F7-A1FA-48AE-B50A-4752F6635E5A}"/>
    <cellStyle name="Moneda 2 48 8 3" xfId="23595" xr:uid="{BD1D870B-BB09-48EB-B55D-E876E190AC0A}"/>
    <cellStyle name="Moneda 2 48 9" xfId="9008" xr:uid="{2644DDE2-21DF-42EA-B71A-DEF844F8B8AF}"/>
    <cellStyle name="Moneda 2 48 9 2" xfId="30876" xr:uid="{89357A90-50EE-4227-B71D-C7C646AAAF6C}"/>
    <cellStyle name="Moneda 2 48 9 3" xfId="19955" xr:uid="{0B5C90FB-7A5B-4AF1-92BD-82183C840C83}"/>
    <cellStyle name="Moneda 2 49" xfId="3172" xr:uid="{1DB062EC-60DB-4DEB-A9EF-05CDF0E276B2}"/>
    <cellStyle name="Moneda 2 49 10" xfId="27238" xr:uid="{B0E82975-B79B-4EBE-955E-937DAC9541D2}"/>
    <cellStyle name="Moneda 2 49 11" xfId="16317" xr:uid="{2FC3265E-4E87-4460-AE2F-B0365245B5F9}"/>
    <cellStyle name="Moneda 2 49 2" xfId="5582" xr:uid="{B74D20DC-E6FB-4EDA-B601-7706A657208C}"/>
    <cellStyle name="Moneda 2 49 2 2" xfId="6321" xr:uid="{EFEFAB19-5CB2-4A61-868D-BD080CDC6F20}"/>
    <cellStyle name="Moneda 2 49 2 2 2" xfId="13628" xr:uid="{2BBE5779-62A4-4260-8A7A-64DEB4CBA3CB}"/>
    <cellStyle name="Moneda 2 49 2 2 2 2" xfId="35482" xr:uid="{00A3E9CC-F258-4E46-A559-A15B6DD7597C}"/>
    <cellStyle name="Moneda 2 49 2 2 2 3" xfId="24561" xr:uid="{D2A5B659-52B9-48A6-B044-7F8E27EA3084}"/>
    <cellStyle name="Moneda 2 49 2 2 3" xfId="9974" xr:uid="{49091A88-A473-423F-8214-CA44DD4696CF}"/>
    <cellStyle name="Moneda 2 49 2 2 3 2" xfId="31842" xr:uid="{452E230E-E5CD-4B5E-B1B3-4EEFB1CA51EA}"/>
    <cellStyle name="Moneda 2 49 2 2 3 3" xfId="20921" xr:uid="{444F0AF7-97C5-480F-9C70-F73079226FDC}"/>
    <cellStyle name="Moneda 2 49 2 2 4" xfId="28203" xr:uid="{2C2E2BCC-135C-4FF7-AEAC-8C36621184AA}"/>
    <cellStyle name="Moneda 2 49 2 2 5" xfId="17282" xr:uid="{B72F6FC2-0D7C-4693-ACFA-2E13A8F87930}"/>
    <cellStyle name="Moneda 2 49 2 3" xfId="7051" xr:uid="{F622945A-077E-4695-9EDA-23A1E1101B92}"/>
    <cellStyle name="Moneda 2 49 2 3 2" xfId="14358" xr:uid="{808C5ECB-C853-4888-BB23-80C9FA43D33E}"/>
    <cellStyle name="Moneda 2 49 2 3 2 2" xfId="36208" xr:uid="{00C057D1-A3B3-44F1-AC64-D7C8942E3C78}"/>
    <cellStyle name="Moneda 2 49 2 3 2 3" xfId="25287" xr:uid="{6E0433BD-0623-4E87-8859-D7272AC0E5EE}"/>
    <cellStyle name="Moneda 2 49 2 3 3" xfId="10704" xr:uid="{2CC13321-121E-4EEF-A171-F03CCBAB3A94}"/>
    <cellStyle name="Moneda 2 49 2 3 3 2" xfId="32568" xr:uid="{C8999428-EB76-424A-9CC8-8340BE10EB77}"/>
    <cellStyle name="Moneda 2 49 2 3 3 3" xfId="21647" xr:uid="{03736448-C1FA-4A46-9BEC-50A5873005E4}"/>
    <cellStyle name="Moneda 2 49 2 3 4" xfId="28929" xr:uid="{EEC3EA4D-EA6F-4A0B-88AD-A38085CB7828}"/>
    <cellStyle name="Moneda 2 49 2 3 5" xfId="18008" xr:uid="{466F45C8-6105-4676-8E1C-B35C26F2E719}"/>
    <cellStyle name="Moneda 2 49 2 4" xfId="7781" xr:uid="{ABA0DF5F-C82E-4F59-B3D5-D6AE02525656}"/>
    <cellStyle name="Moneda 2 49 2 4 2" xfId="15088" xr:uid="{C5963C3F-491C-4CB0-8DD5-2BE6569C6706}"/>
    <cellStyle name="Moneda 2 49 2 4 2 2" xfId="36934" xr:uid="{A43252DA-F8D4-4C21-888B-437AC2CE74A5}"/>
    <cellStyle name="Moneda 2 49 2 4 2 3" xfId="26013" xr:uid="{9A24FF5E-B6EE-4027-BA17-C7C8A15ECDB1}"/>
    <cellStyle name="Moneda 2 49 2 4 3" xfId="11434" xr:uid="{B00777A9-7B84-4C4C-8DAD-76240B609167}"/>
    <cellStyle name="Moneda 2 49 2 4 3 2" xfId="33294" xr:uid="{5B87EF3A-5D20-46F6-8231-108C77E908A4}"/>
    <cellStyle name="Moneda 2 49 2 4 3 3" xfId="22373" xr:uid="{6681E042-C75A-4BD1-8FBB-1F238C43536D}"/>
    <cellStyle name="Moneda 2 49 2 4 4" xfId="29655" xr:uid="{585C638E-B025-42C1-83E3-B91AF787D60D}"/>
    <cellStyle name="Moneda 2 49 2 4 5" xfId="18734" xr:uid="{F76D08C3-FB4F-4EDB-8DE5-7707DB63B622}"/>
    <cellStyle name="Moneda 2 49 2 5" xfId="8511" xr:uid="{8D49E31E-3FA7-4C8A-B161-19AFD145BA75}"/>
    <cellStyle name="Moneda 2 49 2 5 2" xfId="15818" xr:uid="{C36FB571-08AF-48F8-B723-28F8AF556A45}"/>
    <cellStyle name="Moneda 2 49 2 5 2 2" xfId="37660" xr:uid="{65E928A4-081C-4C11-A653-8F42BB9B36F7}"/>
    <cellStyle name="Moneda 2 49 2 5 2 3" xfId="26739" xr:uid="{871EC855-D277-4BF0-93C0-00758348AB8A}"/>
    <cellStyle name="Moneda 2 49 2 5 3" xfId="12160" xr:uid="{9A4319DC-33E2-4A54-BD7B-68ABDEA90E3E}"/>
    <cellStyle name="Moneda 2 49 2 5 3 2" xfId="34020" xr:uid="{F5A9FB08-9197-48F9-8952-37883D882A7B}"/>
    <cellStyle name="Moneda 2 49 2 5 3 3" xfId="23099" xr:uid="{E2BF37BA-9D64-4052-89DF-02D5B6DA68B3}"/>
    <cellStyle name="Moneda 2 49 2 5 4" xfId="30381" xr:uid="{CF2C689C-8CFA-4568-A5BD-C36C6748CA87}"/>
    <cellStyle name="Moneda 2 49 2 5 5" xfId="19460" xr:uid="{0E13849C-0F20-4FF3-B5B8-AE8C02211915}"/>
    <cellStyle name="Moneda 2 49 2 6" xfId="12900" xr:uid="{1284D70F-9AF9-4330-BBB3-03D213BA1EDD}"/>
    <cellStyle name="Moneda 2 49 2 6 2" xfId="34754" xr:uid="{D12BA406-2E40-4998-8CEA-3B7327BEA086}"/>
    <cellStyle name="Moneda 2 49 2 6 3" xfId="23833" xr:uid="{2569E56A-2B48-4E2F-87E6-113A4FE894A1}"/>
    <cellStyle name="Moneda 2 49 2 7" xfId="9246" xr:uid="{55CFD3AF-4394-4297-8CDD-632443363658}"/>
    <cellStyle name="Moneda 2 49 2 7 2" xfId="31114" xr:uid="{094ECD12-79BD-4B89-85FB-B73B79F7DD54}"/>
    <cellStyle name="Moneda 2 49 2 7 3" xfId="20193" xr:uid="{3228945C-4986-4819-9FAE-15423A36304C}"/>
    <cellStyle name="Moneda 2 49 2 8" xfId="27475" xr:uid="{E9BC865C-54AC-45F0-8F98-EA33DC19B53B}"/>
    <cellStyle name="Moneda 2 49 2 9" xfId="16554" xr:uid="{F0BC4A72-E5B5-464E-9562-65872CEB0233}"/>
    <cellStyle name="Moneda 2 49 3" xfId="5832" xr:uid="{8470A29F-601F-42D8-98A7-932D672BE4D3}"/>
    <cellStyle name="Moneda 2 49 3 2" xfId="6565" xr:uid="{FFC8F133-1B61-4467-912A-E1DC45E34018}"/>
    <cellStyle name="Moneda 2 49 3 2 2" xfId="13872" xr:uid="{5EA47A35-4B14-46ED-9963-B758EFFDEF00}"/>
    <cellStyle name="Moneda 2 49 3 2 2 2" xfId="35726" xr:uid="{80CBEFB3-CC0B-40E0-BCFA-4D7093E1916A}"/>
    <cellStyle name="Moneda 2 49 3 2 2 3" xfId="24805" xr:uid="{4DC865A6-A0FA-42ED-B0B9-C0FE2921A6E1}"/>
    <cellStyle name="Moneda 2 49 3 2 3" xfId="10218" xr:uid="{BD915F8D-429B-448B-B639-55A77C3135FC}"/>
    <cellStyle name="Moneda 2 49 3 2 3 2" xfId="32086" xr:uid="{621B021A-23E9-4498-86DA-CFEE3137DAE5}"/>
    <cellStyle name="Moneda 2 49 3 2 3 3" xfId="21165" xr:uid="{68AF0C8E-EF78-443B-BF91-A288178B2FD1}"/>
    <cellStyle name="Moneda 2 49 3 2 4" xfId="28447" xr:uid="{CD18F4D9-D20A-4D93-ACD2-DC6300EDFE12}"/>
    <cellStyle name="Moneda 2 49 3 2 5" xfId="17526" xr:uid="{8385A51E-ACA8-4714-9715-605487D5EF25}"/>
    <cellStyle name="Moneda 2 49 3 3" xfId="7295" xr:uid="{DCDEE2EA-1950-4109-807A-B61E1EA3E9CE}"/>
    <cellStyle name="Moneda 2 49 3 3 2" xfId="14602" xr:uid="{005DE4C8-4C4B-4DFF-8E72-E17663C3471B}"/>
    <cellStyle name="Moneda 2 49 3 3 2 2" xfId="36452" xr:uid="{F836BD6E-E25F-4BF5-91AA-93B699554D78}"/>
    <cellStyle name="Moneda 2 49 3 3 2 3" xfId="25531" xr:uid="{00912816-C084-46C9-B54F-A12DC0C868C4}"/>
    <cellStyle name="Moneda 2 49 3 3 3" xfId="10948" xr:uid="{C0328DDE-2B81-4098-AA53-109AB6FCD10E}"/>
    <cellStyle name="Moneda 2 49 3 3 3 2" xfId="32812" xr:uid="{255AB911-4E4C-47FB-97F0-A0C1D42094CA}"/>
    <cellStyle name="Moneda 2 49 3 3 3 3" xfId="21891" xr:uid="{C9DA4FEE-5611-4FCC-AF47-0C36CF7A8CA0}"/>
    <cellStyle name="Moneda 2 49 3 3 4" xfId="29173" xr:uid="{F54672C6-98F3-43CB-A4A5-30E2883DC2C7}"/>
    <cellStyle name="Moneda 2 49 3 3 5" xfId="18252" xr:uid="{7982DD64-DB0E-49A9-A9F2-6FF73ECACBF1}"/>
    <cellStyle name="Moneda 2 49 3 4" xfId="8025" xr:uid="{5790E1F8-CA90-4FA0-A070-3D0791383CB6}"/>
    <cellStyle name="Moneda 2 49 3 4 2" xfId="15332" xr:uid="{3BEF93B4-51BF-4BC5-BD6F-DFDEDB8AF0C8}"/>
    <cellStyle name="Moneda 2 49 3 4 2 2" xfId="37178" xr:uid="{0D20D1B5-4F8E-4BF9-840D-AA15C3AC3F80}"/>
    <cellStyle name="Moneda 2 49 3 4 2 3" xfId="26257" xr:uid="{4ECE7E97-0FDA-466B-BDCC-FF3DACD3807E}"/>
    <cellStyle name="Moneda 2 49 3 4 3" xfId="11678" xr:uid="{9F228509-456A-4B04-A6D2-471EEA3DC5B0}"/>
    <cellStyle name="Moneda 2 49 3 4 3 2" xfId="33538" xr:uid="{68D3AB84-E874-436E-A83F-53871F530C99}"/>
    <cellStyle name="Moneda 2 49 3 4 3 3" xfId="22617" xr:uid="{82DCC83C-32C0-4C36-9A23-266B6A7961DA}"/>
    <cellStyle name="Moneda 2 49 3 4 4" xfId="29899" xr:uid="{6B9C0E0E-4429-4E14-AAF5-ED43BE74313C}"/>
    <cellStyle name="Moneda 2 49 3 4 5" xfId="18978" xr:uid="{714BF369-1F96-4305-A24C-6C86E1CFEFD5}"/>
    <cellStyle name="Moneda 2 49 3 5" xfId="8755" xr:uid="{D748219E-DEEA-4C45-AA20-65DAADAF5840}"/>
    <cellStyle name="Moneda 2 49 3 5 2" xfId="16062" xr:uid="{86F18D66-3F20-45D3-A7AF-78622FABB165}"/>
    <cellStyle name="Moneda 2 49 3 5 2 2" xfId="37904" xr:uid="{9ED67628-3AE1-4A80-82E4-50BBD33E0368}"/>
    <cellStyle name="Moneda 2 49 3 5 2 3" xfId="26983" xr:uid="{DFF245BA-3696-443B-8FCF-FA934DB22F1B}"/>
    <cellStyle name="Moneda 2 49 3 5 3" xfId="12404" xr:uid="{FC3CACD2-357E-4509-81D4-4687A47632B9}"/>
    <cellStyle name="Moneda 2 49 3 5 3 2" xfId="34264" xr:uid="{2F83FDF4-BE41-4E8D-A361-5F2BA22479D7}"/>
    <cellStyle name="Moneda 2 49 3 5 3 3" xfId="23343" xr:uid="{4D67F88C-9774-448A-8546-209EC1382122}"/>
    <cellStyle name="Moneda 2 49 3 5 4" xfId="30625" xr:uid="{52AF4F03-DB08-419E-9766-AD0B98736EB4}"/>
    <cellStyle name="Moneda 2 49 3 5 5" xfId="19704" xr:uid="{388B225D-EEF1-4E51-AB84-8B733B0CA76A}"/>
    <cellStyle name="Moneda 2 49 3 6" xfId="13144" xr:uid="{F4FD9EE4-7F72-4D2F-8213-0D155ECFE779}"/>
    <cellStyle name="Moneda 2 49 3 6 2" xfId="34998" xr:uid="{144F96E6-83E4-44C6-B6BD-A65EEE5A0D55}"/>
    <cellStyle name="Moneda 2 49 3 6 3" xfId="24077" xr:uid="{0BAD5DFC-50E7-441A-BCA5-49FC7337B7C5}"/>
    <cellStyle name="Moneda 2 49 3 7" xfId="9490" xr:uid="{C842A6D1-DB5F-425C-8762-E99F7B3ADB6A}"/>
    <cellStyle name="Moneda 2 49 3 7 2" xfId="31358" xr:uid="{11DDE0BA-1483-4705-9BF6-38B6505F44F7}"/>
    <cellStyle name="Moneda 2 49 3 7 3" xfId="20437" xr:uid="{D37D2889-8A9E-4B6C-A28F-37BB46038DA4}"/>
    <cellStyle name="Moneda 2 49 3 8" xfId="27719" xr:uid="{D1CF596D-CFD1-470F-BEC6-AC1AAB261FF2}"/>
    <cellStyle name="Moneda 2 49 3 9" xfId="16798" xr:uid="{130D71D4-97F6-4BA1-8AF0-FE14B1017470}"/>
    <cellStyle name="Moneda 2 49 4" xfId="6084" xr:uid="{A2EDB374-31CA-4816-9EF4-4AE96D8CC9CB}"/>
    <cellStyle name="Moneda 2 49 4 2" xfId="13391" xr:uid="{BA6FAFC2-B9DC-4DF7-9721-3FFED5D3C8C2}"/>
    <cellStyle name="Moneda 2 49 4 2 2" xfId="35245" xr:uid="{703B2BC4-9387-4D5A-A06F-AFBDBBF947CE}"/>
    <cellStyle name="Moneda 2 49 4 2 3" xfId="24324" xr:uid="{50F6F3D7-FDF7-46EB-8D9A-54181112DC0A}"/>
    <cellStyle name="Moneda 2 49 4 3" xfId="9737" xr:uid="{929BA3B7-5A38-4BD6-890C-7ABEC1688EE9}"/>
    <cellStyle name="Moneda 2 49 4 3 2" xfId="31605" xr:uid="{7C73D3FC-5451-426E-9CA4-2E11CFF0179F}"/>
    <cellStyle name="Moneda 2 49 4 3 3" xfId="20684" xr:uid="{0ACCF401-692C-4119-BFCF-E1057F9886F7}"/>
    <cellStyle name="Moneda 2 49 4 4" xfId="27966" xr:uid="{F8123860-88D4-4EDF-8674-4CCF7363C4DE}"/>
    <cellStyle name="Moneda 2 49 4 5" xfId="17045" xr:uid="{606BA64E-CEB3-4DC7-8112-62304A8ED4B9}"/>
    <cellStyle name="Moneda 2 49 5" xfId="6812" xr:uid="{20BF07EF-29B9-4760-A88C-1B1F3598C341}"/>
    <cellStyle name="Moneda 2 49 5 2" xfId="14119" xr:uid="{BF3F8948-A2C8-44EB-8E28-CFE4F7051C7D}"/>
    <cellStyle name="Moneda 2 49 5 2 2" xfId="35971" xr:uid="{FB393358-7280-4FB2-BAB8-6883DCABF0D0}"/>
    <cellStyle name="Moneda 2 49 5 2 3" xfId="25050" xr:uid="{84E0DC26-8FCA-4813-B8B7-3B58274270F5}"/>
    <cellStyle name="Moneda 2 49 5 3" xfId="10465" xr:uid="{262B4C93-71BF-4888-A1E7-C2275E152C96}"/>
    <cellStyle name="Moneda 2 49 5 3 2" xfId="32331" xr:uid="{110AE079-D1D6-4D32-B2CC-38CB99133D71}"/>
    <cellStyle name="Moneda 2 49 5 3 3" xfId="21410" xr:uid="{AACDEB53-D6F0-4476-BAEB-CA6F720A186F}"/>
    <cellStyle name="Moneda 2 49 5 4" xfId="28692" xr:uid="{0B93EFE3-F283-4C1F-99AB-F7F44B2EBD71}"/>
    <cellStyle name="Moneda 2 49 5 5" xfId="17771" xr:uid="{610DC9AA-8A38-46DD-B460-8B17503AAAB2}"/>
    <cellStyle name="Moneda 2 49 6" xfId="7542" xr:uid="{CDD5FE0A-B6D8-4579-A5B2-3FA63877D7E8}"/>
    <cellStyle name="Moneda 2 49 6 2" xfId="14849" xr:uid="{7FDD053D-B8B8-4132-846D-E5D2369FDB70}"/>
    <cellStyle name="Moneda 2 49 6 2 2" xfId="36697" xr:uid="{F876BCCE-6266-477A-9E5B-68B449ADCC95}"/>
    <cellStyle name="Moneda 2 49 6 2 3" xfId="25776" xr:uid="{5042A078-A5DD-4FC6-939A-D239874C642A}"/>
    <cellStyle name="Moneda 2 49 6 3" xfId="11195" xr:uid="{E1CA5C44-2D9D-44D1-92ED-FC09691D3BF2}"/>
    <cellStyle name="Moneda 2 49 6 3 2" xfId="33057" xr:uid="{7FC4EC43-CF18-4619-92FD-23237AA15FCE}"/>
    <cellStyle name="Moneda 2 49 6 3 3" xfId="22136" xr:uid="{9792DAE4-AC76-4A0C-A7A5-5E7280F2FC75}"/>
    <cellStyle name="Moneda 2 49 6 4" xfId="29418" xr:uid="{BE0A0ADD-92C9-4E25-AE74-C3CF1E7A0F37}"/>
    <cellStyle name="Moneda 2 49 6 5" xfId="18497" xr:uid="{2A680C5C-8767-4F33-B7AA-5AAEF0A54A70}"/>
    <cellStyle name="Moneda 2 49 7" xfId="8272" xr:uid="{55A25BAF-B7B8-4B3F-BF23-DB8CE455116E}"/>
    <cellStyle name="Moneda 2 49 7 2" xfId="15579" xr:uid="{349F03B2-BF96-4693-827C-D7D647D29FC3}"/>
    <cellStyle name="Moneda 2 49 7 2 2" xfId="37423" xr:uid="{EE0ED7A9-F22A-4BDC-A550-E8F2E82E64F3}"/>
    <cellStyle name="Moneda 2 49 7 2 3" xfId="26502" xr:uid="{3C42CB8E-66E1-444B-B877-4B9AE3A5FDD9}"/>
    <cellStyle name="Moneda 2 49 7 3" xfId="11923" xr:uid="{AF158435-472E-4EA1-A1DB-01C8B5EC22B4}"/>
    <cellStyle name="Moneda 2 49 7 3 2" xfId="33783" xr:uid="{B82A7A51-1FA3-4221-AF69-1F77FF0841AA}"/>
    <cellStyle name="Moneda 2 49 7 3 3" xfId="22862" xr:uid="{2374A8ED-3E40-464B-9144-E512758757AA}"/>
    <cellStyle name="Moneda 2 49 7 4" xfId="30144" xr:uid="{84CA21C2-39CF-443E-BDD5-96A1100A569A}"/>
    <cellStyle name="Moneda 2 49 7 5" xfId="19223" xr:uid="{695B2E82-9321-4201-ABC3-BE8D8E678A5E}"/>
    <cellStyle name="Moneda 2 49 8" xfId="12661" xr:uid="{D709093A-F448-42B2-BDAD-F191E0853E0F}"/>
    <cellStyle name="Moneda 2 49 8 2" xfId="34517" xr:uid="{457FD0C0-39AF-4155-ABA2-F990BD2B332F}"/>
    <cellStyle name="Moneda 2 49 8 3" xfId="23596" xr:uid="{811C98B6-B957-43A9-A070-05489E1D1543}"/>
    <cellStyle name="Moneda 2 49 9" xfId="9009" xr:uid="{0C2C2312-31E0-41C2-BDCB-5C4657613941}"/>
    <cellStyle name="Moneda 2 49 9 2" xfId="30877" xr:uid="{F34B182F-3723-421E-9559-C53F6A97F555}"/>
    <cellStyle name="Moneda 2 49 9 3" xfId="19956" xr:uid="{2C0F5B24-31A6-4CE8-A99A-014E7F4531C2}"/>
    <cellStyle name="Moneda 2 5" xfId="3173" xr:uid="{556DDB27-715D-42F1-91AF-BCD4FB702943}"/>
    <cellStyle name="Moneda 2 5 10" xfId="27239" xr:uid="{790168D1-49C2-4BFF-A38F-91BFA6DF6F6D}"/>
    <cellStyle name="Moneda 2 5 11" xfId="16318" xr:uid="{3E5914B3-75BC-4202-BB18-C2A74E5E3141}"/>
    <cellStyle name="Moneda 2 5 2" xfId="5583" xr:uid="{60CAFD9A-D680-4A27-9EA1-079AD4839FC5}"/>
    <cellStyle name="Moneda 2 5 2 2" xfId="6322" xr:uid="{3E4BFA57-D738-4FB2-B97A-1FAA1D88934F}"/>
    <cellStyle name="Moneda 2 5 2 2 2" xfId="13629" xr:uid="{052B88C1-745C-4F53-879A-75F3008B7467}"/>
    <cellStyle name="Moneda 2 5 2 2 2 2" xfId="35483" xr:uid="{995EDC3E-00A1-4ABB-84DF-18E6CDADB5FA}"/>
    <cellStyle name="Moneda 2 5 2 2 2 3" xfId="24562" xr:uid="{B248F783-DE70-45A3-B897-E3955929CFE1}"/>
    <cellStyle name="Moneda 2 5 2 2 3" xfId="9975" xr:uid="{62CB0F99-475B-49D0-9212-CD2516DAFACC}"/>
    <cellStyle name="Moneda 2 5 2 2 3 2" xfId="31843" xr:uid="{362EFE26-D4E6-4D80-A9F9-B8DA82F467F2}"/>
    <cellStyle name="Moneda 2 5 2 2 3 3" xfId="20922" xr:uid="{C9799793-CD2B-4FFF-ADCD-AE4213E08F57}"/>
    <cellStyle name="Moneda 2 5 2 2 4" xfId="28204" xr:uid="{67040154-6FD1-44CA-9F5C-059DA0835E89}"/>
    <cellStyle name="Moneda 2 5 2 2 5" xfId="17283" xr:uid="{74CFCC0D-210C-4B5A-BDF3-EC7DA44E8834}"/>
    <cellStyle name="Moneda 2 5 2 3" xfId="7052" xr:uid="{8E8A9CF5-AE4C-4648-BB87-C127F6B115B2}"/>
    <cellStyle name="Moneda 2 5 2 3 2" xfId="14359" xr:uid="{364FCC13-CE30-4EED-BBEF-89DE5753FBA0}"/>
    <cellStyle name="Moneda 2 5 2 3 2 2" xfId="36209" xr:uid="{069214DA-5093-46AD-A8E0-3F98D88300FA}"/>
    <cellStyle name="Moneda 2 5 2 3 2 3" xfId="25288" xr:uid="{D1C60C25-2ABD-4709-9BA5-41F00F811DD7}"/>
    <cellStyle name="Moneda 2 5 2 3 3" xfId="10705" xr:uid="{0483C5FB-EBB8-4B34-A0B8-8ECE790B3555}"/>
    <cellStyle name="Moneda 2 5 2 3 3 2" xfId="32569" xr:uid="{50205E40-EAE6-4FBC-B17F-E43D589505F1}"/>
    <cellStyle name="Moneda 2 5 2 3 3 3" xfId="21648" xr:uid="{5383AE1C-6379-45DB-B8DF-05A9ABAAE8FC}"/>
    <cellStyle name="Moneda 2 5 2 3 4" xfId="28930" xr:uid="{129CEB39-8B4B-4CC0-806A-E03C1EB978FF}"/>
    <cellStyle name="Moneda 2 5 2 3 5" xfId="18009" xr:uid="{9EC0D6F6-6AFA-4902-B0F6-C7826EC8A559}"/>
    <cellStyle name="Moneda 2 5 2 4" xfId="7782" xr:uid="{5EBF6EB4-CC26-4110-A8F1-01C2915364A3}"/>
    <cellStyle name="Moneda 2 5 2 4 2" xfId="15089" xr:uid="{64AE9610-96C4-45C8-BBCD-A16700581447}"/>
    <cellStyle name="Moneda 2 5 2 4 2 2" xfId="36935" xr:uid="{E3CD6F35-2F6C-4F30-AA8A-B4BBD126225A}"/>
    <cellStyle name="Moneda 2 5 2 4 2 3" xfId="26014" xr:uid="{EE296981-F686-4BBF-82A6-5433C1043C4B}"/>
    <cellStyle name="Moneda 2 5 2 4 3" xfId="11435" xr:uid="{52C0A8F5-F955-4C1D-8BCB-CC031A7C71FB}"/>
    <cellStyle name="Moneda 2 5 2 4 3 2" xfId="33295" xr:uid="{1E9BE55B-B6D4-46DD-9598-91D7C7C96D08}"/>
    <cellStyle name="Moneda 2 5 2 4 3 3" xfId="22374" xr:uid="{0FB3B1A3-786E-49BC-820A-36C6DF5CC5D2}"/>
    <cellStyle name="Moneda 2 5 2 4 4" xfId="29656" xr:uid="{F52DD4F4-9483-42F6-AA73-8D09825F636B}"/>
    <cellStyle name="Moneda 2 5 2 4 5" xfId="18735" xr:uid="{398E4E12-F117-4FD0-AAAC-AF5147FCC050}"/>
    <cellStyle name="Moneda 2 5 2 5" xfId="8512" xr:uid="{29A60D40-E1EB-4490-88CC-1719E2A885AC}"/>
    <cellStyle name="Moneda 2 5 2 5 2" xfId="15819" xr:uid="{BE449D41-B57C-4A32-AF9C-D801DABA70B4}"/>
    <cellStyle name="Moneda 2 5 2 5 2 2" xfId="37661" xr:uid="{AD1CA8CC-53D9-46AD-AAC4-066B7B74C605}"/>
    <cellStyle name="Moneda 2 5 2 5 2 3" xfId="26740" xr:uid="{A257E028-CB6A-4643-8D0D-6A68350193D3}"/>
    <cellStyle name="Moneda 2 5 2 5 3" xfId="12161" xr:uid="{D4F33A8C-751A-4C6D-B98F-2187DC0CAEBC}"/>
    <cellStyle name="Moneda 2 5 2 5 3 2" xfId="34021" xr:uid="{652926EA-866F-40E2-B850-14EA301FCF2B}"/>
    <cellStyle name="Moneda 2 5 2 5 3 3" xfId="23100" xr:uid="{DF72C1EF-C494-449F-AFE2-B99C462AB533}"/>
    <cellStyle name="Moneda 2 5 2 5 4" xfId="30382" xr:uid="{10BBA496-A810-4913-8E5D-7D656D771634}"/>
    <cellStyle name="Moneda 2 5 2 5 5" xfId="19461" xr:uid="{F3080856-94B6-40EF-A082-F95CADEDF55F}"/>
    <cellStyle name="Moneda 2 5 2 6" xfId="12901" xr:uid="{3C90C5B8-8652-4F28-9874-BA228C00B6BF}"/>
    <cellStyle name="Moneda 2 5 2 6 2" xfId="34755" xr:uid="{454FC174-546E-4BCC-9499-92B338C98556}"/>
    <cellStyle name="Moneda 2 5 2 6 3" xfId="23834" xr:uid="{C9E7D01F-A793-45AC-BA54-18BA3B4412B7}"/>
    <cellStyle name="Moneda 2 5 2 7" xfId="9247" xr:uid="{C257B698-1280-4FE2-87F2-35B59E6F9239}"/>
    <cellStyle name="Moneda 2 5 2 7 2" xfId="31115" xr:uid="{05EDB291-2C1E-4FB2-B91D-B4679326ADD2}"/>
    <cellStyle name="Moneda 2 5 2 7 3" xfId="20194" xr:uid="{0BD8581A-0AF9-4BBC-8189-28CA74969122}"/>
    <cellStyle name="Moneda 2 5 2 8" xfId="27476" xr:uid="{BDFD2461-CA6D-4262-93BF-CEEC1364B691}"/>
    <cellStyle name="Moneda 2 5 2 9" xfId="16555" xr:uid="{827533AA-250E-460F-9C2D-242E706936CE}"/>
    <cellStyle name="Moneda 2 5 3" xfId="5833" xr:uid="{DFA3ACD9-1E43-40E6-A544-812AEC7D4214}"/>
    <cellStyle name="Moneda 2 5 3 2" xfId="6566" xr:uid="{A493D78B-89C8-44DF-97E7-A808BFA35653}"/>
    <cellStyle name="Moneda 2 5 3 2 2" xfId="13873" xr:uid="{D5C91751-49FE-4F98-B68D-ADD269D4B4F4}"/>
    <cellStyle name="Moneda 2 5 3 2 2 2" xfId="35727" xr:uid="{EE449E8D-75ED-4FA7-A5AC-E1DFC28A48FD}"/>
    <cellStyle name="Moneda 2 5 3 2 2 3" xfId="24806" xr:uid="{74A36D1B-658E-45F7-9DED-20BBEC5CBD93}"/>
    <cellStyle name="Moneda 2 5 3 2 3" xfId="10219" xr:uid="{56382DCA-D111-41CD-B7EC-A89C3884E740}"/>
    <cellStyle name="Moneda 2 5 3 2 3 2" xfId="32087" xr:uid="{06B5D183-7BDE-4350-A408-698378354807}"/>
    <cellStyle name="Moneda 2 5 3 2 3 3" xfId="21166" xr:uid="{3F9655E0-B86A-4AF1-8933-29D484661A2E}"/>
    <cellStyle name="Moneda 2 5 3 2 4" xfId="28448" xr:uid="{BD100B96-4E42-41F8-979F-EBE28553136A}"/>
    <cellStyle name="Moneda 2 5 3 2 5" xfId="17527" xr:uid="{5429B92A-164F-4B5E-9707-1BBDE15B5E3D}"/>
    <cellStyle name="Moneda 2 5 3 3" xfId="7296" xr:uid="{2D73C293-CEC8-451F-9ABB-BD87E8C78642}"/>
    <cellStyle name="Moneda 2 5 3 3 2" xfId="14603" xr:uid="{217FFAEB-FFFA-4A97-B631-B807ADC94410}"/>
    <cellStyle name="Moneda 2 5 3 3 2 2" xfId="36453" xr:uid="{C9E2F116-3556-45E9-BF70-68D3D020DE0E}"/>
    <cellStyle name="Moneda 2 5 3 3 2 3" xfId="25532" xr:uid="{122BD9FD-0DE8-4C97-ADA9-D895B5F9754D}"/>
    <cellStyle name="Moneda 2 5 3 3 3" xfId="10949" xr:uid="{5483EC8D-6E0E-43A7-8449-21564DE486D5}"/>
    <cellStyle name="Moneda 2 5 3 3 3 2" xfId="32813" xr:uid="{590A2E0B-68E7-4D7A-96CB-D34FA73BD2A6}"/>
    <cellStyle name="Moneda 2 5 3 3 3 3" xfId="21892" xr:uid="{EFEE136C-0610-4AC0-B561-46101451E024}"/>
    <cellStyle name="Moneda 2 5 3 3 4" xfId="29174" xr:uid="{D0649D54-AC5C-44A6-92CE-55F52225D1E6}"/>
    <cellStyle name="Moneda 2 5 3 3 5" xfId="18253" xr:uid="{F074538F-FCBE-4F6F-8E21-44CFE835E9BA}"/>
    <cellStyle name="Moneda 2 5 3 4" xfId="8026" xr:uid="{BF470EBC-D836-4CFF-B7B3-6A85607303DF}"/>
    <cellStyle name="Moneda 2 5 3 4 2" xfId="15333" xr:uid="{90C37E9B-7B13-4BC3-BB87-E8A7FDB2A878}"/>
    <cellStyle name="Moneda 2 5 3 4 2 2" xfId="37179" xr:uid="{386E1BE2-DEA4-4A21-AFC8-25EE00C7D1F4}"/>
    <cellStyle name="Moneda 2 5 3 4 2 3" xfId="26258" xr:uid="{CEF707E4-8482-4AF1-AB52-D9FC3F21D613}"/>
    <cellStyle name="Moneda 2 5 3 4 3" xfId="11679" xr:uid="{F3518914-A871-4992-8D5B-812A8E2AA511}"/>
    <cellStyle name="Moneda 2 5 3 4 3 2" xfId="33539" xr:uid="{B84E8785-A69E-4F4F-A8E1-98FAE5623A56}"/>
    <cellStyle name="Moneda 2 5 3 4 3 3" xfId="22618" xr:uid="{81A10F05-BAB4-4D06-8866-5191E97DF370}"/>
    <cellStyle name="Moneda 2 5 3 4 4" xfId="29900" xr:uid="{873883D3-6DFC-40FE-A3C8-EF11AAFBABC3}"/>
    <cellStyle name="Moneda 2 5 3 4 5" xfId="18979" xr:uid="{8990573A-651F-49AB-B4C1-131D5D1361C0}"/>
    <cellStyle name="Moneda 2 5 3 5" xfId="8756" xr:uid="{D06BC084-9F0B-40AB-9A68-788ACB5D7D5F}"/>
    <cellStyle name="Moneda 2 5 3 5 2" xfId="16063" xr:uid="{E9D71CC9-A8DC-4A9D-8CC2-FCB1F5391865}"/>
    <cellStyle name="Moneda 2 5 3 5 2 2" xfId="37905" xr:uid="{7BFEEE50-CED5-4A25-8EEB-D36E041CE1C5}"/>
    <cellStyle name="Moneda 2 5 3 5 2 3" xfId="26984" xr:uid="{D986A95C-C4E8-40E0-9A6A-08CE31287A9A}"/>
    <cellStyle name="Moneda 2 5 3 5 3" xfId="12405" xr:uid="{B4E5353C-9F85-4F15-9667-E67344E8A928}"/>
    <cellStyle name="Moneda 2 5 3 5 3 2" xfId="34265" xr:uid="{45C436C0-60CA-486C-AF76-AA9BE57C1C1E}"/>
    <cellStyle name="Moneda 2 5 3 5 3 3" xfId="23344" xr:uid="{EE48098C-A006-4082-9ABE-83DF79EFA72A}"/>
    <cellStyle name="Moneda 2 5 3 5 4" xfId="30626" xr:uid="{65439F70-5393-4C83-B536-346B025E6A9A}"/>
    <cellStyle name="Moneda 2 5 3 5 5" xfId="19705" xr:uid="{12B94901-B485-4DCA-8222-F1C2D37DEF11}"/>
    <cellStyle name="Moneda 2 5 3 6" xfId="13145" xr:uid="{2B92D0A6-27A9-4A78-AE7F-96714759B18F}"/>
    <cellStyle name="Moneda 2 5 3 6 2" xfId="34999" xr:uid="{011E1F80-92AA-477B-9914-5B0ACD6FDB77}"/>
    <cellStyle name="Moneda 2 5 3 6 3" xfId="24078" xr:uid="{5E3C49A6-56CA-4782-84FB-B523B11EC4D6}"/>
    <cellStyle name="Moneda 2 5 3 7" xfId="9491" xr:uid="{E26415DA-A87E-4B61-A7EB-8A0272939E8D}"/>
    <cellStyle name="Moneda 2 5 3 7 2" xfId="31359" xr:uid="{AEE4F698-3634-49BD-8C0F-C3E67E5ADEB5}"/>
    <cellStyle name="Moneda 2 5 3 7 3" xfId="20438" xr:uid="{E877C457-FAF7-4F16-9838-3BF4EFDC8AFC}"/>
    <cellStyle name="Moneda 2 5 3 8" xfId="27720" xr:uid="{7294361B-9079-4F68-888F-EB1004B2D4E5}"/>
    <cellStyle name="Moneda 2 5 3 9" xfId="16799" xr:uid="{35BE42A6-3B61-4FAC-A5EA-FAE1C1E3F722}"/>
    <cellStyle name="Moneda 2 5 4" xfId="6085" xr:uid="{376B4907-BA5C-42BF-A4D5-79F9992BE44F}"/>
    <cellStyle name="Moneda 2 5 4 2" xfId="13392" xr:uid="{288AA0E8-1C4A-4EA2-A9FB-18DDD67C94E1}"/>
    <cellStyle name="Moneda 2 5 4 2 2" xfId="35246" xr:uid="{04A8767E-F5B2-4F92-9C10-402328BF7E86}"/>
    <cellStyle name="Moneda 2 5 4 2 3" xfId="24325" xr:uid="{E9CB901A-1D16-430B-9394-8F71E846F073}"/>
    <cellStyle name="Moneda 2 5 4 3" xfId="9738" xr:uid="{F7785C7A-59E8-45FE-BDC7-C54E9D4ED24A}"/>
    <cellStyle name="Moneda 2 5 4 3 2" xfId="31606" xr:uid="{9BC6A487-D5F7-4CF7-87A8-D702EDC2AF70}"/>
    <cellStyle name="Moneda 2 5 4 3 3" xfId="20685" xr:uid="{85FC89DE-E927-48E2-8017-7136A636FEA2}"/>
    <cellStyle name="Moneda 2 5 4 4" xfId="27967" xr:uid="{82497DB7-C97E-4293-AF1B-1609361A0189}"/>
    <cellStyle name="Moneda 2 5 4 5" xfId="17046" xr:uid="{CD07DAE8-AF45-4A69-8AB8-73BED8B5788B}"/>
    <cellStyle name="Moneda 2 5 5" xfId="6813" xr:uid="{746BA9A1-1109-4E67-874A-6111DBCA260A}"/>
    <cellStyle name="Moneda 2 5 5 2" xfId="14120" xr:uid="{C175F24A-8A3B-46B8-AB7F-26507D0B1DBF}"/>
    <cellStyle name="Moneda 2 5 5 2 2" xfId="35972" xr:uid="{69EF81C9-14C8-43F7-8A64-CB9BD18E2C63}"/>
    <cellStyle name="Moneda 2 5 5 2 3" xfId="25051" xr:uid="{2C7FA7FB-121D-4849-8585-E8C65EF6AAD6}"/>
    <cellStyle name="Moneda 2 5 5 3" xfId="10466" xr:uid="{3D083BD2-7BDB-41D6-B32B-E40A7BAD099A}"/>
    <cellStyle name="Moneda 2 5 5 3 2" xfId="32332" xr:uid="{66681D73-3961-449C-A823-1A0B11CFBCE6}"/>
    <cellStyle name="Moneda 2 5 5 3 3" xfId="21411" xr:uid="{68DA8021-896A-43DC-B80A-C8602A1E0CA0}"/>
    <cellStyle name="Moneda 2 5 5 4" xfId="28693" xr:uid="{05E20C17-87C4-4986-A650-25FE666BA80C}"/>
    <cellStyle name="Moneda 2 5 5 5" xfId="17772" xr:uid="{F43E77D4-D638-4253-BDB0-533E790CD17B}"/>
    <cellStyle name="Moneda 2 5 6" xfId="7543" xr:uid="{4C5267C1-9F8E-4D73-8E64-02B1E242717C}"/>
    <cellStyle name="Moneda 2 5 6 2" xfId="14850" xr:uid="{119A01DF-6401-4E64-8C24-B75F4F53F673}"/>
    <cellStyle name="Moneda 2 5 6 2 2" xfId="36698" xr:uid="{6024BDCD-20EF-4214-B33F-21EC8156C3AA}"/>
    <cellStyle name="Moneda 2 5 6 2 3" xfId="25777" xr:uid="{8B1BB5C7-67B8-49AF-BEEF-89E0E76A45C2}"/>
    <cellStyle name="Moneda 2 5 6 3" xfId="11196" xr:uid="{BA2252EA-EFC3-41FB-B8CD-F0417570643D}"/>
    <cellStyle name="Moneda 2 5 6 3 2" xfId="33058" xr:uid="{BD46FDB4-CB25-47A4-A8C2-B5C7D37F79D7}"/>
    <cellStyle name="Moneda 2 5 6 3 3" xfId="22137" xr:uid="{45B2FF4D-9DF1-45E2-9269-05DE3671FF92}"/>
    <cellStyle name="Moneda 2 5 6 4" xfId="29419" xr:uid="{1086112B-FE0A-48C6-876E-9C139C37C8F7}"/>
    <cellStyle name="Moneda 2 5 6 5" xfId="18498" xr:uid="{09A50C82-24A2-4A67-BA4A-B762E15BFDB7}"/>
    <cellStyle name="Moneda 2 5 7" xfId="8273" xr:uid="{545D387C-BBEE-489F-870D-6BCDCFFEE053}"/>
    <cellStyle name="Moneda 2 5 7 2" xfId="15580" xr:uid="{12B14851-4B6D-434C-9846-395DD16E6C54}"/>
    <cellStyle name="Moneda 2 5 7 2 2" xfId="37424" xr:uid="{DBE04B77-128C-483A-B257-71ECF4C42D67}"/>
    <cellStyle name="Moneda 2 5 7 2 3" xfId="26503" xr:uid="{FDD00FC5-807B-41A7-8937-792A04D4041D}"/>
    <cellStyle name="Moneda 2 5 7 3" xfId="11924" xr:uid="{D179CD54-54A7-4E0C-B7B8-CAF85EE1D6D2}"/>
    <cellStyle name="Moneda 2 5 7 3 2" xfId="33784" xr:uid="{DC55F68E-1CBF-428C-AE74-9868A3ABE92D}"/>
    <cellStyle name="Moneda 2 5 7 3 3" xfId="22863" xr:uid="{A3D0607A-7EFC-4A33-AB02-ADF520A12658}"/>
    <cellStyle name="Moneda 2 5 7 4" xfId="30145" xr:uid="{5760AC38-0AA7-4C15-9E84-A3D5872A4279}"/>
    <cellStyle name="Moneda 2 5 7 5" xfId="19224" xr:uid="{C0C3B218-D38D-4A07-BF0A-D7C8F8975CBF}"/>
    <cellStyle name="Moneda 2 5 8" xfId="12662" xr:uid="{B8148D67-9863-4640-BA8C-42050C637D16}"/>
    <cellStyle name="Moneda 2 5 8 2" xfId="34518" xr:uid="{36DF29B4-F963-4CD6-AA6F-5CF9C680D342}"/>
    <cellStyle name="Moneda 2 5 8 3" xfId="23597" xr:uid="{2D96A591-6FC1-4F7B-8D04-CD228F160514}"/>
    <cellStyle name="Moneda 2 5 9" xfId="9010" xr:uid="{D6F9934B-6B6D-4990-8CAE-24C24E23982A}"/>
    <cellStyle name="Moneda 2 5 9 2" xfId="30878" xr:uid="{451768F1-22A7-47CB-B64A-9B1292281471}"/>
    <cellStyle name="Moneda 2 5 9 3" xfId="19957" xr:uid="{460D1D95-4F79-4CA0-A5C9-93AB703C6CDF}"/>
    <cellStyle name="Moneda 2 50" xfId="3174" xr:uid="{CF613359-9807-467D-9CEF-9AA0B43D48B8}"/>
    <cellStyle name="Moneda 2 50 10" xfId="27240" xr:uid="{D895C741-5F9D-4AF3-8ED2-5C570BD2D0A5}"/>
    <cellStyle name="Moneda 2 50 11" xfId="16319" xr:uid="{ABE3B359-D893-4327-90A5-7F0102D03FEE}"/>
    <cellStyle name="Moneda 2 50 2" xfId="5584" xr:uid="{BA5EDFF7-0950-488C-8E71-C97D91EFC3EC}"/>
    <cellStyle name="Moneda 2 50 2 2" xfId="6323" xr:uid="{FC51F40B-B23A-473D-84BA-AA04DBE84856}"/>
    <cellStyle name="Moneda 2 50 2 2 2" xfId="13630" xr:uid="{E388FEBA-646C-45BF-8721-B8E9AE9B41A2}"/>
    <cellStyle name="Moneda 2 50 2 2 2 2" xfId="35484" xr:uid="{E13A2717-9CC4-41F6-A1CC-580745E17D6E}"/>
    <cellStyle name="Moneda 2 50 2 2 2 3" xfId="24563" xr:uid="{B1118AE3-1330-40E1-B42C-D6676AB12EF1}"/>
    <cellStyle name="Moneda 2 50 2 2 3" xfId="9976" xr:uid="{05559A85-B00F-41A5-8A88-1265079FFAF0}"/>
    <cellStyle name="Moneda 2 50 2 2 3 2" xfId="31844" xr:uid="{BDBFC7D4-CCBC-48BF-9926-B0266BE1A0B3}"/>
    <cellStyle name="Moneda 2 50 2 2 3 3" xfId="20923" xr:uid="{FE2E1DEC-7D8A-42A0-864F-EFB7EC5F7A26}"/>
    <cellStyle name="Moneda 2 50 2 2 4" xfId="28205" xr:uid="{F05D0445-4107-444F-8739-0130D6AD0B0F}"/>
    <cellStyle name="Moneda 2 50 2 2 5" xfId="17284" xr:uid="{E4F1D383-0D11-4125-9F08-8D3FE5CA4519}"/>
    <cellStyle name="Moneda 2 50 2 3" xfId="7053" xr:uid="{EA72707D-EA29-4119-AF8C-3A1CCDAD1A74}"/>
    <cellStyle name="Moneda 2 50 2 3 2" xfId="14360" xr:uid="{46AC459F-E964-45BB-9CA9-6EBBF96D9A3C}"/>
    <cellStyle name="Moneda 2 50 2 3 2 2" xfId="36210" xr:uid="{505202D0-561E-4102-BD5A-4A8A0BAFDFD8}"/>
    <cellStyle name="Moneda 2 50 2 3 2 3" xfId="25289" xr:uid="{F973BC41-63CB-47E7-A775-9735022D5DFD}"/>
    <cellStyle name="Moneda 2 50 2 3 3" xfId="10706" xr:uid="{C391F29D-5E11-4F09-A812-4EDB4242FE55}"/>
    <cellStyle name="Moneda 2 50 2 3 3 2" xfId="32570" xr:uid="{56ADDAAA-890A-4F92-889F-98AC3D67D4D0}"/>
    <cellStyle name="Moneda 2 50 2 3 3 3" xfId="21649" xr:uid="{77487B78-6298-4905-A603-AD84382CA66F}"/>
    <cellStyle name="Moneda 2 50 2 3 4" xfId="28931" xr:uid="{64897809-D6B6-4C05-9980-8C05520A009D}"/>
    <cellStyle name="Moneda 2 50 2 3 5" xfId="18010" xr:uid="{128A323D-A5F2-4B6D-A63D-0AA5555DC8A3}"/>
    <cellStyle name="Moneda 2 50 2 4" xfId="7783" xr:uid="{18C056DF-1280-41B2-B066-7A0214957336}"/>
    <cellStyle name="Moneda 2 50 2 4 2" xfId="15090" xr:uid="{409547CC-16AA-4B97-AD6B-D9E3C0F770AA}"/>
    <cellStyle name="Moneda 2 50 2 4 2 2" xfId="36936" xr:uid="{A985319C-F485-405D-9271-7AAEE104BAE1}"/>
    <cellStyle name="Moneda 2 50 2 4 2 3" xfId="26015" xr:uid="{C9084DD2-9657-4B29-8072-A3CDCF50875E}"/>
    <cellStyle name="Moneda 2 50 2 4 3" xfId="11436" xr:uid="{15F1F07B-B043-4761-AB87-E6297B344A06}"/>
    <cellStyle name="Moneda 2 50 2 4 3 2" xfId="33296" xr:uid="{D375072B-5CD2-4AFF-BB58-D17E1F139885}"/>
    <cellStyle name="Moneda 2 50 2 4 3 3" xfId="22375" xr:uid="{47302FCD-2D5E-4A24-96B7-FC81536BA017}"/>
    <cellStyle name="Moneda 2 50 2 4 4" xfId="29657" xr:uid="{37508536-DFD7-4E92-9C1B-901C1979782D}"/>
    <cellStyle name="Moneda 2 50 2 4 5" xfId="18736" xr:uid="{10447603-5B77-40B6-8DD8-4DCE3A7AF247}"/>
    <cellStyle name="Moneda 2 50 2 5" xfId="8513" xr:uid="{0B15EA1B-58DC-45B2-BC92-C824FF1D9CCF}"/>
    <cellStyle name="Moneda 2 50 2 5 2" xfId="15820" xr:uid="{E89431D2-6B98-4AA5-8180-C67F0E397A8D}"/>
    <cellStyle name="Moneda 2 50 2 5 2 2" xfId="37662" xr:uid="{DA9C3D47-2DF8-4578-9291-CB011AEEF23C}"/>
    <cellStyle name="Moneda 2 50 2 5 2 3" xfId="26741" xr:uid="{DCECF243-E7D8-4EE5-9BB2-CF152D109D3D}"/>
    <cellStyle name="Moneda 2 50 2 5 3" xfId="12162" xr:uid="{3207C14A-3519-4012-8CCE-1B0D439BBA2E}"/>
    <cellStyle name="Moneda 2 50 2 5 3 2" xfId="34022" xr:uid="{F296ACA3-57FB-4D58-B2C3-55F3FEA2849B}"/>
    <cellStyle name="Moneda 2 50 2 5 3 3" xfId="23101" xr:uid="{96C6E49B-2214-48F5-82F2-2AF283CBC9D8}"/>
    <cellStyle name="Moneda 2 50 2 5 4" xfId="30383" xr:uid="{6F6C1182-7D1F-431C-9570-87CD1F0CC1B2}"/>
    <cellStyle name="Moneda 2 50 2 5 5" xfId="19462" xr:uid="{257E620C-755A-4C0F-B36D-0F101EBA5BF6}"/>
    <cellStyle name="Moneda 2 50 2 6" xfId="12902" xr:uid="{545546AA-CFB8-4FF6-949C-284F37A99004}"/>
    <cellStyle name="Moneda 2 50 2 6 2" xfId="34756" xr:uid="{C91064B5-A987-4792-A15D-65F078560447}"/>
    <cellStyle name="Moneda 2 50 2 6 3" xfId="23835" xr:uid="{A441ECF8-6660-41ED-97B5-6658DFC06D07}"/>
    <cellStyle name="Moneda 2 50 2 7" xfId="9248" xr:uid="{0BB7B903-A059-429A-B0DC-2C81DD37C838}"/>
    <cellStyle name="Moneda 2 50 2 7 2" xfId="31116" xr:uid="{63CAB807-AAB1-4005-B932-E0A07F1F49AE}"/>
    <cellStyle name="Moneda 2 50 2 7 3" xfId="20195" xr:uid="{8B3AFCF8-C5BA-448A-8582-82CB0CE18239}"/>
    <cellStyle name="Moneda 2 50 2 8" xfId="27477" xr:uid="{2E5647EF-D81C-49A7-B705-E70A11996744}"/>
    <cellStyle name="Moneda 2 50 2 9" xfId="16556" xr:uid="{0E422FCC-BAEB-4538-A6E2-68307F60EB83}"/>
    <cellStyle name="Moneda 2 50 3" xfId="5834" xr:uid="{E6B4AC79-3304-40B6-B158-4D96DD95FFED}"/>
    <cellStyle name="Moneda 2 50 3 2" xfId="6567" xr:uid="{999973AF-03C2-4ADB-ACD4-57AB399218A0}"/>
    <cellStyle name="Moneda 2 50 3 2 2" xfId="13874" xr:uid="{2F199ED6-A9CC-4DCA-8E39-73E61BDD9865}"/>
    <cellStyle name="Moneda 2 50 3 2 2 2" xfId="35728" xr:uid="{CC333241-C40F-48B7-8CD3-08404D736E6F}"/>
    <cellStyle name="Moneda 2 50 3 2 2 3" xfId="24807" xr:uid="{7806C207-9D08-4109-9849-7DC73A4C33E4}"/>
    <cellStyle name="Moneda 2 50 3 2 3" xfId="10220" xr:uid="{D29F0688-57DD-4EFD-A309-69CEFDDBFE0E}"/>
    <cellStyle name="Moneda 2 50 3 2 3 2" xfId="32088" xr:uid="{8BE10E06-6F26-42F1-9B99-9D268FDBE7DC}"/>
    <cellStyle name="Moneda 2 50 3 2 3 3" xfId="21167" xr:uid="{C5CF54C3-2EC6-43F9-B9C0-46C6DFDFFA86}"/>
    <cellStyle name="Moneda 2 50 3 2 4" xfId="28449" xr:uid="{79D180C5-FB15-414D-86C4-D91524DC9549}"/>
    <cellStyle name="Moneda 2 50 3 2 5" xfId="17528" xr:uid="{9195E984-5241-4979-8AF8-6CA4AD2DA9B6}"/>
    <cellStyle name="Moneda 2 50 3 3" xfId="7297" xr:uid="{DBDD0341-4C13-46A7-AB22-4B0A387CC3BE}"/>
    <cellStyle name="Moneda 2 50 3 3 2" xfId="14604" xr:uid="{C46253DC-EAE3-4137-86D1-392C1BF55706}"/>
    <cellStyle name="Moneda 2 50 3 3 2 2" xfId="36454" xr:uid="{B1B3093D-6BC8-4AD7-9DB3-777D36FACA9A}"/>
    <cellStyle name="Moneda 2 50 3 3 2 3" xfId="25533" xr:uid="{FE28231D-82C6-4809-B147-6744700C8938}"/>
    <cellStyle name="Moneda 2 50 3 3 3" xfId="10950" xr:uid="{E2B1F4EA-C34A-47FF-A5B4-83146DA8343B}"/>
    <cellStyle name="Moneda 2 50 3 3 3 2" xfId="32814" xr:uid="{79FA5066-DFC6-41A7-ABBE-D702792C2941}"/>
    <cellStyle name="Moneda 2 50 3 3 3 3" xfId="21893" xr:uid="{403DB0E7-1067-4BB0-804C-15D1DA41D400}"/>
    <cellStyle name="Moneda 2 50 3 3 4" xfId="29175" xr:uid="{AE2EF3ED-E24E-4C18-9662-B91C151B246D}"/>
    <cellStyle name="Moneda 2 50 3 3 5" xfId="18254" xr:uid="{CF18BC78-AD78-4755-8A4E-EE7F6BC74C1A}"/>
    <cellStyle name="Moneda 2 50 3 4" xfId="8027" xr:uid="{DA896897-6304-47FF-8771-57BCD0D3ECF9}"/>
    <cellStyle name="Moneda 2 50 3 4 2" xfId="15334" xr:uid="{4D918705-1FEA-46BE-BBD8-6C131EFCB06D}"/>
    <cellStyle name="Moneda 2 50 3 4 2 2" xfId="37180" xr:uid="{7D81DE97-B5CD-4D8A-BDF7-794E1533A6E1}"/>
    <cellStyle name="Moneda 2 50 3 4 2 3" xfId="26259" xr:uid="{043B0DA5-2A27-4DC9-A0C9-C9EEA2887DBA}"/>
    <cellStyle name="Moneda 2 50 3 4 3" xfId="11680" xr:uid="{C66B675C-D5E5-4A51-9322-997220D34EC4}"/>
    <cellStyle name="Moneda 2 50 3 4 3 2" xfId="33540" xr:uid="{4AAA3168-C589-4021-8323-3C911647DBB7}"/>
    <cellStyle name="Moneda 2 50 3 4 3 3" xfId="22619" xr:uid="{4E107E0A-A0AA-4333-AE48-63DAE6172781}"/>
    <cellStyle name="Moneda 2 50 3 4 4" xfId="29901" xr:uid="{96C50432-54D0-4E89-B430-417082A7F874}"/>
    <cellStyle name="Moneda 2 50 3 4 5" xfId="18980" xr:uid="{7D453267-31ED-4E2E-AC47-EF026423C5EA}"/>
    <cellStyle name="Moneda 2 50 3 5" xfId="8757" xr:uid="{04F18F06-E289-4E04-8F47-8F289C792F64}"/>
    <cellStyle name="Moneda 2 50 3 5 2" xfId="16064" xr:uid="{BD9D2650-951A-48E7-8973-64B44D70611E}"/>
    <cellStyle name="Moneda 2 50 3 5 2 2" xfId="37906" xr:uid="{F3BBB14A-17B8-4F7F-A261-867C9B1CDBC3}"/>
    <cellStyle name="Moneda 2 50 3 5 2 3" xfId="26985" xr:uid="{DCC23E05-EF71-449D-9524-4CCE53B8FF85}"/>
    <cellStyle name="Moneda 2 50 3 5 3" xfId="12406" xr:uid="{331F75E9-FF16-4884-AF7D-FF4E389EB8D2}"/>
    <cellStyle name="Moneda 2 50 3 5 3 2" xfId="34266" xr:uid="{84263533-C01E-4390-A0D1-A3E640004B41}"/>
    <cellStyle name="Moneda 2 50 3 5 3 3" xfId="23345" xr:uid="{CE123172-CB16-4EE6-838D-EEA5D43DE2ED}"/>
    <cellStyle name="Moneda 2 50 3 5 4" xfId="30627" xr:uid="{6F01F6DF-67FC-4975-8187-853CC929A2D3}"/>
    <cellStyle name="Moneda 2 50 3 5 5" xfId="19706" xr:uid="{5865D795-9FCE-4AD6-A650-CE7B4C901B56}"/>
    <cellStyle name="Moneda 2 50 3 6" xfId="13146" xr:uid="{93308DE9-DBB6-4B62-BB57-7211671A198B}"/>
    <cellStyle name="Moneda 2 50 3 6 2" xfId="35000" xr:uid="{B5BDDE8E-C37D-40C7-9864-04B54B4199F4}"/>
    <cellStyle name="Moneda 2 50 3 6 3" xfId="24079" xr:uid="{A4F5D7FD-1575-4AD9-BF43-C3A49BEB2250}"/>
    <cellStyle name="Moneda 2 50 3 7" xfId="9492" xr:uid="{0A394A79-0113-47D9-855B-0345CDE981CE}"/>
    <cellStyle name="Moneda 2 50 3 7 2" xfId="31360" xr:uid="{6393A38A-7688-45D6-88DA-7F0581D91198}"/>
    <cellStyle name="Moneda 2 50 3 7 3" xfId="20439" xr:uid="{00FB2B36-B820-4072-9DFE-7DD2BCD022EC}"/>
    <cellStyle name="Moneda 2 50 3 8" xfId="27721" xr:uid="{ABA87873-C9D7-438B-BC3B-80C941EE5218}"/>
    <cellStyle name="Moneda 2 50 3 9" xfId="16800" xr:uid="{33A6C24E-33EF-4C27-8704-D25E5373710B}"/>
    <cellStyle name="Moneda 2 50 4" xfId="6086" xr:uid="{F1BCA012-FB66-4F27-994B-D69543046ABE}"/>
    <cellStyle name="Moneda 2 50 4 2" xfId="13393" xr:uid="{FC82BBAF-CA29-4BB0-B8C4-41474299BBA7}"/>
    <cellStyle name="Moneda 2 50 4 2 2" xfId="35247" xr:uid="{9EACFB9B-B814-4FDC-940A-26292901E185}"/>
    <cellStyle name="Moneda 2 50 4 2 3" xfId="24326" xr:uid="{346B86F4-70E8-43FA-AF9B-C9C036267F69}"/>
    <cellStyle name="Moneda 2 50 4 3" xfId="9739" xr:uid="{3DE69A42-35E0-400D-80A6-45503BBEC141}"/>
    <cellStyle name="Moneda 2 50 4 3 2" xfId="31607" xr:uid="{2CEAC7BC-0573-4528-BD9C-54F27F25103E}"/>
    <cellStyle name="Moneda 2 50 4 3 3" xfId="20686" xr:uid="{9FC29B92-81DC-4627-8E6F-5E2948251535}"/>
    <cellStyle name="Moneda 2 50 4 4" xfId="27968" xr:uid="{2D36A076-D9EF-4ACF-9321-80CC2B867EAD}"/>
    <cellStyle name="Moneda 2 50 4 5" xfId="17047" xr:uid="{FD345346-9871-4C6E-B819-940CF1794B52}"/>
    <cellStyle name="Moneda 2 50 5" xfId="6814" xr:uid="{BEAA03DB-08DB-4EAF-96EF-AC4A76557241}"/>
    <cellStyle name="Moneda 2 50 5 2" xfId="14121" xr:uid="{CC1A8824-6E52-460C-BEC6-0623F33A393A}"/>
    <cellStyle name="Moneda 2 50 5 2 2" xfId="35973" xr:uid="{57EAF021-572B-428C-A7CD-ACF095F2E6C4}"/>
    <cellStyle name="Moneda 2 50 5 2 3" xfId="25052" xr:uid="{47D6A269-F840-4AB4-A16B-9A82CA04E304}"/>
    <cellStyle name="Moneda 2 50 5 3" xfId="10467" xr:uid="{39C91681-94CA-43D1-B886-31BE13016C93}"/>
    <cellStyle name="Moneda 2 50 5 3 2" xfId="32333" xr:uid="{8853FCC2-25CA-4053-9269-41B811B0D02C}"/>
    <cellStyle name="Moneda 2 50 5 3 3" xfId="21412" xr:uid="{935D3F39-522C-49EA-8A3F-C6D1A8943802}"/>
    <cellStyle name="Moneda 2 50 5 4" xfId="28694" xr:uid="{88949B8B-74CF-4D26-B330-3C0BFDDC84EC}"/>
    <cellStyle name="Moneda 2 50 5 5" xfId="17773" xr:uid="{5BFF0E03-3153-4E5E-970A-98D8E28A4DCB}"/>
    <cellStyle name="Moneda 2 50 6" xfId="7544" xr:uid="{112F85E0-95BE-4718-AD81-9F21609661E6}"/>
    <cellStyle name="Moneda 2 50 6 2" xfId="14851" xr:uid="{19F3B536-6FAF-4816-97DE-5DB9931E238E}"/>
    <cellStyle name="Moneda 2 50 6 2 2" xfId="36699" xr:uid="{6514B14C-765D-442D-A934-87BF37BF3F42}"/>
    <cellStyle name="Moneda 2 50 6 2 3" xfId="25778" xr:uid="{D326CC0B-0B0F-4839-9BA6-84CC732F58E4}"/>
    <cellStyle name="Moneda 2 50 6 3" xfId="11197" xr:uid="{5F16C2A1-25D9-4F32-BEA9-562AA78B1FAA}"/>
    <cellStyle name="Moneda 2 50 6 3 2" xfId="33059" xr:uid="{3F9A56B5-D8B2-4680-BC83-E2BA5E5D6EAE}"/>
    <cellStyle name="Moneda 2 50 6 3 3" xfId="22138" xr:uid="{529B518E-0D43-4308-806C-DC61510724D9}"/>
    <cellStyle name="Moneda 2 50 6 4" xfId="29420" xr:uid="{5B15ADB1-7FED-4DB9-A380-408A7081CCB1}"/>
    <cellStyle name="Moneda 2 50 6 5" xfId="18499" xr:uid="{9C14371E-4CCF-4AEE-94E5-BCE5BEB608FC}"/>
    <cellStyle name="Moneda 2 50 7" xfId="8274" xr:uid="{664264BC-2903-4BA1-B075-7D37211FFC74}"/>
    <cellStyle name="Moneda 2 50 7 2" xfId="15581" xr:uid="{77EABB88-10B9-430E-AA3D-486E72B64261}"/>
    <cellStyle name="Moneda 2 50 7 2 2" xfId="37425" xr:uid="{3A7A0D8B-470D-4776-BE2B-37379B6D4864}"/>
    <cellStyle name="Moneda 2 50 7 2 3" xfId="26504" xr:uid="{7D45185D-7E37-4F4C-BD02-D3386DE869F2}"/>
    <cellStyle name="Moneda 2 50 7 3" xfId="11925" xr:uid="{4BE244A5-0DA8-4AC7-80CC-AE7CA8FD8E94}"/>
    <cellStyle name="Moneda 2 50 7 3 2" xfId="33785" xr:uid="{F1BE3E33-B579-4BFC-B771-7206D3E4BC03}"/>
    <cellStyle name="Moneda 2 50 7 3 3" xfId="22864" xr:uid="{99C04FF2-034A-49EC-851E-FABF348D1C7C}"/>
    <cellStyle name="Moneda 2 50 7 4" xfId="30146" xr:uid="{BA1510B5-1B2B-427B-9D51-D8858BAB884F}"/>
    <cellStyle name="Moneda 2 50 7 5" xfId="19225" xr:uid="{2609AC77-CD73-4104-8AAC-004FBB7B19D6}"/>
    <cellStyle name="Moneda 2 50 8" xfId="12663" xr:uid="{BE55C500-56C7-4C5E-B264-CA5E6B4EE638}"/>
    <cellStyle name="Moneda 2 50 8 2" xfId="34519" xr:uid="{56FFF678-1ECD-4764-AFBF-4A55C794CCE4}"/>
    <cellStyle name="Moneda 2 50 8 3" xfId="23598" xr:uid="{ABAD4BBE-7A03-40A7-A14B-E56751590128}"/>
    <cellStyle name="Moneda 2 50 9" xfId="9011" xr:uid="{90EAB9F4-F13E-43C6-87CD-D8CB9A0CA629}"/>
    <cellStyle name="Moneda 2 50 9 2" xfId="30879" xr:uid="{599A15EF-7628-491C-9E36-2627E0B36256}"/>
    <cellStyle name="Moneda 2 50 9 3" xfId="19958" xr:uid="{24566DED-4884-4998-8CA3-837FCB0ACDD6}"/>
    <cellStyle name="Moneda 2 51" xfId="3175" xr:uid="{67305E69-4A5C-4E54-BA17-E3197DD5625B}"/>
    <cellStyle name="Moneda 2 51 10" xfId="9012" xr:uid="{0FEE8DB6-98F3-406D-A43B-36BE900DF872}"/>
    <cellStyle name="Moneda 2 51 10 2" xfId="30880" xr:uid="{7C66BA36-9349-411E-B98F-2234873C4839}"/>
    <cellStyle name="Moneda 2 51 10 3" xfId="19959" xr:uid="{90B55DA6-E1A2-457D-8AE1-CB0FF88DE6B9}"/>
    <cellStyle name="Moneda 2 51 11" xfId="27241" xr:uid="{76D26DB3-81AB-4B8D-A4E4-EC525AD98E19}"/>
    <cellStyle name="Moneda 2 51 12" xfId="16320" xr:uid="{858846D2-4538-4A03-A95C-4A43A2731D2A}"/>
    <cellStyle name="Moneda 2 51 2" xfId="3176" xr:uid="{BA49143C-146A-4383-A53A-DE4FEA088C81}"/>
    <cellStyle name="Moneda 2 51 2 10" xfId="27242" xr:uid="{41794650-70BD-4F2F-A3A3-008BC5808FFA}"/>
    <cellStyle name="Moneda 2 51 2 11" xfId="16321" xr:uid="{A96E8DF0-38A4-4003-A729-DF0C05377C30}"/>
    <cellStyle name="Moneda 2 51 2 2" xfId="5586" xr:uid="{21BF030A-4076-492B-9EBC-B7A5547131F3}"/>
    <cellStyle name="Moneda 2 51 2 2 2" xfId="6325" xr:uid="{067EEB37-253C-4E20-8526-C4A87A7386EA}"/>
    <cellStyle name="Moneda 2 51 2 2 2 2" xfId="13632" xr:uid="{B7D4D03C-7F22-473F-AB9D-50AEE9C9D1C9}"/>
    <cellStyle name="Moneda 2 51 2 2 2 2 2" xfId="35486" xr:uid="{604AF004-3782-4161-85EC-5BB8F4980DDF}"/>
    <cellStyle name="Moneda 2 51 2 2 2 2 3" xfId="24565" xr:uid="{635CAFA6-EC3F-49E6-970E-438C6354C08E}"/>
    <cellStyle name="Moneda 2 51 2 2 2 3" xfId="9978" xr:uid="{54C969FB-CF55-4095-9DC5-9F91EC4435E5}"/>
    <cellStyle name="Moneda 2 51 2 2 2 3 2" xfId="31846" xr:uid="{9AEBCC52-C12E-4DD5-93AF-9B6CDA38D497}"/>
    <cellStyle name="Moneda 2 51 2 2 2 3 3" xfId="20925" xr:uid="{8BA6EE26-BB20-4BD8-85D5-664F2DF4DF5D}"/>
    <cellStyle name="Moneda 2 51 2 2 2 4" xfId="28207" xr:uid="{E0EB841B-239D-4AB0-8424-DE6EF23B7669}"/>
    <cellStyle name="Moneda 2 51 2 2 2 5" xfId="17286" xr:uid="{AE08A892-718F-44B7-817A-C4D31F3FFD6C}"/>
    <cellStyle name="Moneda 2 51 2 2 3" xfId="7055" xr:uid="{87995755-C211-4C07-B838-BB58E06FD809}"/>
    <cellStyle name="Moneda 2 51 2 2 3 2" xfId="14362" xr:uid="{2AA6CD8C-80AE-4AF2-9B45-CB43A8B97588}"/>
    <cellStyle name="Moneda 2 51 2 2 3 2 2" xfId="36212" xr:uid="{09D17215-6B77-40B8-8FE8-1815E6D11F63}"/>
    <cellStyle name="Moneda 2 51 2 2 3 2 3" xfId="25291" xr:uid="{695C0BA7-FF8F-4C5D-972B-4DC189D2381C}"/>
    <cellStyle name="Moneda 2 51 2 2 3 3" xfId="10708" xr:uid="{75A669AE-FA12-401A-8DAE-23E7F3038C6D}"/>
    <cellStyle name="Moneda 2 51 2 2 3 3 2" xfId="32572" xr:uid="{563B3657-DAF8-4946-9B13-AA20E59B685B}"/>
    <cellStyle name="Moneda 2 51 2 2 3 3 3" xfId="21651" xr:uid="{F5E327A0-66D0-49F3-A04B-53DDB9DA5F9F}"/>
    <cellStyle name="Moneda 2 51 2 2 3 4" xfId="28933" xr:uid="{5DFF36A9-0A2C-43BB-8CAD-4D13071FFDD2}"/>
    <cellStyle name="Moneda 2 51 2 2 3 5" xfId="18012" xr:uid="{3ABCB812-5C3E-4FEA-A686-15A7CF59DAB9}"/>
    <cellStyle name="Moneda 2 51 2 2 4" xfId="7785" xr:uid="{88EF0349-5B9C-44FB-9975-DC96C7506EC8}"/>
    <cellStyle name="Moneda 2 51 2 2 4 2" xfId="15092" xr:uid="{51446F1E-FB4D-4D15-8942-136B38568947}"/>
    <cellStyle name="Moneda 2 51 2 2 4 2 2" xfId="36938" xr:uid="{417BEB88-B838-4B8E-BA10-B354D40F4C19}"/>
    <cellStyle name="Moneda 2 51 2 2 4 2 3" xfId="26017" xr:uid="{A3DEEA79-C00E-4851-BBB6-C3E65F2DAA68}"/>
    <cellStyle name="Moneda 2 51 2 2 4 3" xfId="11438" xr:uid="{164B78A1-72E2-4373-85ED-64E19CDA094F}"/>
    <cellStyle name="Moneda 2 51 2 2 4 3 2" xfId="33298" xr:uid="{027EC64B-50F8-4B55-BEC1-F7E1FDE02179}"/>
    <cellStyle name="Moneda 2 51 2 2 4 3 3" xfId="22377" xr:uid="{7E866E48-DACB-45DD-88C1-31B06947D127}"/>
    <cellStyle name="Moneda 2 51 2 2 4 4" xfId="29659" xr:uid="{13F2B9F3-B765-47F2-8E1A-F55353E38B5E}"/>
    <cellStyle name="Moneda 2 51 2 2 4 5" xfId="18738" xr:uid="{DCFDE016-0A81-4981-8A3C-1F3A46047184}"/>
    <cellStyle name="Moneda 2 51 2 2 5" xfId="8515" xr:uid="{5644A9E4-80CC-4F3F-9C4E-C9B70E61C983}"/>
    <cellStyle name="Moneda 2 51 2 2 5 2" xfId="15822" xr:uid="{6C4FB3C3-8D6C-40DB-9DB0-D0990C2ABFD7}"/>
    <cellStyle name="Moneda 2 51 2 2 5 2 2" xfId="37664" xr:uid="{D0C37A3D-2445-4ED1-9400-CCCE2D667D09}"/>
    <cellStyle name="Moneda 2 51 2 2 5 2 3" xfId="26743" xr:uid="{1C442A6B-B55C-43F9-ABA3-65C3C8BE46EE}"/>
    <cellStyle name="Moneda 2 51 2 2 5 3" xfId="12164" xr:uid="{3CA9D239-2A94-4B3B-9A66-5BD039AB4D51}"/>
    <cellStyle name="Moneda 2 51 2 2 5 3 2" xfId="34024" xr:uid="{BB1DCF0F-8C0C-428D-9CC8-83BDCABB8E98}"/>
    <cellStyle name="Moneda 2 51 2 2 5 3 3" xfId="23103" xr:uid="{AF52F456-7E70-47ED-869C-B3E58190AF20}"/>
    <cellStyle name="Moneda 2 51 2 2 5 4" xfId="30385" xr:uid="{709C2896-A2A4-4728-B539-6B4C5EAC2869}"/>
    <cellStyle name="Moneda 2 51 2 2 5 5" xfId="19464" xr:uid="{3F85EA4F-2040-4E41-8AEA-6406551C0195}"/>
    <cellStyle name="Moneda 2 51 2 2 6" xfId="12904" xr:uid="{654EB1E2-B63F-4FBC-B44E-4061D6371AB9}"/>
    <cellStyle name="Moneda 2 51 2 2 6 2" xfId="34758" xr:uid="{8D274007-DDFB-4F3C-8181-531D434D1C4E}"/>
    <cellStyle name="Moneda 2 51 2 2 6 3" xfId="23837" xr:uid="{6D32DFF3-1806-4ED5-8D3E-A5ECDAB65DE6}"/>
    <cellStyle name="Moneda 2 51 2 2 7" xfId="9250" xr:uid="{D761D2DC-4777-46EE-9F76-526143EC900B}"/>
    <cellStyle name="Moneda 2 51 2 2 7 2" xfId="31118" xr:uid="{1F4CB336-B12B-4106-BCD7-B30C7241AF5A}"/>
    <cellStyle name="Moneda 2 51 2 2 7 3" xfId="20197" xr:uid="{C1BFFF82-2A1F-46DA-9A65-D5F1391DC40E}"/>
    <cellStyle name="Moneda 2 51 2 2 8" xfId="27479" xr:uid="{F12D5EA4-93E8-4E61-83A5-A7CB2CA4A510}"/>
    <cellStyle name="Moneda 2 51 2 2 9" xfId="16558" xr:uid="{E0495F51-73B5-4E34-816E-9ACBA0CC1AEA}"/>
    <cellStyle name="Moneda 2 51 2 3" xfId="5836" xr:uid="{CAEBB436-6FED-4406-B648-FFF56876605A}"/>
    <cellStyle name="Moneda 2 51 2 3 2" xfId="6569" xr:uid="{BAA71F15-FD2A-48BB-A817-FB0D9AA6CAFE}"/>
    <cellStyle name="Moneda 2 51 2 3 2 2" xfId="13876" xr:uid="{FA8C0AF5-6F57-4202-A721-71B4DDE97D0C}"/>
    <cellStyle name="Moneda 2 51 2 3 2 2 2" xfId="35730" xr:uid="{012B58CD-58FF-42AD-BED3-F212A4991EA3}"/>
    <cellStyle name="Moneda 2 51 2 3 2 2 3" xfId="24809" xr:uid="{73143309-4498-4BB5-8819-EAF830C52330}"/>
    <cellStyle name="Moneda 2 51 2 3 2 3" xfId="10222" xr:uid="{7E9E0D11-150D-4A19-B983-8CD8C31D1319}"/>
    <cellStyle name="Moneda 2 51 2 3 2 3 2" xfId="32090" xr:uid="{3AE9B136-4D20-4658-8B37-0ECF3507A617}"/>
    <cellStyle name="Moneda 2 51 2 3 2 3 3" xfId="21169" xr:uid="{916F49BB-0409-4493-AA48-BCD262ADB469}"/>
    <cellStyle name="Moneda 2 51 2 3 2 4" xfId="28451" xr:uid="{4A381F27-13AC-48A4-9732-D4C6C0F6A19E}"/>
    <cellStyle name="Moneda 2 51 2 3 2 5" xfId="17530" xr:uid="{3BCF1C14-09AB-41DB-9FEF-67F530EAAF80}"/>
    <cellStyle name="Moneda 2 51 2 3 3" xfId="7299" xr:uid="{F08B4CBF-5B3F-49D9-944E-1B207A0D22CA}"/>
    <cellStyle name="Moneda 2 51 2 3 3 2" xfId="14606" xr:uid="{69C8E2EE-EFDF-485A-8B9E-B4F3B99B47BF}"/>
    <cellStyle name="Moneda 2 51 2 3 3 2 2" xfId="36456" xr:uid="{2EE3EB90-FF24-4CB8-8EB7-DA499FF0F7EB}"/>
    <cellStyle name="Moneda 2 51 2 3 3 2 3" xfId="25535" xr:uid="{D6A39305-B3B4-4375-B6AC-989D8C7BBDA4}"/>
    <cellStyle name="Moneda 2 51 2 3 3 3" xfId="10952" xr:uid="{F1DAE544-9223-4BBB-9C79-67DEBE2DA78A}"/>
    <cellStyle name="Moneda 2 51 2 3 3 3 2" xfId="32816" xr:uid="{F9AEF8F9-7B90-472E-B4D5-3BA5EF3DA23C}"/>
    <cellStyle name="Moneda 2 51 2 3 3 3 3" xfId="21895" xr:uid="{0635682A-32F0-4F21-B1CB-A5E95C5B32B8}"/>
    <cellStyle name="Moneda 2 51 2 3 3 4" xfId="29177" xr:uid="{69088D77-F9D8-4B7D-ACB0-3C4824C65CA6}"/>
    <cellStyle name="Moneda 2 51 2 3 3 5" xfId="18256" xr:uid="{85BC462D-A769-4617-A6FF-3CB4371370F9}"/>
    <cellStyle name="Moneda 2 51 2 3 4" xfId="8029" xr:uid="{853939D4-827C-4A74-B6F8-68AA57F371D1}"/>
    <cellStyle name="Moneda 2 51 2 3 4 2" xfId="15336" xr:uid="{C2ECB5D2-F9C2-4355-AE4A-EE74B48BDF5E}"/>
    <cellStyle name="Moneda 2 51 2 3 4 2 2" xfId="37182" xr:uid="{8E761B05-97B1-48FE-BF10-91999339355C}"/>
    <cellStyle name="Moneda 2 51 2 3 4 2 3" xfId="26261" xr:uid="{B2C056AA-034E-485D-8C86-D24B49B6866E}"/>
    <cellStyle name="Moneda 2 51 2 3 4 3" xfId="11682" xr:uid="{0E66C9C5-502E-4E95-B899-B56D93FE7AB5}"/>
    <cellStyle name="Moneda 2 51 2 3 4 3 2" xfId="33542" xr:uid="{AA26511B-E81D-4725-BE68-51A5830F46A0}"/>
    <cellStyle name="Moneda 2 51 2 3 4 3 3" xfId="22621" xr:uid="{47884AFC-D2B9-41A9-8BD1-4E033031F7AE}"/>
    <cellStyle name="Moneda 2 51 2 3 4 4" xfId="29903" xr:uid="{125929D4-1E4A-41B0-818B-92F7385E9EDF}"/>
    <cellStyle name="Moneda 2 51 2 3 4 5" xfId="18982" xr:uid="{26193E7E-7842-4BD7-8EF1-3D159E8920BC}"/>
    <cellStyle name="Moneda 2 51 2 3 5" xfId="8759" xr:uid="{5D93FAC0-35FF-4300-8182-16C5130C6B9C}"/>
    <cellStyle name="Moneda 2 51 2 3 5 2" xfId="16066" xr:uid="{4D89DC9F-7376-43FB-8D7C-7AB678058A04}"/>
    <cellStyle name="Moneda 2 51 2 3 5 2 2" xfId="37908" xr:uid="{D35EB176-634E-48F3-B511-DF11B4238884}"/>
    <cellStyle name="Moneda 2 51 2 3 5 2 3" xfId="26987" xr:uid="{7A41CBA1-EAB7-44FE-AA80-8D3ECE560B3C}"/>
    <cellStyle name="Moneda 2 51 2 3 5 3" xfId="12408" xr:uid="{7255C739-83AF-4192-A088-33E7FC74D06C}"/>
    <cellStyle name="Moneda 2 51 2 3 5 3 2" xfId="34268" xr:uid="{D8FB3F7A-E405-4728-9CDB-FE0801790A82}"/>
    <cellStyle name="Moneda 2 51 2 3 5 3 3" xfId="23347" xr:uid="{A395552B-3B58-4DB0-986E-F37068969BCB}"/>
    <cellStyle name="Moneda 2 51 2 3 5 4" xfId="30629" xr:uid="{23772B96-1009-4913-86D6-B7F74A488188}"/>
    <cellStyle name="Moneda 2 51 2 3 5 5" xfId="19708" xr:uid="{95661D5E-E3B1-4118-ABC5-21BEEEA3C0E8}"/>
    <cellStyle name="Moneda 2 51 2 3 6" xfId="13148" xr:uid="{CE1D61D6-F694-43D1-BECD-C7B1A8B66176}"/>
    <cellStyle name="Moneda 2 51 2 3 6 2" xfId="35002" xr:uid="{A6043468-1C65-46CE-940F-FCBFC5B31015}"/>
    <cellStyle name="Moneda 2 51 2 3 6 3" xfId="24081" xr:uid="{60A7343E-5B5D-4A6C-B89D-233B10175964}"/>
    <cellStyle name="Moneda 2 51 2 3 7" xfId="9494" xr:uid="{79B35D17-1860-43F8-A62D-139E5D0E03BF}"/>
    <cellStyle name="Moneda 2 51 2 3 7 2" xfId="31362" xr:uid="{5123ECA2-0394-45AB-9107-A95277C8E336}"/>
    <cellStyle name="Moneda 2 51 2 3 7 3" xfId="20441" xr:uid="{3BF98EC4-EE03-49C3-8963-B0A30614B4D0}"/>
    <cellStyle name="Moneda 2 51 2 3 8" xfId="27723" xr:uid="{7E5C18AD-DA9D-4245-8BD5-78A8D7DA1EB3}"/>
    <cellStyle name="Moneda 2 51 2 3 9" xfId="16802" xr:uid="{99AD7FD6-4A5F-40F7-AC6C-CE1BBA54B787}"/>
    <cellStyle name="Moneda 2 51 2 4" xfId="6088" xr:uid="{55C6BB75-3201-421D-98C7-ADBB518032D6}"/>
    <cellStyle name="Moneda 2 51 2 4 2" xfId="13395" xr:uid="{0F717E23-B078-491F-A24A-376E1EF6AC29}"/>
    <cellStyle name="Moneda 2 51 2 4 2 2" xfId="35249" xr:uid="{925FA90F-5E6D-466B-8D4A-D4A337B1B85C}"/>
    <cellStyle name="Moneda 2 51 2 4 2 3" xfId="24328" xr:uid="{9EE73B9A-0507-4535-95B1-BB12ADB3CE65}"/>
    <cellStyle name="Moneda 2 51 2 4 3" xfId="9741" xr:uid="{CB367C03-ED99-4238-9E7E-428CD40F1D0A}"/>
    <cellStyle name="Moneda 2 51 2 4 3 2" xfId="31609" xr:uid="{198AF7AB-FF49-42AD-B706-504FE6132AC8}"/>
    <cellStyle name="Moneda 2 51 2 4 3 3" xfId="20688" xr:uid="{1C9C86B4-F0E7-4D34-8E68-006849B36975}"/>
    <cellStyle name="Moneda 2 51 2 4 4" xfId="27970" xr:uid="{F6DD70BC-06C3-47EA-AC8D-5945025E5311}"/>
    <cellStyle name="Moneda 2 51 2 4 5" xfId="17049" xr:uid="{0E4B3AA6-AE78-4052-ADF1-B54F7EF322B9}"/>
    <cellStyle name="Moneda 2 51 2 5" xfId="6816" xr:uid="{A0D00574-D820-400C-A25D-D3BF50222C27}"/>
    <cellStyle name="Moneda 2 51 2 5 2" xfId="14123" xr:uid="{C6A80F91-6453-40F8-A221-4324778B1359}"/>
    <cellStyle name="Moneda 2 51 2 5 2 2" xfId="35975" xr:uid="{98E9A9F6-6535-4285-B67E-C04C9F53C935}"/>
    <cellStyle name="Moneda 2 51 2 5 2 3" xfId="25054" xr:uid="{EE26731A-1EBA-4ECA-A7D1-07F5D24186C6}"/>
    <cellStyle name="Moneda 2 51 2 5 3" xfId="10469" xr:uid="{E1F26230-EA38-4925-AA67-70089262BEA1}"/>
    <cellStyle name="Moneda 2 51 2 5 3 2" xfId="32335" xr:uid="{A1D08EFF-828F-40DA-BEF3-F9357D53882A}"/>
    <cellStyle name="Moneda 2 51 2 5 3 3" xfId="21414" xr:uid="{4D43423C-97AA-4CC2-92C3-2860012EBCAF}"/>
    <cellStyle name="Moneda 2 51 2 5 4" xfId="28696" xr:uid="{D19FAF47-8CD9-48B1-AB3A-53E8DD43C87B}"/>
    <cellStyle name="Moneda 2 51 2 5 5" xfId="17775" xr:uid="{8BF621EE-AE2E-4B7D-9AA2-112B84CBFC3D}"/>
    <cellStyle name="Moneda 2 51 2 6" xfId="7546" xr:uid="{527E8256-F299-475D-A185-5C3D87DAD138}"/>
    <cellStyle name="Moneda 2 51 2 6 2" xfId="14853" xr:uid="{1A810B60-BF47-4327-A8A2-37AF6C46B7E6}"/>
    <cellStyle name="Moneda 2 51 2 6 2 2" xfId="36701" xr:uid="{CDCF2188-3F86-4398-8BBE-7A6B6FEF02FF}"/>
    <cellStyle name="Moneda 2 51 2 6 2 3" xfId="25780" xr:uid="{F8F324EE-C5BA-47C9-9A2D-89F7C54C9B9D}"/>
    <cellStyle name="Moneda 2 51 2 6 3" xfId="11199" xr:uid="{C8C89E2C-F7C6-45D8-90DB-A0249011F588}"/>
    <cellStyle name="Moneda 2 51 2 6 3 2" xfId="33061" xr:uid="{81BFC5F9-FC10-47C2-9A23-1081C99611AA}"/>
    <cellStyle name="Moneda 2 51 2 6 3 3" xfId="22140" xr:uid="{72A4C8A0-2D07-4F67-BE4B-B2347A97CB47}"/>
    <cellStyle name="Moneda 2 51 2 6 4" xfId="29422" xr:uid="{F6D063CF-4CED-49C8-9D40-C78886A11CF2}"/>
    <cellStyle name="Moneda 2 51 2 6 5" xfId="18501" xr:uid="{84AC90F9-6C1D-4FAF-9E9A-EDB06E11F447}"/>
    <cellStyle name="Moneda 2 51 2 7" xfId="8276" xr:uid="{3EC936EF-C48D-48F0-A5CB-E92F35842F80}"/>
    <cellStyle name="Moneda 2 51 2 7 2" xfId="15583" xr:uid="{3D06F79E-2AD3-4837-A438-20F7043358CF}"/>
    <cellStyle name="Moneda 2 51 2 7 2 2" xfId="37427" xr:uid="{B7E8A5DA-4E66-467F-A61C-A1F1979BFA79}"/>
    <cellStyle name="Moneda 2 51 2 7 2 3" xfId="26506" xr:uid="{22DE62E4-ECCA-4F86-A6BB-E5B0F0EE4799}"/>
    <cellStyle name="Moneda 2 51 2 7 3" xfId="11927" xr:uid="{7BB9CFEC-1B05-4DF1-A228-D4BEA4774CCD}"/>
    <cellStyle name="Moneda 2 51 2 7 3 2" xfId="33787" xr:uid="{F9519D7B-AF9F-4382-8A2F-C0E5DE633808}"/>
    <cellStyle name="Moneda 2 51 2 7 3 3" xfId="22866" xr:uid="{F3087C27-E51B-441B-8BF3-D822598469D1}"/>
    <cellStyle name="Moneda 2 51 2 7 4" xfId="30148" xr:uid="{91CCE1B2-C4E5-483C-82BE-B71D604B0D0F}"/>
    <cellStyle name="Moneda 2 51 2 7 5" xfId="19227" xr:uid="{5F8B34B9-3AAC-4D06-8E98-28D85AC64693}"/>
    <cellStyle name="Moneda 2 51 2 8" xfId="12665" xr:uid="{14042FB7-2A4D-4DD4-8C9C-4A8BD7152931}"/>
    <cellStyle name="Moneda 2 51 2 8 2" xfId="34521" xr:uid="{4C9ED0B2-1E44-422F-B4A7-06C2869218FA}"/>
    <cellStyle name="Moneda 2 51 2 8 3" xfId="23600" xr:uid="{6E6604F5-197F-4AC5-909C-54CDA02CEF34}"/>
    <cellStyle name="Moneda 2 51 2 9" xfId="9013" xr:uid="{9EA9B17C-5398-4F40-8CDF-7C122FEA5884}"/>
    <cellStyle name="Moneda 2 51 2 9 2" xfId="30881" xr:uid="{43AEA900-8186-4134-93BD-C8573D9D7D99}"/>
    <cellStyle name="Moneda 2 51 2 9 3" xfId="19960" xr:uid="{D0D8FE09-8674-48FF-B431-BDD6FC9D3A94}"/>
    <cellStyle name="Moneda 2 51 3" xfId="5585" xr:uid="{A07A24C2-1C2A-4D90-BD9B-611B52C24148}"/>
    <cellStyle name="Moneda 2 51 3 2" xfId="6324" xr:uid="{3DD6C3A3-7EB7-479D-857A-1910C8274102}"/>
    <cellStyle name="Moneda 2 51 3 2 2" xfId="13631" xr:uid="{FA2E5121-FF34-4C1B-AB41-D981A75B23FC}"/>
    <cellStyle name="Moneda 2 51 3 2 2 2" xfId="35485" xr:uid="{50E00599-025B-490D-B552-105CBC34FAC2}"/>
    <cellStyle name="Moneda 2 51 3 2 2 3" xfId="24564" xr:uid="{ACE69199-3666-402F-A506-A487D7DEDE24}"/>
    <cellStyle name="Moneda 2 51 3 2 3" xfId="9977" xr:uid="{E0FB3BCB-1A55-4CFF-BB7E-26A18D58147F}"/>
    <cellStyle name="Moneda 2 51 3 2 3 2" xfId="31845" xr:uid="{C5413077-1D7E-4339-95F4-55C04DC5BA4C}"/>
    <cellStyle name="Moneda 2 51 3 2 3 3" xfId="20924" xr:uid="{4AF05A27-8754-4FA2-AAB3-8788E42BD62D}"/>
    <cellStyle name="Moneda 2 51 3 2 4" xfId="28206" xr:uid="{6F7297F1-B23E-431A-908C-B35415402AA0}"/>
    <cellStyle name="Moneda 2 51 3 2 5" xfId="17285" xr:uid="{0916E1D4-1AD2-43FB-9F49-37C8F2D021C7}"/>
    <cellStyle name="Moneda 2 51 3 3" xfId="7054" xr:uid="{74560AC4-A84A-4FF8-9B19-1661559814CE}"/>
    <cellStyle name="Moneda 2 51 3 3 2" xfId="14361" xr:uid="{944A94E0-DA37-40E3-942C-CA1192D89D3F}"/>
    <cellStyle name="Moneda 2 51 3 3 2 2" xfId="36211" xr:uid="{E01388A1-F24C-4A52-B0C5-127B50227189}"/>
    <cellStyle name="Moneda 2 51 3 3 2 3" xfId="25290" xr:uid="{75CB07CD-A658-4784-8B94-BA3DF0D9D48D}"/>
    <cellStyle name="Moneda 2 51 3 3 3" xfId="10707" xr:uid="{24186795-CEF6-46EC-B99B-13ACA345547A}"/>
    <cellStyle name="Moneda 2 51 3 3 3 2" xfId="32571" xr:uid="{AF26CD24-6371-4D3E-93AC-1899798D8B50}"/>
    <cellStyle name="Moneda 2 51 3 3 3 3" xfId="21650" xr:uid="{9A23E131-3BC2-4232-9799-CD087FD69B94}"/>
    <cellStyle name="Moneda 2 51 3 3 4" xfId="28932" xr:uid="{B1D70D2E-E986-4316-BC39-46BDC50527E9}"/>
    <cellStyle name="Moneda 2 51 3 3 5" xfId="18011" xr:uid="{BA08DCD3-B7D9-46F0-A410-064771FA80E3}"/>
    <cellStyle name="Moneda 2 51 3 4" xfId="7784" xr:uid="{71F4C4A4-F0F7-47B7-8877-03C8FFEAE9C4}"/>
    <cellStyle name="Moneda 2 51 3 4 2" xfId="15091" xr:uid="{17FDF76D-BF8A-40E7-BA74-2C77F11EE4F8}"/>
    <cellStyle name="Moneda 2 51 3 4 2 2" xfId="36937" xr:uid="{5C34F1F0-A5C1-4724-B3C3-8D88B88C9CDE}"/>
    <cellStyle name="Moneda 2 51 3 4 2 3" xfId="26016" xr:uid="{3CE1E85C-1472-4B54-ACC8-919D52630612}"/>
    <cellStyle name="Moneda 2 51 3 4 3" xfId="11437" xr:uid="{39EB83E2-10F1-489B-B6B7-8B8D5496E43A}"/>
    <cellStyle name="Moneda 2 51 3 4 3 2" xfId="33297" xr:uid="{FEFCA737-293B-450D-9899-4DE76BBD3C1E}"/>
    <cellStyle name="Moneda 2 51 3 4 3 3" xfId="22376" xr:uid="{01FABEB5-4523-419D-B58A-D9B884362DCC}"/>
    <cellStyle name="Moneda 2 51 3 4 4" xfId="29658" xr:uid="{CDA46D2D-2CF7-4B20-B09F-3DEF90DEF8EA}"/>
    <cellStyle name="Moneda 2 51 3 4 5" xfId="18737" xr:uid="{2E440D00-3316-4A88-BC8E-1E99854CD258}"/>
    <cellStyle name="Moneda 2 51 3 5" xfId="8514" xr:uid="{A094ABF7-BF53-42B9-9C29-C48EA4EFA63E}"/>
    <cellStyle name="Moneda 2 51 3 5 2" xfId="15821" xr:uid="{E7A77A92-66A9-49C6-A679-2A6621BDF863}"/>
    <cellStyle name="Moneda 2 51 3 5 2 2" xfId="37663" xr:uid="{5CDD307D-E68B-4279-81F7-8F1370782EA0}"/>
    <cellStyle name="Moneda 2 51 3 5 2 3" xfId="26742" xr:uid="{50E5EFD8-4A61-4112-AB8B-260A5D7D7587}"/>
    <cellStyle name="Moneda 2 51 3 5 3" xfId="12163" xr:uid="{5E86D4D8-60F9-4192-AA10-B3A06CD610C7}"/>
    <cellStyle name="Moneda 2 51 3 5 3 2" xfId="34023" xr:uid="{060C28EA-369F-4564-9D2D-568ED02A83BE}"/>
    <cellStyle name="Moneda 2 51 3 5 3 3" xfId="23102" xr:uid="{30FA97BF-C128-46DB-B6C8-B6DCE67FDE83}"/>
    <cellStyle name="Moneda 2 51 3 5 4" xfId="30384" xr:uid="{AFF1263A-4F56-4B43-A160-B47C4F211B54}"/>
    <cellStyle name="Moneda 2 51 3 5 5" xfId="19463" xr:uid="{97F7002E-84BF-480A-B84F-DD39E9F1616D}"/>
    <cellStyle name="Moneda 2 51 3 6" xfId="12903" xr:uid="{8AEC8E2E-3255-4ADC-9571-0758DBCAE92D}"/>
    <cellStyle name="Moneda 2 51 3 6 2" xfId="34757" xr:uid="{AE5C0CEF-5BCB-4C75-9CB4-48118D6E059F}"/>
    <cellStyle name="Moneda 2 51 3 6 3" xfId="23836" xr:uid="{0DFBBC6B-8F4C-4BBD-AC1C-ED60C388CC3F}"/>
    <cellStyle name="Moneda 2 51 3 7" xfId="9249" xr:uid="{DD1C0ED6-98C6-4BE3-B72C-59D5900D3EC4}"/>
    <cellStyle name="Moneda 2 51 3 7 2" xfId="31117" xr:uid="{54F3E824-0880-4578-9B12-2A7BC4CBA7B1}"/>
    <cellStyle name="Moneda 2 51 3 7 3" xfId="20196" xr:uid="{8D9779EC-74D8-443A-9355-67DE8DD806EA}"/>
    <cellStyle name="Moneda 2 51 3 8" xfId="27478" xr:uid="{A4AF1E5E-39C2-402C-A21C-39A1DCADDD78}"/>
    <cellStyle name="Moneda 2 51 3 9" xfId="16557" xr:uid="{97B183F9-6188-4D06-BA5C-A451ECE80A6F}"/>
    <cellStyle name="Moneda 2 51 4" xfId="5835" xr:uid="{7E89B2B7-D12B-41AF-9EC6-84832AE3990B}"/>
    <cellStyle name="Moneda 2 51 4 2" xfId="6568" xr:uid="{D0D7863B-0466-4BC6-96E7-9A5ACFE428EE}"/>
    <cellStyle name="Moneda 2 51 4 2 2" xfId="13875" xr:uid="{E2726ABD-5162-40C4-83E2-56557AAA6C00}"/>
    <cellStyle name="Moneda 2 51 4 2 2 2" xfId="35729" xr:uid="{76B9C83C-F135-4CA7-8B86-E4578FA4D525}"/>
    <cellStyle name="Moneda 2 51 4 2 2 3" xfId="24808" xr:uid="{FA33FD64-5081-4FB8-B646-7C03ABEAA13F}"/>
    <cellStyle name="Moneda 2 51 4 2 3" xfId="10221" xr:uid="{948EE871-0493-4BAB-8DE3-52913268FBC9}"/>
    <cellStyle name="Moneda 2 51 4 2 3 2" xfId="32089" xr:uid="{A51F6F6E-D58C-435D-9AE7-8E58EC08F794}"/>
    <cellStyle name="Moneda 2 51 4 2 3 3" xfId="21168" xr:uid="{D5048EA2-4617-49C8-9D3D-A85663351A0A}"/>
    <cellStyle name="Moneda 2 51 4 2 4" xfId="28450" xr:uid="{2C4673FE-A5B1-4543-952E-A12D9F1E8D7A}"/>
    <cellStyle name="Moneda 2 51 4 2 5" xfId="17529" xr:uid="{31646B3F-3F88-4E9C-9B63-18FBC010DD5F}"/>
    <cellStyle name="Moneda 2 51 4 3" xfId="7298" xr:uid="{995D9A21-DAA3-448E-8A11-C079E71D9F08}"/>
    <cellStyle name="Moneda 2 51 4 3 2" xfId="14605" xr:uid="{CBAE709A-5BB9-4DD6-964F-369EF309B79E}"/>
    <cellStyle name="Moneda 2 51 4 3 2 2" xfId="36455" xr:uid="{4672316E-9169-4198-85AB-D81ED4AF232B}"/>
    <cellStyle name="Moneda 2 51 4 3 2 3" xfId="25534" xr:uid="{75A5D3F8-6048-4DAD-BBDB-D87DB9B88E2D}"/>
    <cellStyle name="Moneda 2 51 4 3 3" xfId="10951" xr:uid="{1B1B23A6-83AD-442E-A149-8932DA711772}"/>
    <cellStyle name="Moneda 2 51 4 3 3 2" xfId="32815" xr:uid="{9DA1827F-5F06-42B0-9609-27A7E22E35A0}"/>
    <cellStyle name="Moneda 2 51 4 3 3 3" xfId="21894" xr:uid="{604465BF-F340-4566-9B7A-DC2854277AF4}"/>
    <cellStyle name="Moneda 2 51 4 3 4" xfId="29176" xr:uid="{4F32D6F1-9797-4EE9-BB9D-BFDDB37BDD2F}"/>
    <cellStyle name="Moneda 2 51 4 3 5" xfId="18255" xr:uid="{B3910A3C-6466-4858-8857-C6246981C5B9}"/>
    <cellStyle name="Moneda 2 51 4 4" xfId="8028" xr:uid="{AA5BFFC5-B235-481C-894E-7090BE93A872}"/>
    <cellStyle name="Moneda 2 51 4 4 2" xfId="15335" xr:uid="{437E7988-6AB6-4CF9-BBC8-998943901746}"/>
    <cellStyle name="Moneda 2 51 4 4 2 2" xfId="37181" xr:uid="{78D3AC49-2AB3-4DBD-961D-A057A5057A52}"/>
    <cellStyle name="Moneda 2 51 4 4 2 3" xfId="26260" xr:uid="{3638D3D0-7F37-4C25-BF95-B5456A0354AB}"/>
    <cellStyle name="Moneda 2 51 4 4 3" xfId="11681" xr:uid="{90A66074-B288-4F5B-A7F5-E41FB43A4E25}"/>
    <cellStyle name="Moneda 2 51 4 4 3 2" xfId="33541" xr:uid="{EDA2FD54-3A79-4EC9-94C5-ACDA4DECEF75}"/>
    <cellStyle name="Moneda 2 51 4 4 3 3" xfId="22620" xr:uid="{992CB44A-13DE-40E3-BF75-D4012FA225C6}"/>
    <cellStyle name="Moneda 2 51 4 4 4" xfId="29902" xr:uid="{AC5D1F65-5A31-46E5-8035-1B232FF2EBD8}"/>
    <cellStyle name="Moneda 2 51 4 4 5" xfId="18981" xr:uid="{0658ECDC-D3FA-462B-8914-EC74A57E1B16}"/>
    <cellStyle name="Moneda 2 51 4 5" xfId="8758" xr:uid="{FBF7D176-42F2-48FB-B93F-DBF5E8FF7040}"/>
    <cellStyle name="Moneda 2 51 4 5 2" xfId="16065" xr:uid="{5A6AC87E-D383-417E-A84C-A80CBB578D75}"/>
    <cellStyle name="Moneda 2 51 4 5 2 2" xfId="37907" xr:uid="{CFC0BA11-BD0F-495F-9AE9-1072FB31F223}"/>
    <cellStyle name="Moneda 2 51 4 5 2 3" xfId="26986" xr:uid="{AC1ACAE4-45E4-4503-9E10-F8EB7F951E95}"/>
    <cellStyle name="Moneda 2 51 4 5 3" xfId="12407" xr:uid="{7959AAD8-22CC-4DD4-9419-E5DFCDC9ADCD}"/>
    <cellStyle name="Moneda 2 51 4 5 3 2" xfId="34267" xr:uid="{AFB5DCD9-DCFB-4CBE-AB2E-27AC4CD6ADD6}"/>
    <cellStyle name="Moneda 2 51 4 5 3 3" xfId="23346" xr:uid="{5103F880-A05B-43E8-B7FA-50DED5E09652}"/>
    <cellStyle name="Moneda 2 51 4 5 4" xfId="30628" xr:uid="{33DB44F4-D7F6-4DDA-B152-2E071B7EA9DA}"/>
    <cellStyle name="Moneda 2 51 4 5 5" xfId="19707" xr:uid="{B61F75B8-6322-4039-8862-6F5CFDD0A3E3}"/>
    <cellStyle name="Moneda 2 51 4 6" xfId="13147" xr:uid="{C724EA59-CC9E-4281-891A-B4045F62137D}"/>
    <cellStyle name="Moneda 2 51 4 6 2" xfId="35001" xr:uid="{72A693DA-2DD0-4771-B9D5-C1F81283A06A}"/>
    <cellStyle name="Moneda 2 51 4 6 3" xfId="24080" xr:uid="{0CEC2E09-8955-41C6-94E5-A67143339FCB}"/>
    <cellStyle name="Moneda 2 51 4 7" xfId="9493" xr:uid="{F9A29D8C-B670-47F8-A66C-71C742ABAFBF}"/>
    <cellStyle name="Moneda 2 51 4 7 2" xfId="31361" xr:uid="{95764ADB-8563-4622-AE03-68368B9940DD}"/>
    <cellStyle name="Moneda 2 51 4 7 3" xfId="20440" xr:uid="{21E14ED3-64D3-4E39-9FD0-9B8F21753F59}"/>
    <cellStyle name="Moneda 2 51 4 8" xfId="27722" xr:uid="{3205E912-7815-4CC6-B290-C06977A1085F}"/>
    <cellStyle name="Moneda 2 51 4 9" xfId="16801" xr:uid="{DE0406C2-EC6F-4F59-A1EA-9D8D8C455E06}"/>
    <cellStyle name="Moneda 2 51 5" xfId="6087" xr:uid="{5AE4948D-008B-4B78-9407-596C6E68F8D8}"/>
    <cellStyle name="Moneda 2 51 5 2" xfId="13394" xr:uid="{DFA36836-E741-4ADF-9B3E-77571CC0B5BF}"/>
    <cellStyle name="Moneda 2 51 5 2 2" xfId="35248" xr:uid="{84E68451-D66E-474C-A3CA-A624F9540AF6}"/>
    <cellStyle name="Moneda 2 51 5 2 3" xfId="24327" xr:uid="{75868B4E-49FE-4F0B-BB7D-4BCE120B5ECC}"/>
    <cellStyle name="Moneda 2 51 5 3" xfId="9740" xr:uid="{B8B0CA6A-87F9-4399-95D1-2420D4AADA0B}"/>
    <cellStyle name="Moneda 2 51 5 3 2" xfId="31608" xr:uid="{CFC5DCFB-BB47-493F-A91E-2CBB0AC3324C}"/>
    <cellStyle name="Moneda 2 51 5 3 3" xfId="20687" xr:uid="{699E744A-2667-4751-A1C1-0BED02475BF9}"/>
    <cellStyle name="Moneda 2 51 5 4" xfId="27969" xr:uid="{E7EE0487-4D56-4EC9-9194-B6D961D7AC0D}"/>
    <cellStyle name="Moneda 2 51 5 5" xfId="17048" xr:uid="{3C16FD31-49EE-4460-BA69-5DE3B3F95289}"/>
    <cellStyle name="Moneda 2 51 6" xfId="6815" xr:uid="{4A920DD3-2EB5-494D-8AB4-10AFC4276CAA}"/>
    <cellStyle name="Moneda 2 51 6 2" xfId="14122" xr:uid="{99362EB2-6FE4-48D5-9B41-7CEF5DFA14A7}"/>
    <cellStyle name="Moneda 2 51 6 2 2" xfId="35974" xr:uid="{86A9663A-92C2-4947-9798-DF27276470C2}"/>
    <cellStyle name="Moneda 2 51 6 2 3" xfId="25053" xr:uid="{F32DFE45-11D0-4D5C-917F-CA9A04CA553B}"/>
    <cellStyle name="Moneda 2 51 6 3" xfId="10468" xr:uid="{3654DB4D-C1C8-48C6-BBD6-256C5AC167D8}"/>
    <cellStyle name="Moneda 2 51 6 3 2" xfId="32334" xr:uid="{F085B915-EC4E-4187-B42D-C9AA40837A51}"/>
    <cellStyle name="Moneda 2 51 6 3 3" xfId="21413" xr:uid="{8C0BC7BF-F70F-400B-8DB1-6FE9A2AD5044}"/>
    <cellStyle name="Moneda 2 51 6 4" xfId="28695" xr:uid="{97DC3AA5-ACD6-4727-B88F-36A74DE5962B}"/>
    <cellStyle name="Moneda 2 51 6 5" xfId="17774" xr:uid="{7B63B9A2-668B-4A1D-B461-66D99ED440F4}"/>
    <cellStyle name="Moneda 2 51 7" xfId="7545" xr:uid="{826E528A-1A50-4460-8A59-813DBD6220B2}"/>
    <cellStyle name="Moneda 2 51 7 2" xfId="14852" xr:uid="{531F2148-06FE-49CB-A860-2B5CDF96C216}"/>
    <cellStyle name="Moneda 2 51 7 2 2" xfId="36700" xr:uid="{E6B79374-7B27-4E2F-8B37-AAE32FFA4F2A}"/>
    <cellStyle name="Moneda 2 51 7 2 3" xfId="25779" xr:uid="{282AA044-4432-4863-B0A2-4BFA894C0B96}"/>
    <cellStyle name="Moneda 2 51 7 3" xfId="11198" xr:uid="{BFE034FE-BF9C-4C07-AC0D-C3DC4F8B7E3C}"/>
    <cellStyle name="Moneda 2 51 7 3 2" xfId="33060" xr:uid="{0F23FC80-396B-4AB8-B273-2F9F68B60148}"/>
    <cellStyle name="Moneda 2 51 7 3 3" xfId="22139" xr:uid="{E2B83AFD-E735-4CF4-989C-55DF46A9E67B}"/>
    <cellStyle name="Moneda 2 51 7 4" xfId="29421" xr:uid="{6C712189-749B-4D0D-83BD-4E724920436A}"/>
    <cellStyle name="Moneda 2 51 7 5" xfId="18500" xr:uid="{040D0961-5ECF-47E4-8B27-6293E98945A5}"/>
    <cellStyle name="Moneda 2 51 8" xfId="8275" xr:uid="{6F8DF298-E18F-45A0-B3DA-4237AD342B80}"/>
    <cellStyle name="Moneda 2 51 8 2" xfId="15582" xr:uid="{734E625B-E434-4DA9-ADA9-02525D134ECF}"/>
    <cellStyle name="Moneda 2 51 8 2 2" xfId="37426" xr:uid="{10E6B813-57D2-4EFB-BABD-2B7B96C2F15B}"/>
    <cellStyle name="Moneda 2 51 8 2 3" xfId="26505" xr:uid="{826ABE8D-8122-4E1D-BD26-357AD9AF8442}"/>
    <cellStyle name="Moneda 2 51 8 3" xfId="11926" xr:uid="{A1327876-7441-4978-81F6-5662F8E718AE}"/>
    <cellStyle name="Moneda 2 51 8 3 2" xfId="33786" xr:uid="{5C253AC1-D967-4E36-A0C8-F32142F01A79}"/>
    <cellStyle name="Moneda 2 51 8 3 3" xfId="22865" xr:uid="{5A5AEFD7-A400-4FA0-A1BC-C9B7FDA01F63}"/>
    <cellStyle name="Moneda 2 51 8 4" xfId="30147" xr:uid="{220AE6D2-B198-4F11-B236-4E71BD82EB66}"/>
    <cellStyle name="Moneda 2 51 8 5" xfId="19226" xr:uid="{08B8FC82-EB05-4877-862A-FF8EF304648E}"/>
    <cellStyle name="Moneda 2 51 9" xfId="12664" xr:uid="{FBD72715-A124-43F4-BCCB-BBF4848DF414}"/>
    <cellStyle name="Moneda 2 51 9 2" xfId="34520" xr:uid="{7212443B-5ACC-4A91-A1A8-833328758BE7}"/>
    <cellStyle name="Moneda 2 51 9 3" xfId="23599" xr:uid="{3556F41C-2398-4E63-B487-51ED98DA13CE}"/>
    <cellStyle name="Moneda 2 52" xfId="3177" xr:uid="{0A946C3C-8A6C-4C80-965F-CD8EE6D0131D}"/>
    <cellStyle name="Moneda 2 52 10" xfId="9014" xr:uid="{BC48B549-7C08-485D-8AD4-4FAC9D1D03BC}"/>
    <cellStyle name="Moneda 2 52 10 2" xfId="30882" xr:uid="{10E698E1-8BF2-4717-B441-B0C5F1678DB8}"/>
    <cellStyle name="Moneda 2 52 10 3" xfId="19961" xr:uid="{793109CD-6D44-4CDF-8172-A421B4B741D2}"/>
    <cellStyle name="Moneda 2 52 11" xfId="27243" xr:uid="{80B7C343-C50B-4C9F-AA21-CFA7A57E44D2}"/>
    <cellStyle name="Moneda 2 52 12" xfId="16322" xr:uid="{F6C3E7E8-C2D7-469B-BECF-92CC6C6A1674}"/>
    <cellStyle name="Moneda 2 52 2" xfId="3178" xr:uid="{ADD97078-5604-4F7B-8C11-BB207251CD02}"/>
    <cellStyle name="Moneda 2 52 2 10" xfId="27244" xr:uid="{E5B2ABEE-7B22-4C31-9A5F-0AA9D2785DDF}"/>
    <cellStyle name="Moneda 2 52 2 11" xfId="16323" xr:uid="{F999443F-DEA0-49C9-9E4E-86E617B94DD5}"/>
    <cellStyle name="Moneda 2 52 2 2" xfId="5588" xr:uid="{05F091F6-0CAF-438A-973A-E54389B1E1D0}"/>
    <cellStyle name="Moneda 2 52 2 2 2" xfId="6327" xr:uid="{0D441C9C-5D0A-407A-857A-D5F2F1BF996A}"/>
    <cellStyle name="Moneda 2 52 2 2 2 2" xfId="13634" xr:uid="{3C361770-E92A-4EAA-AA8F-13BF2A24875A}"/>
    <cellStyle name="Moneda 2 52 2 2 2 2 2" xfId="35488" xr:uid="{836DC204-6C1C-47C0-99E2-6D8183F768F7}"/>
    <cellStyle name="Moneda 2 52 2 2 2 2 3" xfId="24567" xr:uid="{4C8A7DEC-6C5E-49E4-805A-E39E847987D3}"/>
    <cellStyle name="Moneda 2 52 2 2 2 3" xfId="9980" xr:uid="{60C1F136-0759-407F-A24D-C9F357F2E744}"/>
    <cellStyle name="Moneda 2 52 2 2 2 3 2" xfId="31848" xr:uid="{D11865D4-089B-4013-B759-C76B8A85A40A}"/>
    <cellStyle name="Moneda 2 52 2 2 2 3 3" xfId="20927" xr:uid="{1AB55AA3-DF2C-4336-B114-3BA82297E931}"/>
    <cellStyle name="Moneda 2 52 2 2 2 4" xfId="28209" xr:uid="{E0BD9F50-E239-4925-AE88-FDE5A00475F6}"/>
    <cellStyle name="Moneda 2 52 2 2 2 5" xfId="17288" xr:uid="{1BECE6A4-4D64-43DF-98D1-FCA8DD1D67F9}"/>
    <cellStyle name="Moneda 2 52 2 2 3" xfId="7057" xr:uid="{1E446BD0-FC85-434F-B582-8E9110E7E5CE}"/>
    <cellStyle name="Moneda 2 52 2 2 3 2" xfId="14364" xr:uid="{2027F7A4-C83C-48C6-913B-CF0EFE62C3BB}"/>
    <cellStyle name="Moneda 2 52 2 2 3 2 2" xfId="36214" xr:uid="{29D5716F-036B-4E5A-A5C5-A2824507E427}"/>
    <cellStyle name="Moneda 2 52 2 2 3 2 3" xfId="25293" xr:uid="{D6B1DEDE-343B-4699-9721-7366120918BB}"/>
    <cellStyle name="Moneda 2 52 2 2 3 3" xfId="10710" xr:uid="{C8366CBC-6F8C-4DCD-B5F5-268DD53590E2}"/>
    <cellStyle name="Moneda 2 52 2 2 3 3 2" xfId="32574" xr:uid="{2D0878B5-39A9-49BE-95C8-B78167035301}"/>
    <cellStyle name="Moneda 2 52 2 2 3 3 3" xfId="21653" xr:uid="{369FA6F7-A6E0-473E-B7C9-D63DFEAD501E}"/>
    <cellStyle name="Moneda 2 52 2 2 3 4" xfId="28935" xr:uid="{5C53FE07-8532-4EF2-94AF-0FE275668851}"/>
    <cellStyle name="Moneda 2 52 2 2 3 5" xfId="18014" xr:uid="{4CCFC405-41EE-4699-AD2C-20425C429B2A}"/>
    <cellStyle name="Moneda 2 52 2 2 4" xfId="7787" xr:uid="{5CAAEBCA-1794-41CC-8383-3E47642573E4}"/>
    <cellStyle name="Moneda 2 52 2 2 4 2" xfId="15094" xr:uid="{69F4B2FF-95DC-432D-8BC6-8E7B53462A63}"/>
    <cellStyle name="Moneda 2 52 2 2 4 2 2" xfId="36940" xr:uid="{B97BDAD6-980E-4440-809B-E1DA3D16FCA4}"/>
    <cellStyle name="Moneda 2 52 2 2 4 2 3" xfId="26019" xr:uid="{A2E14A4C-9148-483F-B41B-014EB0BF0759}"/>
    <cellStyle name="Moneda 2 52 2 2 4 3" xfId="11440" xr:uid="{1E681E8C-AEF9-4969-AB36-189E39883BE0}"/>
    <cellStyle name="Moneda 2 52 2 2 4 3 2" xfId="33300" xr:uid="{9E24DB27-2987-407D-9A01-CD734636F0FF}"/>
    <cellStyle name="Moneda 2 52 2 2 4 3 3" xfId="22379" xr:uid="{F51EAF70-CCA7-4FED-A59E-41DB9F1765A3}"/>
    <cellStyle name="Moneda 2 52 2 2 4 4" xfId="29661" xr:uid="{EA8348C3-A34A-4FB2-8272-490A13F13DB6}"/>
    <cellStyle name="Moneda 2 52 2 2 4 5" xfId="18740" xr:uid="{FE5FF9A1-C172-45B1-98EF-6E7B87F0ECE4}"/>
    <cellStyle name="Moneda 2 52 2 2 5" xfId="8517" xr:uid="{C1729EB5-74B0-4D19-A5BA-585FF1BB33A3}"/>
    <cellStyle name="Moneda 2 52 2 2 5 2" xfId="15824" xr:uid="{F5D80972-A9F9-4A25-92A5-FD3799E02B3D}"/>
    <cellStyle name="Moneda 2 52 2 2 5 2 2" xfId="37666" xr:uid="{4DC2928E-CEBE-4D3A-B76C-B62083E31832}"/>
    <cellStyle name="Moneda 2 52 2 2 5 2 3" xfId="26745" xr:uid="{6F124006-05BA-4FA0-9A7F-0B7328813E26}"/>
    <cellStyle name="Moneda 2 52 2 2 5 3" xfId="12166" xr:uid="{7E85E95A-A296-4E28-8FCE-67CFBBDDAA24}"/>
    <cellStyle name="Moneda 2 52 2 2 5 3 2" xfId="34026" xr:uid="{EAC96BFF-A6A0-4B3E-94C3-D7BAA0097156}"/>
    <cellStyle name="Moneda 2 52 2 2 5 3 3" xfId="23105" xr:uid="{E7220BC7-28D3-4575-984B-4BFBFAB14102}"/>
    <cellStyle name="Moneda 2 52 2 2 5 4" xfId="30387" xr:uid="{52E5BC00-EF85-4400-9BB8-182FF2191971}"/>
    <cellStyle name="Moneda 2 52 2 2 5 5" xfId="19466" xr:uid="{6A5D56AF-D4EB-44DC-882C-CF883050534A}"/>
    <cellStyle name="Moneda 2 52 2 2 6" xfId="12906" xr:uid="{03DEA4EA-425A-4812-99E2-0EFD736C13C2}"/>
    <cellStyle name="Moneda 2 52 2 2 6 2" xfId="34760" xr:uid="{9F82C4B8-08CE-4D43-B3F2-D8715D73F061}"/>
    <cellStyle name="Moneda 2 52 2 2 6 3" xfId="23839" xr:uid="{D1EBFF7D-21E2-44B0-8046-772D64ABB942}"/>
    <cellStyle name="Moneda 2 52 2 2 7" xfId="9252" xr:uid="{1BE93473-8E97-43EB-8D99-095AE462680A}"/>
    <cellStyle name="Moneda 2 52 2 2 7 2" xfId="31120" xr:uid="{88CCAB38-2713-4C59-9ECA-E228FC763210}"/>
    <cellStyle name="Moneda 2 52 2 2 7 3" xfId="20199" xr:uid="{E462FB3A-B236-4690-B8BD-B27DBEE3F99A}"/>
    <cellStyle name="Moneda 2 52 2 2 8" xfId="27481" xr:uid="{90EC09D5-40B4-4B2A-88DD-A0FF107B987D}"/>
    <cellStyle name="Moneda 2 52 2 2 9" xfId="16560" xr:uid="{6C78E62F-D6F4-4AB4-8C1B-0279C0E11ECB}"/>
    <cellStyle name="Moneda 2 52 2 3" xfId="5838" xr:uid="{81DD685A-AC81-4ADD-9386-405252B4EEA2}"/>
    <cellStyle name="Moneda 2 52 2 3 2" xfId="6571" xr:uid="{E503A455-B90B-4C93-8110-CFBD68C90623}"/>
    <cellStyle name="Moneda 2 52 2 3 2 2" xfId="13878" xr:uid="{3DB9B096-793A-47E5-8656-9A0CA7CE1C35}"/>
    <cellStyle name="Moneda 2 52 2 3 2 2 2" xfId="35732" xr:uid="{D8E2F61B-5B0E-4F79-AC07-B61635089091}"/>
    <cellStyle name="Moneda 2 52 2 3 2 2 3" xfId="24811" xr:uid="{6016EBA6-5FE0-4F22-9A51-5E657809D90F}"/>
    <cellStyle name="Moneda 2 52 2 3 2 3" xfId="10224" xr:uid="{78E4D190-6DBB-4F8E-8F5C-A9C70FA0F203}"/>
    <cellStyle name="Moneda 2 52 2 3 2 3 2" xfId="32092" xr:uid="{191A00C1-B1AD-4B6B-8BD0-1B8C7E3BF99B}"/>
    <cellStyle name="Moneda 2 52 2 3 2 3 3" xfId="21171" xr:uid="{79150CA6-7A4E-40A1-866A-6AF4A3DEF545}"/>
    <cellStyle name="Moneda 2 52 2 3 2 4" xfId="28453" xr:uid="{2F508ECA-1680-4A21-9B51-13DB82569A55}"/>
    <cellStyle name="Moneda 2 52 2 3 2 5" xfId="17532" xr:uid="{B96B3493-AAC3-4E9E-BEA4-14F5238B15ED}"/>
    <cellStyle name="Moneda 2 52 2 3 3" xfId="7301" xr:uid="{3BEDC45F-AEA2-4665-9920-8441DE920CE5}"/>
    <cellStyle name="Moneda 2 52 2 3 3 2" xfId="14608" xr:uid="{97BCBEBC-03BA-47E7-BE78-E6A6F879C24D}"/>
    <cellStyle name="Moneda 2 52 2 3 3 2 2" xfId="36458" xr:uid="{4875155C-415F-4C32-85EF-ABA8F5B72EA2}"/>
    <cellStyle name="Moneda 2 52 2 3 3 2 3" xfId="25537" xr:uid="{8B47C80B-4B38-4F11-8698-222AD2B1825A}"/>
    <cellStyle name="Moneda 2 52 2 3 3 3" xfId="10954" xr:uid="{3A0B861B-20E8-4634-8C44-ED484C09E5CC}"/>
    <cellStyle name="Moneda 2 52 2 3 3 3 2" xfId="32818" xr:uid="{8BB1BBC1-78C0-4B0E-A80A-4890139B8787}"/>
    <cellStyle name="Moneda 2 52 2 3 3 3 3" xfId="21897" xr:uid="{74586227-FCE0-4F2E-97EC-51ADEA20E3F7}"/>
    <cellStyle name="Moneda 2 52 2 3 3 4" xfId="29179" xr:uid="{350D7B86-1054-492E-A068-7A17748C1E7E}"/>
    <cellStyle name="Moneda 2 52 2 3 3 5" xfId="18258" xr:uid="{8964947E-D0B8-4E14-AE9F-FDF410E180FB}"/>
    <cellStyle name="Moneda 2 52 2 3 4" xfId="8031" xr:uid="{E6D77A60-0E3D-4F42-86CB-DD2197AEC753}"/>
    <cellStyle name="Moneda 2 52 2 3 4 2" xfId="15338" xr:uid="{E9F99243-8F61-4CA3-ACD3-562478FE74E4}"/>
    <cellStyle name="Moneda 2 52 2 3 4 2 2" xfId="37184" xr:uid="{D2545453-18B9-4ACB-BF7C-E2AFDCD24561}"/>
    <cellStyle name="Moneda 2 52 2 3 4 2 3" xfId="26263" xr:uid="{2B37197E-287A-4825-AE53-96E13CBEE55D}"/>
    <cellStyle name="Moneda 2 52 2 3 4 3" xfId="11684" xr:uid="{5C487A0B-CFB4-418F-BA4A-0AA2B1BA5920}"/>
    <cellStyle name="Moneda 2 52 2 3 4 3 2" xfId="33544" xr:uid="{DBCB1CBD-2EAE-4D0B-BFCC-693603D873AC}"/>
    <cellStyle name="Moneda 2 52 2 3 4 3 3" xfId="22623" xr:uid="{D7EE82DA-1DB1-4774-A7E3-38143BDCF56F}"/>
    <cellStyle name="Moneda 2 52 2 3 4 4" xfId="29905" xr:uid="{C01B21D5-AE9C-4AC0-B44D-DDD42322A3B0}"/>
    <cellStyle name="Moneda 2 52 2 3 4 5" xfId="18984" xr:uid="{9F2906CA-8F7A-4DA1-826B-F231FED8B569}"/>
    <cellStyle name="Moneda 2 52 2 3 5" xfId="8761" xr:uid="{1097ED4F-2449-43B7-8CC3-92A33D79E2F9}"/>
    <cellStyle name="Moneda 2 52 2 3 5 2" xfId="16068" xr:uid="{22B73A4A-FA96-42B3-B346-018BAFCB898F}"/>
    <cellStyle name="Moneda 2 52 2 3 5 2 2" xfId="37910" xr:uid="{2DAE59CE-6B10-412D-BBF4-35EE0D6AF690}"/>
    <cellStyle name="Moneda 2 52 2 3 5 2 3" xfId="26989" xr:uid="{4FCF32E4-20E7-45AF-A355-8B2633D9DF3C}"/>
    <cellStyle name="Moneda 2 52 2 3 5 3" xfId="12410" xr:uid="{69A6F388-4B5F-42AE-9145-75EEDDBECB38}"/>
    <cellStyle name="Moneda 2 52 2 3 5 3 2" xfId="34270" xr:uid="{301ECCE6-6309-4F25-B95B-55F4D6F74000}"/>
    <cellStyle name="Moneda 2 52 2 3 5 3 3" xfId="23349" xr:uid="{FE10AEAD-35BF-4E9B-89F6-3B67896F5A4E}"/>
    <cellStyle name="Moneda 2 52 2 3 5 4" xfId="30631" xr:uid="{55D19D02-7187-4C50-93FA-818BAF69FC10}"/>
    <cellStyle name="Moneda 2 52 2 3 5 5" xfId="19710" xr:uid="{2C30BE65-514F-47BD-B810-C55C37BA06E4}"/>
    <cellStyle name="Moneda 2 52 2 3 6" xfId="13150" xr:uid="{69BA1C85-8899-4998-9434-B39945B3C3DE}"/>
    <cellStyle name="Moneda 2 52 2 3 6 2" xfId="35004" xr:uid="{2D8A8930-1A00-43CB-8E3F-D64396DEDA01}"/>
    <cellStyle name="Moneda 2 52 2 3 6 3" xfId="24083" xr:uid="{C61B6C6A-F45F-40A5-8C98-A13672962D62}"/>
    <cellStyle name="Moneda 2 52 2 3 7" xfId="9496" xr:uid="{32EA1E1E-CFFC-4AC3-8AED-DA8E831E2548}"/>
    <cellStyle name="Moneda 2 52 2 3 7 2" xfId="31364" xr:uid="{2D7F3EBD-0708-464D-8BB3-C7CC0314AEF1}"/>
    <cellStyle name="Moneda 2 52 2 3 7 3" xfId="20443" xr:uid="{E3103DD5-057A-4675-AEFB-36E79C093178}"/>
    <cellStyle name="Moneda 2 52 2 3 8" xfId="27725" xr:uid="{A7826414-3556-4811-9227-6A76B9965103}"/>
    <cellStyle name="Moneda 2 52 2 3 9" xfId="16804" xr:uid="{D5A8872B-4178-4574-B64E-9D067E250FBB}"/>
    <cellStyle name="Moneda 2 52 2 4" xfId="6090" xr:uid="{96DEFCE5-A91A-42EC-B346-5B8F4DA208A4}"/>
    <cellStyle name="Moneda 2 52 2 4 2" xfId="13397" xr:uid="{BC67D351-D48D-43E9-9573-5F404022E26C}"/>
    <cellStyle name="Moneda 2 52 2 4 2 2" xfId="35251" xr:uid="{BB61DBB1-B4DF-4163-A1E4-55BCA7C84E0E}"/>
    <cellStyle name="Moneda 2 52 2 4 2 3" xfId="24330" xr:uid="{81A3467E-DAE7-429A-9B25-7CDFC59D6389}"/>
    <cellStyle name="Moneda 2 52 2 4 3" xfId="9743" xr:uid="{D488523B-B92C-4564-B60E-18B1014DFDDF}"/>
    <cellStyle name="Moneda 2 52 2 4 3 2" xfId="31611" xr:uid="{C5327C65-81FE-430D-AB61-E76AAAE566AD}"/>
    <cellStyle name="Moneda 2 52 2 4 3 3" xfId="20690" xr:uid="{1CAE4B5C-BD38-4782-BB9C-1C2A1A216355}"/>
    <cellStyle name="Moneda 2 52 2 4 4" xfId="27972" xr:uid="{61767D8E-B2EE-46C9-8DD4-7090D57CAC63}"/>
    <cellStyle name="Moneda 2 52 2 4 5" xfId="17051" xr:uid="{AFE24F5C-6052-47A8-AECB-71323A9EED33}"/>
    <cellStyle name="Moneda 2 52 2 5" xfId="6818" xr:uid="{ABFC6821-5DA3-456F-B099-ED576A47003C}"/>
    <cellStyle name="Moneda 2 52 2 5 2" xfId="14125" xr:uid="{9CDB085E-405F-4F14-AE15-BD7CA9BD732E}"/>
    <cellStyle name="Moneda 2 52 2 5 2 2" xfId="35977" xr:uid="{ACBF8C14-452A-4DDF-B4DE-64D8D84BA8E0}"/>
    <cellStyle name="Moneda 2 52 2 5 2 3" xfId="25056" xr:uid="{E4211B27-3129-4ABE-9E9D-9D3D8BD2068F}"/>
    <cellStyle name="Moneda 2 52 2 5 3" xfId="10471" xr:uid="{8C6A4A6C-5D31-468C-B736-B0F4A2C7B91D}"/>
    <cellStyle name="Moneda 2 52 2 5 3 2" xfId="32337" xr:uid="{56A44169-545B-4554-BD49-2B07979890A2}"/>
    <cellStyle name="Moneda 2 52 2 5 3 3" xfId="21416" xr:uid="{B75F21CB-974F-4A28-A962-8AF959DCC031}"/>
    <cellStyle name="Moneda 2 52 2 5 4" xfId="28698" xr:uid="{83C3B27F-06F0-4840-B10B-628F8674BEDB}"/>
    <cellStyle name="Moneda 2 52 2 5 5" xfId="17777" xr:uid="{464FB386-E563-40D1-B006-4386C716B0AC}"/>
    <cellStyle name="Moneda 2 52 2 6" xfId="7548" xr:uid="{C9F255EE-C49D-4661-A7C8-E7C233349122}"/>
    <cellStyle name="Moneda 2 52 2 6 2" xfId="14855" xr:uid="{0E786F01-C83A-42ED-8E2A-7AD6EDD7F9B4}"/>
    <cellStyle name="Moneda 2 52 2 6 2 2" xfId="36703" xr:uid="{7C0B7D0A-A15D-45F2-B7F7-8B8153C41411}"/>
    <cellStyle name="Moneda 2 52 2 6 2 3" xfId="25782" xr:uid="{7037A679-C0E6-4AFF-B7F6-CCBBE2A376A8}"/>
    <cellStyle name="Moneda 2 52 2 6 3" xfId="11201" xr:uid="{DBE7790E-F384-465D-9DE9-A77F369BDEFC}"/>
    <cellStyle name="Moneda 2 52 2 6 3 2" xfId="33063" xr:uid="{C689FAB2-167A-4DBF-89EA-241631820650}"/>
    <cellStyle name="Moneda 2 52 2 6 3 3" xfId="22142" xr:uid="{6070B81B-5852-4EE4-A74B-2391AC0AF943}"/>
    <cellStyle name="Moneda 2 52 2 6 4" xfId="29424" xr:uid="{F5B3F8CD-BD46-4A33-9BB7-C447226DF255}"/>
    <cellStyle name="Moneda 2 52 2 6 5" xfId="18503" xr:uid="{301E200C-3436-4957-8D4F-06AC5B4B4814}"/>
    <cellStyle name="Moneda 2 52 2 7" xfId="8278" xr:uid="{153D690E-62BB-4293-868C-91A2D4DB753F}"/>
    <cellStyle name="Moneda 2 52 2 7 2" xfId="15585" xr:uid="{4027B5A6-1F3F-43C1-99BF-651F091CC4A6}"/>
    <cellStyle name="Moneda 2 52 2 7 2 2" xfId="37429" xr:uid="{9267DF0C-EF26-4F98-BCC4-5D0C63858E10}"/>
    <cellStyle name="Moneda 2 52 2 7 2 3" xfId="26508" xr:uid="{C5E6D309-0B3D-4EBD-90B3-3B2D0CF1D8F3}"/>
    <cellStyle name="Moneda 2 52 2 7 3" xfId="11929" xr:uid="{F69B9FD4-4DE4-4B6F-9FC5-644B12C6C969}"/>
    <cellStyle name="Moneda 2 52 2 7 3 2" xfId="33789" xr:uid="{F3C64DCB-2E37-4E24-BBFF-BC67A9D99BA6}"/>
    <cellStyle name="Moneda 2 52 2 7 3 3" xfId="22868" xr:uid="{320040A3-D0E3-4F5A-A3EE-10BCEF0212DB}"/>
    <cellStyle name="Moneda 2 52 2 7 4" xfId="30150" xr:uid="{C2942405-E434-4F1E-B14C-2AFBBDDF8087}"/>
    <cellStyle name="Moneda 2 52 2 7 5" xfId="19229" xr:uid="{8CC7C21D-15A1-42D5-A216-CBDA3195C784}"/>
    <cellStyle name="Moneda 2 52 2 8" xfId="12667" xr:uid="{CC55445E-75E2-4449-A4D0-D755F7E30419}"/>
    <cellStyle name="Moneda 2 52 2 8 2" xfId="34523" xr:uid="{B4D96A37-34A5-4AD1-A9E2-D1B7EEB69A53}"/>
    <cellStyle name="Moneda 2 52 2 8 3" xfId="23602" xr:uid="{A6BF61DB-A6C5-41C7-883E-F7F9BC426E3F}"/>
    <cellStyle name="Moneda 2 52 2 9" xfId="9015" xr:uid="{6D039822-2D71-4F60-AF94-5BDBB40AE724}"/>
    <cellStyle name="Moneda 2 52 2 9 2" xfId="30883" xr:uid="{835B73AA-1EEA-4013-B379-A6FD1F70CD32}"/>
    <cellStyle name="Moneda 2 52 2 9 3" xfId="19962" xr:uid="{9F13F95E-FC75-4282-B6AE-21DA47543D1B}"/>
    <cellStyle name="Moneda 2 52 3" xfId="5587" xr:uid="{398D44E8-3B94-42D6-BBA3-442325E01489}"/>
    <cellStyle name="Moneda 2 52 3 2" xfId="6326" xr:uid="{6768F841-39E9-4C3E-AE5A-C6A8B39A7952}"/>
    <cellStyle name="Moneda 2 52 3 2 2" xfId="13633" xr:uid="{3F6076B6-C102-497F-BC6D-370199DD6585}"/>
    <cellStyle name="Moneda 2 52 3 2 2 2" xfId="35487" xr:uid="{3737D8E4-11B9-4729-93FE-AFAFDCF7E092}"/>
    <cellStyle name="Moneda 2 52 3 2 2 3" xfId="24566" xr:uid="{681E22DE-359C-47EF-B77A-232A3E34E981}"/>
    <cellStyle name="Moneda 2 52 3 2 3" xfId="9979" xr:uid="{5AE17A9F-0A48-4949-AE46-B970274F50C2}"/>
    <cellStyle name="Moneda 2 52 3 2 3 2" xfId="31847" xr:uid="{040ABADB-EFEF-4CD6-A4CC-C2039A25738F}"/>
    <cellStyle name="Moneda 2 52 3 2 3 3" xfId="20926" xr:uid="{8BE3202D-5DE9-45C1-A5C8-822FEF2B2437}"/>
    <cellStyle name="Moneda 2 52 3 2 4" xfId="28208" xr:uid="{33EFD0AC-C44B-4850-880C-46D493B38EFD}"/>
    <cellStyle name="Moneda 2 52 3 2 5" xfId="17287" xr:uid="{7EBF1E5F-897B-45ED-91B7-475BC3578085}"/>
    <cellStyle name="Moneda 2 52 3 3" xfId="7056" xr:uid="{92300F9D-C79D-4C94-BA94-12B25C578739}"/>
    <cellStyle name="Moneda 2 52 3 3 2" xfId="14363" xr:uid="{C707A6B2-ADAE-42A7-9735-D9D6481F34A5}"/>
    <cellStyle name="Moneda 2 52 3 3 2 2" xfId="36213" xr:uid="{6BC9ABA1-07DA-4453-82DA-FE9BCE9FAFEC}"/>
    <cellStyle name="Moneda 2 52 3 3 2 3" xfId="25292" xr:uid="{E9D50F6D-9763-42A3-83C7-40C3846B041D}"/>
    <cellStyle name="Moneda 2 52 3 3 3" xfId="10709" xr:uid="{4E6C2A5F-AC11-4AEE-98FA-72DA97529046}"/>
    <cellStyle name="Moneda 2 52 3 3 3 2" xfId="32573" xr:uid="{EB522DA9-7DB6-43C1-9AA0-7F959A8B2706}"/>
    <cellStyle name="Moneda 2 52 3 3 3 3" xfId="21652" xr:uid="{1B496583-0709-477E-A359-B554631F10D1}"/>
    <cellStyle name="Moneda 2 52 3 3 4" xfId="28934" xr:uid="{79EB60DC-6E45-44A8-98E6-9C3FB4F4DBBD}"/>
    <cellStyle name="Moneda 2 52 3 3 5" xfId="18013" xr:uid="{201A8A3D-B0B5-4FE1-AF75-9F7968212A0C}"/>
    <cellStyle name="Moneda 2 52 3 4" xfId="7786" xr:uid="{80E32F3B-AD63-40BC-A12B-CC5B2B43E1E9}"/>
    <cellStyle name="Moneda 2 52 3 4 2" xfId="15093" xr:uid="{94092D6F-A71A-437F-9D06-470FA79B1D1F}"/>
    <cellStyle name="Moneda 2 52 3 4 2 2" xfId="36939" xr:uid="{176B99A3-DD4D-4B08-B37B-65CE507AB0B8}"/>
    <cellStyle name="Moneda 2 52 3 4 2 3" xfId="26018" xr:uid="{30FEF801-66A1-47A8-A81C-DB7B86D7D97F}"/>
    <cellStyle name="Moneda 2 52 3 4 3" xfId="11439" xr:uid="{3D08BD3A-3EB1-4D36-8DA7-C01795D8B144}"/>
    <cellStyle name="Moneda 2 52 3 4 3 2" xfId="33299" xr:uid="{44A88D3A-EF96-422D-9D4C-AD1F27BCF8F0}"/>
    <cellStyle name="Moneda 2 52 3 4 3 3" xfId="22378" xr:uid="{17158B3F-DFE1-48AA-8E95-524C9F5E9087}"/>
    <cellStyle name="Moneda 2 52 3 4 4" xfId="29660" xr:uid="{17DFDEF4-15C1-454F-A5BE-CD087C3214F9}"/>
    <cellStyle name="Moneda 2 52 3 4 5" xfId="18739" xr:uid="{8B284FC5-4B49-4753-8BF7-1C88E25DFA31}"/>
    <cellStyle name="Moneda 2 52 3 5" xfId="8516" xr:uid="{49AD188F-DEAD-4777-B3DB-BEC6C1F91914}"/>
    <cellStyle name="Moneda 2 52 3 5 2" xfId="15823" xr:uid="{AD34B269-03B6-4D2D-9434-299CB178954A}"/>
    <cellStyle name="Moneda 2 52 3 5 2 2" xfId="37665" xr:uid="{5CE2A13F-F838-4D76-8DC0-A68EC96FCD61}"/>
    <cellStyle name="Moneda 2 52 3 5 2 3" xfId="26744" xr:uid="{F9CFA6C9-9DEC-4F27-9CC5-61E08AFFBD48}"/>
    <cellStyle name="Moneda 2 52 3 5 3" xfId="12165" xr:uid="{49743546-0C4F-4D37-8DE3-B0EBCB5A3DEA}"/>
    <cellStyle name="Moneda 2 52 3 5 3 2" xfId="34025" xr:uid="{84FF796C-AA04-43F2-8DDA-F2EF78220CD0}"/>
    <cellStyle name="Moneda 2 52 3 5 3 3" xfId="23104" xr:uid="{36C0EC66-257E-4B74-B1B9-8D61917FCF3A}"/>
    <cellStyle name="Moneda 2 52 3 5 4" xfId="30386" xr:uid="{DC6427B8-CEC0-4EFC-9D9C-EAE14F9D2C73}"/>
    <cellStyle name="Moneda 2 52 3 5 5" xfId="19465" xr:uid="{6CF6C0B7-44A5-427B-B831-FB0C198DA8D7}"/>
    <cellStyle name="Moneda 2 52 3 6" xfId="12905" xr:uid="{23DE9D5A-7350-414C-B157-E0588D0C362E}"/>
    <cellStyle name="Moneda 2 52 3 6 2" xfId="34759" xr:uid="{AC07BAFD-FCE8-4751-8DB1-CA5959EFDAF9}"/>
    <cellStyle name="Moneda 2 52 3 6 3" xfId="23838" xr:uid="{4334E09F-C790-4299-8B45-B6B4C4F2BD43}"/>
    <cellStyle name="Moneda 2 52 3 7" xfId="9251" xr:uid="{F2BCE24D-6C41-4501-A5F7-A6270B330D7E}"/>
    <cellStyle name="Moneda 2 52 3 7 2" xfId="31119" xr:uid="{12D4FB42-9F41-46A2-BC18-EF69B2025925}"/>
    <cellStyle name="Moneda 2 52 3 7 3" xfId="20198" xr:uid="{791C3840-2677-4528-BB36-D61325F3DDF9}"/>
    <cellStyle name="Moneda 2 52 3 8" xfId="27480" xr:uid="{616A8C92-D539-4ED2-A450-D1B3A4CA4C51}"/>
    <cellStyle name="Moneda 2 52 3 9" xfId="16559" xr:uid="{1748103D-8859-46CC-A21B-33C876BE61FB}"/>
    <cellStyle name="Moneda 2 52 4" xfId="5837" xr:uid="{F31B2DF4-BE0D-4BFB-9BA1-00D8CFD96887}"/>
    <cellStyle name="Moneda 2 52 4 2" xfId="6570" xr:uid="{743F000E-A057-4EE4-BC5D-DCCE097D4140}"/>
    <cellStyle name="Moneda 2 52 4 2 2" xfId="13877" xr:uid="{64A01C27-ED55-4F96-B910-4F93D92DBA4B}"/>
    <cellStyle name="Moneda 2 52 4 2 2 2" xfId="35731" xr:uid="{F798085B-A2CA-45DB-B220-FC37CBEE57D7}"/>
    <cellStyle name="Moneda 2 52 4 2 2 3" xfId="24810" xr:uid="{826D45DC-DBE9-4B8B-AA58-272CB0D87F0C}"/>
    <cellStyle name="Moneda 2 52 4 2 3" xfId="10223" xr:uid="{513CD226-A70F-4EAF-8487-706604177CD4}"/>
    <cellStyle name="Moneda 2 52 4 2 3 2" xfId="32091" xr:uid="{696F03AE-E000-44FA-922A-32607829C531}"/>
    <cellStyle name="Moneda 2 52 4 2 3 3" xfId="21170" xr:uid="{8CC37499-701A-40D8-B9F2-40BE5E29AFB0}"/>
    <cellStyle name="Moneda 2 52 4 2 4" xfId="28452" xr:uid="{53B4C48C-EA37-4268-B9DA-C952A93520AE}"/>
    <cellStyle name="Moneda 2 52 4 2 5" xfId="17531" xr:uid="{C5B750C5-E1BF-4FEE-BC14-AC731A47002F}"/>
    <cellStyle name="Moneda 2 52 4 3" xfId="7300" xr:uid="{E18F4049-91C1-48E1-BAE1-46BCD1926830}"/>
    <cellStyle name="Moneda 2 52 4 3 2" xfId="14607" xr:uid="{E1569D1A-A691-4D6C-9DD0-B4A7AF357891}"/>
    <cellStyle name="Moneda 2 52 4 3 2 2" xfId="36457" xr:uid="{70D03D5B-78BF-4D53-9C7D-2193D46AE0C6}"/>
    <cellStyle name="Moneda 2 52 4 3 2 3" xfId="25536" xr:uid="{4CB74F64-CBA2-48E1-A272-9E0C88736A89}"/>
    <cellStyle name="Moneda 2 52 4 3 3" xfId="10953" xr:uid="{9544A88C-03DB-4EB5-B2D0-F01C676CE11C}"/>
    <cellStyle name="Moneda 2 52 4 3 3 2" xfId="32817" xr:uid="{9F7FDA41-C265-4124-904B-00888A41325C}"/>
    <cellStyle name="Moneda 2 52 4 3 3 3" xfId="21896" xr:uid="{D64313EA-B41D-46CB-91A7-731FB05788C7}"/>
    <cellStyle name="Moneda 2 52 4 3 4" xfId="29178" xr:uid="{B69A881F-EE5B-48F3-824B-A1209F183BC6}"/>
    <cellStyle name="Moneda 2 52 4 3 5" xfId="18257" xr:uid="{1763C555-0E6F-49BA-9EB9-97B98A709C7E}"/>
    <cellStyle name="Moneda 2 52 4 4" xfId="8030" xr:uid="{20A16293-2B26-42F9-976E-3CA7D5BA1D60}"/>
    <cellStyle name="Moneda 2 52 4 4 2" xfId="15337" xr:uid="{CBA2B000-ECCF-4E74-A248-73640D8FB69D}"/>
    <cellStyle name="Moneda 2 52 4 4 2 2" xfId="37183" xr:uid="{97552F85-7023-4A0E-9F16-4DA85304DB3B}"/>
    <cellStyle name="Moneda 2 52 4 4 2 3" xfId="26262" xr:uid="{4C1DE412-60A5-44F9-8354-22E0032C58C3}"/>
    <cellStyle name="Moneda 2 52 4 4 3" xfId="11683" xr:uid="{5761D0FF-C979-4C86-BE6A-7C6D10215588}"/>
    <cellStyle name="Moneda 2 52 4 4 3 2" xfId="33543" xr:uid="{AC20497E-C6F5-434B-B015-BD77F8666F4A}"/>
    <cellStyle name="Moneda 2 52 4 4 3 3" xfId="22622" xr:uid="{1F1B979E-AB5E-4951-BEE5-976677530E14}"/>
    <cellStyle name="Moneda 2 52 4 4 4" xfId="29904" xr:uid="{C70FB5F2-A10B-4627-843B-4A6F4F3E27F6}"/>
    <cellStyle name="Moneda 2 52 4 4 5" xfId="18983" xr:uid="{2F9F5FBD-72B0-4A42-AE09-4DDBD94EAECA}"/>
    <cellStyle name="Moneda 2 52 4 5" xfId="8760" xr:uid="{E1CA6848-DCA4-4F23-81A6-4587477C179B}"/>
    <cellStyle name="Moneda 2 52 4 5 2" xfId="16067" xr:uid="{15872C10-EC3A-408A-B073-F469F1A9329D}"/>
    <cellStyle name="Moneda 2 52 4 5 2 2" xfId="37909" xr:uid="{3ECDF6D7-F8EA-49FC-B2FD-4D46B5FA81DD}"/>
    <cellStyle name="Moneda 2 52 4 5 2 3" xfId="26988" xr:uid="{50DFA833-69BA-4E37-B1DA-05103063D126}"/>
    <cellStyle name="Moneda 2 52 4 5 3" xfId="12409" xr:uid="{081C95E9-8F58-4C4F-BA3B-9CBD985920D5}"/>
    <cellStyle name="Moneda 2 52 4 5 3 2" xfId="34269" xr:uid="{E5F9CF1C-7934-4317-B4BF-94FC21524FA8}"/>
    <cellStyle name="Moneda 2 52 4 5 3 3" xfId="23348" xr:uid="{FD8117E1-1996-4E6D-9614-13490D2FF8D9}"/>
    <cellStyle name="Moneda 2 52 4 5 4" xfId="30630" xr:uid="{21515CA0-2428-4DB4-8DA7-D8E35068FE06}"/>
    <cellStyle name="Moneda 2 52 4 5 5" xfId="19709" xr:uid="{6FA96F5F-6BBF-48CC-89EA-A1A54B3AABEC}"/>
    <cellStyle name="Moneda 2 52 4 6" xfId="13149" xr:uid="{18FD32EE-04A1-4CC2-98ED-2519C8DDF930}"/>
    <cellStyle name="Moneda 2 52 4 6 2" xfId="35003" xr:uid="{ADA47B12-6E3E-47C7-8407-8C6FAAD3D57F}"/>
    <cellStyle name="Moneda 2 52 4 6 3" xfId="24082" xr:uid="{127F909A-FBF3-4D5A-BE90-19FB8A8F8567}"/>
    <cellStyle name="Moneda 2 52 4 7" xfId="9495" xr:uid="{CA2E43BA-E2D2-42AB-B3BE-4BD014AC297D}"/>
    <cellStyle name="Moneda 2 52 4 7 2" xfId="31363" xr:uid="{76464D82-CEBF-47A8-80CE-7F32B7199D99}"/>
    <cellStyle name="Moneda 2 52 4 7 3" xfId="20442" xr:uid="{C92F6ABB-811C-42BF-B17C-D8A24B0F778D}"/>
    <cellStyle name="Moneda 2 52 4 8" xfId="27724" xr:uid="{E0BE0C16-B4F4-4DBA-89BA-61219C8D1F74}"/>
    <cellStyle name="Moneda 2 52 4 9" xfId="16803" xr:uid="{68DF8DB9-ED92-47D8-BBE9-84E753ADC647}"/>
    <cellStyle name="Moneda 2 52 5" xfId="6089" xr:uid="{55EF5C51-CF9B-47AC-B481-1D0E200E1661}"/>
    <cellStyle name="Moneda 2 52 5 2" xfId="13396" xr:uid="{6A4F89D0-BAF0-49B7-A0C5-0C3593EC91E1}"/>
    <cellStyle name="Moneda 2 52 5 2 2" xfId="35250" xr:uid="{F6323725-B949-40F8-AF3A-CCF9CD650D26}"/>
    <cellStyle name="Moneda 2 52 5 2 3" xfId="24329" xr:uid="{2ABC2178-9E89-47C4-A40B-A9783DF1AC3F}"/>
    <cellStyle name="Moneda 2 52 5 3" xfId="9742" xr:uid="{5BE90F72-EC33-4006-AE45-D0ABDCE97EC3}"/>
    <cellStyle name="Moneda 2 52 5 3 2" xfId="31610" xr:uid="{97ED6C50-0FF0-4A51-8D7A-347F9C1C75ED}"/>
    <cellStyle name="Moneda 2 52 5 3 3" xfId="20689" xr:uid="{7DBA6049-34BF-4210-8FD4-E72B533C43F4}"/>
    <cellStyle name="Moneda 2 52 5 4" xfId="27971" xr:uid="{77965292-11C7-4F0A-BBB4-7B990D09A83D}"/>
    <cellStyle name="Moneda 2 52 5 5" xfId="17050" xr:uid="{7667F838-5D98-4FA2-92B9-CC34936B7D18}"/>
    <cellStyle name="Moneda 2 52 6" xfId="6817" xr:uid="{763B5FBD-0B79-4E3C-9C00-2F3BECF3B641}"/>
    <cellStyle name="Moneda 2 52 6 2" xfId="14124" xr:uid="{4D4AD267-37CB-48B7-B754-F841F67C633E}"/>
    <cellStyle name="Moneda 2 52 6 2 2" xfId="35976" xr:uid="{43F07040-4C2D-42E1-82C8-1682C0CFA2B5}"/>
    <cellStyle name="Moneda 2 52 6 2 3" xfId="25055" xr:uid="{ADBEBC88-A811-4461-9290-6E13054A6F6A}"/>
    <cellStyle name="Moneda 2 52 6 3" xfId="10470" xr:uid="{2CCBA803-CA97-4098-B936-C3A163E5AAA6}"/>
    <cellStyle name="Moneda 2 52 6 3 2" xfId="32336" xr:uid="{4EFC87F4-5F88-48AB-8A4D-25C59C995EA5}"/>
    <cellStyle name="Moneda 2 52 6 3 3" xfId="21415" xr:uid="{EF6377F6-7D7F-47CE-9AA3-7C5B9C332D2E}"/>
    <cellStyle name="Moneda 2 52 6 4" xfId="28697" xr:uid="{D28EB70C-27D1-4C8F-9C45-D094A95C8FE8}"/>
    <cellStyle name="Moneda 2 52 6 5" xfId="17776" xr:uid="{56C105E9-FB4D-4B3A-B510-13E07DC69479}"/>
    <cellStyle name="Moneda 2 52 7" xfId="7547" xr:uid="{AA723EC3-9302-4727-B090-B41D3DCE645E}"/>
    <cellStyle name="Moneda 2 52 7 2" xfId="14854" xr:uid="{5E42E534-D917-4EB9-91C4-9AC36F632FB4}"/>
    <cellStyle name="Moneda 2 52 7 2 2" xfId="36702" xr:uid="{49DABEF9-2555-44AE-B10E-DB56E368F166}"/>
    <cellStyle name="Moneda 2 52 7 2 3" xfId="25781" xr:uid="{2AC48555-6E0B-4F6B-8EAD-243F5CC3E622}"/>
    <cellStyle name="Moneda 2 52 7 3" xfId="11200" xr:uid="{5B1B060A-DE7D-4A1F-9420-3D4B2A3313B8}"/>
    <cellStyle name="Moneda 2 52 7 3 2" xfId="33062" xr:uid="{E96CDFDC-7E03-4B2F-8C50-8F0D8D8C9014}"/>
    <cellStyle name="Moneda 2 52 7 3 3" xfId="22141" xr:uid="{935592DF-98E0-405D-B05A-5C54E66ABBB6}"/>
    <cellStyle name="Moneda 2 52 7 4" xfId="29423" xr:uid="{BE9BB7B9-D5B9-4862-9466-9920E2145135}"/>
    <cellStyle name="Moneda 2 52 7 5" xfId="18502" xr:uid="{8D7318C5-8FD1-4055-86DE-942013BEABFE}"/>
    <cellStyle name="Moneda 2 52 8" xfId="8277" xr:uid="{386B10AF-80C4-4F6C-AD8D-8BC1C28097BA}"/>
    <cellStyle name="Moneda 2 52 8 2" xfId="15584" xr:uid="{BFFA491C-A6D2-45C1-86EB-7AECECE30909}"/>
    <cellStyle name="Moneda 2 52 8 2 2" xfId="37428" xr:uid="{245AD74B-229D-4735-8605-3C2E1BDCFEE8}"/>
    <cellStyle name="Moneda 2 52 8 2 3" xfId="26507" xr:uid="{88A1F99B-434A-4918-A84C-3CD90AE3F4EE}"/>
    <cellStyle name="Moneda 2 52 8 3" xfId="11928" xr:uid="{B2484820-BCDE-4EFF-A220-C7C3E0ACD8D0}"/>
    <cellStyle name="Moneda 2 52 8 3 2" xfId="33788" xr:uid="{0F123481-313A-4B6F-9CE2-688E1B5F24C5}"/>
    <cellStyle name="Moneda 2 52 8 3 3" xfId="22867" xr:uid="{DB5C5577-21C1-4385-BC2A-5A1FF4A98386}"/>
    <cellStyle name="Moneda 2 52 8 4" xfId="30149" xr:uid="{69D53EBC-E49C-452B-A10F-4094B7E401C1}"/>
    <cellStyle name="Moneda 2 52 8 5" xfId="19228" xr:uid="{475C0E4C-9A3C-42A6-AD7D-9260876706F4}"/>
    <cellStyle name="Moneda 2 52 9" xfId="12666" xr:uid="{AA32E3DB-AFCD-4CAC-A66A-383F0C7BACEA}"/>
    <cellStyle name="Moneda 2 52 9 2" xfId="34522" xr:uid="{311284C2-762E-472B-AAE4-23744CE9CD50}"/>
    <cellStyle name="Moneda 2 52 9 3" xfId="23601" xr:uid="{6B15F9AA-82E6-41FA-A0C6-755CB4B0264A}"/>
    <cellStyle name="Moneda 2 53" xfId="3179" xr:uid="{D98A3166-D557-4E61-9E91-C996B64CBF57}"/>
    <cellStyle name="Moneda 2 53 10" xfId="9016" xr:uid="{979C2CD9-0181-4940-BD4E-E9546B7EB12E}"/>
    <cellStyle name="Moneda 2 53 10 2" xfId="30884" xr:uid="{3F68CC6A-C855-4DB1-8B09-A78A6EA7EFB1}"/>
    <cellStyle name="Moneda 2 53 10 3" xfId="19963" xr:uid="{2D8CD173-A552-4A2E-9224-1436BB51F465}"/>
    <cellStyle name="Moneda 2 53 11" xfId="27245" xr:uid="{E28015BF-A09A-42B2-948C-90F51903FBF2}"/>
    <cellStyle name="Moneda 2 53 12" xfId="16324" xr:uid="{567DF262-E656-41A0-9A3E-5DE13B121B04}"/>
    <cellStyle name="Moneda 2 53 2" xfId="3180" xr:uid="{AA7A10D7-5D47-485A-B8F6-9CECAB0D42EC}"/>
    <cellStyle name="Moneda 2 53 2 10" xfId="27246" xr:uid="{638DA28F-9BDF-4D0F-A916-30046C61EB84}"/>
    <cellStyle name="Moneda 2 53 2 11" xfId="16325" xr:uid="{41AA97D6-C6DC-4690-BF50-662CA9EB52AF}"/>
    <cellStyle name="Moneda 2 53 2 2" xfId="5590" xr:uid="{26F16B44-7445-4BC3-A165-E22B9EE31A3A}"/>
    <cellStyle name="Moneda 2 53 2 2 2" xfId="6329" xr:uid="{A88B0311-A753-41F2-98C8-E0FFB8F267CA}"/>
    <cellStyle name="Moneda 2 53 2 2 2 2" xfId="13636" xr:uid="{196C7D92-1DA6-4674-BF8D-B43762628541}"/>
    <cellStyle name="Moneda 2 53 2 2 2 2 2" xfId="35490" xr:uid="{FDDAB92B-5AA9-43C9-8A3F-EB9F13E5DD6B}"/>
    <cellStyle name="Moneda 2 53 2 2 2 2 3" xfId="24569" xr:uid="{ADFFFA39-5763-48B1-941D-92C4EA6B15C7}"/>
    <cellStyle name="Moneda 2 53 2 2 2 3" xfId="9982" xr:uid="{2588AD14-BDF0-4ED4-9E68-8E9F8DE6F065}"/>
    <cellStyle name="Moneda 2 53 2 2 2 3 2" xfId="31850" xr:uid="{7E86356A-6A5C-4F06-B1F1-B8258B4411A6}"/>
    <cellStyle name="Moneda 2 53 2 2 2 3 3" xfId="20929" xr:uid="{0A60562D-8D56-42AF-9C37-6ABFD2B37D8D}"/>
    <cellStyle name="Moneda 2 53 2 2 2 4" xfId="28211" xr:uid="{8B596FF1-9B2A-4F4D-9582-22EB73CDD29B}"/>
    <cellStyle name="Moneda 2 53 2 2 2 5" xfId="17290" xr:uid="{FADB809C-B23C-432E-BF21-C49C2DE013C6}"/>
    <cellStyle name="Moneda 2 53 2 2 3" xfId="7059" xr:uid="{13B180D0-5370-4D4A-BCDC-A2BB5B1698C7}"/>
    <cellStyle name="Moneda 2 53 2 2 3 2" xfId="14366" xr:uid="{637A0311-AE56-4F41-8C29-293D683100B5}"/>
    <cellStyle name="Moneda 2 53 2 2 3 2 2" xfId="36216" xr:uid="{17DE2861-CC4C-4F72-A7B1-8EC563CDA773}"/>
    <cellStyle name="Moneda 2 53 2 2 3 2 3" xfId="25295" xr:uid="{B92999AA-C0A2-46F1-93F0-FFB31984F377}"/>
    <cellStyle name="Moneda 2 53 2 2 3 3" xfId="10712" xr:uid="{78D36A73-CA8D-4526-B4C8-241700D0BCDE}"/>
    <cellStyle name="Moneda 2 53 2 2 3 3 2" xfId="32576" xr:uid="{F2740335-ADA2-4F20-A971-620926AB90FF}"/>
    <cellStyle name="Moneda 2 53 2 2 3 3 3" xfId="21655" xr:uid="{F4870F8D-14D6-4CB4-9D09-8B34C764CF36}"/>
    <cellStyle name="Moneda 2 53 2 2 3 4" xfId="28937" xr:uid="{CC9D93D1-E5D9-4AC5-8464-DF151FD1044A}"/>
    <cellStyle name="Moneda 2 53 2 2 3 5" xfId="18016" xr:uid="{9D411982-6578-465A-8F21-3EEC1F1ADF52}"/>
    <cellStyle name="Moneda 2 53 2 2 4" xfId="7789" xr:uid="{0B46A8F1-44EB-4C7E-B0C7-904E1BD569A7}"/>
    <cellStyle name="Moneda 2 53 2 2 4 2" xfId="15096" xr:uid="{5EF9C5FF-A870-49FF-9AF1-B03664F0B5A6}"/>
    <cellStyle name="Moneda 2 53 2 2 4 2 2" xfId="36942" xr:uid="{6BAE0F56-40C4-431A-8490-EE1CC6320D32}"/>
    <cellStyle name="Moneda 2 53 2 2 4 2 3" xfId="26021" xr:uid="{BBEF528D-AFC7-4B73-915C-B96B49A140DB}"/>
    <cellStyle name="Moneda 2 53 2 2 4 3" xfId="11442" xr:uid="{D0564B69-2B69-4ECC-B160-904F4469DC5E}"/>
    <cellStyle name="Moneda 2 53 2 2 4 3 2" xfId="33302" xr:uid="{CF2FD6E2-6FDA-4BBE-96DF-94EEA50B7DAA}"/>
    <cellStyle name="Moneda 2 53 2 2 4 3 3" xfId="22381" xr:uid="{524041BC-5BD3-4080-B354-6123C535BD54}"/>
    <cellStyle name="Moneda 2 53 2 2 4 4" xfId="29663" xr:uid="{C655FFB5-1C76-47BF-B0D9-9BC8DED1FCFB}"/>
    <cellStyle name="Moneda 2 53 2 2 4 5" xfId="18742" xr:uid="{84B7327C-C144-42AB-ABF3-0A51BC9AC1BC}"/>
    <cellStyle name="Moneda 2 53 2 2 5" xfId="8519" xr:uid="{9B6E3FDA-ABEC-4C40-8852-6B955B6EB3EA}"/>
    <cellStyle name="Moneda 2 53 2 2 5 2" xfId="15826" xr:uid="{3FB4D582-1F0D-4E01-B774-82F1B26C16EF}"/>
    <cellStyle name="Moneda 2 53 2 2 5 2 2" xfId="37668" xr:uid="{556A8A57-B5C1-4BF5-85C0-F2457D5F9F90}"/>
    <cellStyle name="Moneda 2 53 2 2 5 2 3" xfId="26747" xr:uid="{77D20C91-7DC7-459A-B15D-3175AC72E4D0}"/>
    <cellStyle name="Moneda 2 53 2 2 5 3" xfId="12168" xr:uid="{53697627-7E15-46D0-AE75-9E3B7132FE46}"/>
    <cellStyle name="Moneda 2 53 2 2 5 3 2" xfId="34028" xr:uid="{7CD78D42-757E-46CD-B6F5-E5AB2FD861F7}"/>
    <cellStyle name="Moneda 2 53 2 2 5 3 3" xfId="23107" xr:uid="{2AF23606-1BDB-4ADD-BA6D-88C0B50A10F0}"/>
    <cellStyle name="Moneda 2 53 2 2 5 4" xfId="30389" xr:uid="{B26C1190-1B88-4AAA-98EF-056C4A9D9FEA}"/>
    <cellStyle name="Moneda 2 53 2 2 5 5" xfId="19468" xr:uid="{058E0912-F46B-4F75-A4A4-48605E394C2D}"/>
    <cellStyle name="Moneda 2 53 2 2 6" xfId="12908" xr:uid="{4B669BB6-D501-4D99-A628-B87F1CC5414C}"/>
    <cellStyle name="Moneda 2 53 2 2 6 2" xfId="34762" xr:uid="{E3523C8D-934C-4ED8-B6BC-2B1F34361695}"/>
    <cellStyle name="Moneda 2 53 2 2 6 3" xfId="23841" xr:uid="{01FA6248-72C1-4CA4-8C1F-BF3143458909}"/>
    <cellStyle name="Moneda 2 53 2 2 7" xfId="9254" xr:uid="{9911B508-E4DB-4CB8-AB40-4BA2CD51CAC1}"/>
    <cellStyle name="Moneda 2 53 2 2 7 2" xfId="31122" xr:uid="{86E43A2A-B00B-463E-A6D5-3A77A80BA159}"/>
    <cellStyle name="Moneda 2 53 2 2 7 3" xfId="20201" xr:uid="{854F921B-2554-4B1F-AFEB-34AB19293E62}"/>
    <cellStyle name="Moneda 2 53 2 2 8" xfId="27483" xr:uid="{201BD60B-0FD0-4E01-BD58-919A139F1892}"/>
    <cellStyle name="Moneda 2 53 2 2 9" xfId="16562" xr:uid="{B34A052E-7A79-4487-BE89-0F34AAA3F521}"/>
    <cellStyle name="Moneda 2 53 2 3" xfId="5840" xr:uid="{51CBE285-C103-4B96-BE61-DE4949303BD5}"/>
    <cellStyle name="Moneda 2 53 2 3 2" xfId="6573" xr:uid="{2765014B-201F-4F52-B1C0-4C83588D1095}"/>
    <cellStyle name="Moneda 2 53 2 3 2 2" xfId="13880" xr:uid="{A8F0D3DE-5C54-42FD-A18D-9C37B937FE25}"/>
    <cellStyle name="Moneda 2 53 2 3 2 2 2" xfId="35734" xr:uid="{0E45A46B-DE6E-4541-947F-1A0632E3FD4F}"/>
    <cellStyle name="Moneda 2 53 2 3 2 2 3" xfId="24813" xr:uid="{A578EB88-8C2C-450E-8C2E-D77C593D35CF}"/>
    <cellStyle name="Moneda 2 53 2 3 2 3" xfId="10226" xr:uid="{A275416D-5C18-4928-9AAB-323F75C7D7E6}"/>
    <cellStyle name="Moneda 2 53 2 3 2 3 2" xfId="32094" xr:uid="{8B277780-EEA0-466F-A1A8-1B0A1FC1A016}"/>
    <cellStyle name="Moneda 2 53 2 3 2 3 3" xfId="21173" xr:uid="{7E77933E-5935-4FAF-8D07-3BA925A4E7F0}"/>
    <cellStyle name="Moneda 2 53 2 3 2 4" xfId="28455" xr:uid="{15A23967-DFB6-476E-9210-CA065A505D89}"/>
    <cellStyle name="Moneda 2 53 2 3 2 5" xfId="17534" xr:uid="{314F01EF-FFFF-4707-9F00-3A0FD734D29B}"/>
    <cellStyle name="Moneda 2 53 2 3 3" xfId="7303" xr:uid="{E5560353-2564-4234-8ABA-3AA332153515}"/>
    <cellStyle name="Moneda 2 53 2 3 3 2" xfId="14610" xr:uid="{02D62750-B60E-43F0-BFC4-8DD93837466F}"/>
    <cellStyle name="Moneda 2 53 2 3 3 2 2" xfId="36460" xr:uid="{7CCD9D3C-D7AF-4FF4-87A9-089231A07012}"/>
    <cellStyle name="Moneda 2 53 2 3 3 2 3" xfId="25539" xr:uid="{79C81984-D48B-48CF-B748-481705CBFAB2}"/>
    <cellStyle name="Moneda 2 53 2 3 3 3" xfId="10956" xr:uid="{972923B0-D4BE-450B-98D6-2596F4B68E07}"/>
    <cellStyle name="Moneda 2 53 2 3 3 3 2" xfId="32820" xr:uid="{5BC63041-B4E9-4A94-8280-21E112CDA07B}"/>
    <cellStyle name="Moneda 2 53 2 3 3 3 3" xfId="21899" xr:uid="{5FC805EA-0F61-4A1A-91E8-BF9353043C87}"/>
    <cellStyle name="Moneda 2 53 2 3 3 4" xfId="29181" xr:uid="{ED429727-AF61-4D90-9881-4F3176900E73}"/>
    <cellStyle name="Moneda 2 53 2 3 3 5" xfId="18260" xr:uid="{35089D74-56A0-453A-9781-E084CF770A97}"/>
    <cellStyle name="Moneda 2 53 2 3 4" xfId="8033" xr:uid="{39CB5635-6CA3-4FBC-8614-8075EF5CE5E0}"/>
    <cellStyle name="Moneda 2 53 2 3 4 2" xfId="15340" xr:uid="{8FF8DD68-6694-4A88-966C-8038D9985F3B}"/>
    <cellStyle name="Moneda 2 53 2 3 4 2 2" xfId="37186" xr:uid="{688D1F89-034C-408C-BF97-8BF4A472EB82}"/>
    <cellStyle name="Moneda 2 53 2 3 4 2 3" xfId="26265" xr:uid="{130F11EA-A9FC-4A07-85CF-43C51EF1115D}"/>
    <cellStyle name="Moneda 2 53 2 3 4 3" xfId="11686" xr:uid="{613AD7AF-574B-4DC6-8D37-3AF5AEF100AD}"/>
    <cellStyle name="Moneda 2 53 2 3 4 3 2" xfId="33546" xr:uid="{094EE170-8A5C-4B04-AE28-B207E09FEF92}"/>
    <cellStyle name="Moneda 2 53 2 3 4 3 3" xfId="22625" xr:uid="{4F18F9B0-30E6-485C-9A98-A0D3CBFA1C84}"/>
    <cellStyle name="Moneda 2 53 2 3 4 4" xfId="29907" xr:uid="{69F9845A-B11D-4740-AAE1-DF84534C06E7}"/>
    <cellStyle name="Moneda 2 53 2 3 4 5" xfId="18986" xr:uid="{A0C57D2A-6867-46BF-AE94-E05D56D57BF3}"/>
    <cellStyle name="Moneda 2 53 2 3 5" xfId="8763" xr:uid="{D1C0D09B-3D79-4812-B4E4-F44BAF6A8E47}"/>
    <cellStyle name="Moneda 2 53 2 3 5 2" xfId="16070" xr:uid="{C3C47303-DFD5-47EF-83A0-2B525F143583}"/>
    <cellStyle name="Moneda 2 53 2 3 5 2 2" xfId="37912" xr:uid="{36907F93-25C0-4CA0-8E5D-A7167EF80713}"/>
    <cellStyle name="Moneda 2 53 2 3 5 2 3" xfId="26991" xr:uid="{3FCE208A-6098-40D1-9C74-CF01E236CB2F}"/>
    <cellStyle name="Moneda 2 53 2 3 5 3" xfId="12412" xr:uid="{F1DB1933-EDEE-4922-B66B-29ADE9FEF20F}"/>
    <cellStyle name="Moneda 2 53 2 3 5 3 2" xfId="34272" xr:uid="{2DB517CA-F68F-4D28-9C1D-B5D7762049D5}"/>
    <cellStyle name="Moneda 2 53 2 3 5 3 3" xfId="23351" xr:uid="{D233ABE9-5296-448C-911E-DCFDB0BFA88C}"/>
    <cellStyle name="Moneda 2 53 2 3 5 4" xfId="30633" xr:uid="{8DF68A07-E09B-48D8-9F68-CA81166B0858}"/>
    <cellStyle name="Moneda 2 53 2 3 5 5" xfId="19712" xr:uid="{605EB640-4C20-4EBD-BF98-8631E413B6FF}"/>
    <cellStyle name="Moneda 2 53 2 3 6" xfId="13152" xr:uid="{860AB872-BC36-45D0-B356-182112A82349}"/>
    <cellStyle name="Moneda 2 53 2 3 6 2" xfId="35006" xr:uid="{522F560B-A00D-4FBA-8946-D07452066CA1}"/>
    <cellStyle name="Moneda 2 53 2 3 6 3" xfId="24085" xr:uid="{9E44412C-86E1-4702-B6FA-C2AFED43C1BE}"/>
    <cellStyle name="Moneda 2 53 2 3 7" xfId="9498" xr:uid="{0B50D5FD-B84E-48EB-A2E8-393591FBBDB4}"/>
    <cellStyle name="Moneda 2 53 2 3 7 2" xfId="31366" xr:uid="{DCE3DF08-D7FE-4C79-A065-38216A3430A5}"/>
    <cellStyle name="Moneda 2 53 2 3 7 3" xfId="20445" xr:uid="{74DAC88B-DF18-460F-867A-5167218945B4}"/>
    <cellStyle name="Moneda 2 53 2 3 8" xfId="27727" xr:uid="{438ED0B6-A3D2-491F-BD5C-6C55FFE027BD}"/>
    <cellStyle name="Moneda 2 53 2 3 9" xfId="16806" xr:uid="{0298B121-A200-47D7-95F6-2B7C82B7A3B2}"/>
    <cellStyle name="Moneda 2 53 2 4" xfId="6092" xr:uid="{7D5EDD92-13C6-4471-A7C2-B8ED3A1B59B1}"/>
    <cellStyle name="Moneda 2 53 2 4 2" xfId="13399" xr:uid="{7E0551AC-EEC8-4DDD-8D0F-34E15FB5778F}"/>
    <cellStyle name="Moneda 2 53 2 4 2 2" xfId="35253" xr:uid="{21D967FE-DD97-40AF-A9C3-5934F268F5D0}"/>
    <cellStyle name="Moneda 2 53 2 4 2 3" xfId="24332" xr:uid="{1DDE56FF-2D8B-4548-B6C3-D33F40C9F272}"/>
    <cellStyle name="Moneda 2 53 2 4 3" xfId="9745" xr:uid="{C6976926-AD9F-49AF-B988-704DF54B7AAE}"/>
    <cellStyle name="Moneda 2 53 2 4 3 2" xfId="31613" xr:uid="{7365FE1E-7467-4F00-9832-70DF886984DE}"/>
    <cellStyle name="Moneda 2 53 2 4 3 3" xfId="20692" xr:uid="{9E2E2DC3-49B0-4DE3-AF94-84F9598F8B4E}"/>
    <cellStyle name="Moneda 2 53 2 4 4" xfId="27974" xr:uid="{1EFF3B72-FA3B-43FF-8AAB-A46CD32DFBA2}"/>
    <cellStyle name="Moneda 2 53 2 4 5" xfId="17053" xr:uid="{3CB3F3B6-DE6E-45A3-87D8-C62C591F9F06}"/>
    <cellStyle name="Moneda 2 53 2 5" xfId="6820" xr:uid="{4ECDABB9-A056-4671-AA44-88151CE04569}"/>
    <cellStyle name="Moneda 2 53 2 5 2" xfId="14127" xr:uid="{F43D6E7D-179C-4CE4-B3AA-B8BD4706E505}"/>
    <cellStyle name="Moneda 2 53 2 5 2 2" xfId="35979" xr:uid="{94C4174F-7454-46E5-A54F-F1C2A9676E2B}"/>
    <cellStyle name="Moneda 2 53 2 5 2 3" xfId="25058" xr:uid="{E8412406-A784-423E-A727-5B7EA0D20CF5}"/>
    <cellStyle name="Moneda 2 53 2 5 3" xfId="10473" xr:uid="{C27C5D82-EF37-4FC3-BED2-B867CF19688B}"/>
    <cellStyle name="Moneda 2 53 2 5 3 2" xfId="32339" xr:uid="{2ADB82C8-3533-4E04-9F92-D0684FCC650B}"/>
    <cellStyle name="Moneda 2 53 2 5 3 3" xfId="21418" xr:uid="{FA4A4FC0-F22B-4F13-A246-BA83F2FE0B93}"/>
    <cellStyle name="Moneda 2 53 2 5 4" xfId="28700" xr:uid="{F058EFFF-36DD-45D3-9B1B-032D2DD53035}"/>
    <cellStyle name="Moneda 2 53 2 5 5" xfId="17779" xr:uid="{E8E6E124-B309-4E90-B49F-2BAD5E9BAFBE}"/>
    <cellStyle name="Moneda 2 53 2 6" xfId="7550" xr:uid="{297F5EAA-DC31-4D43-9205-0F82CE960378}"/>
    <cellStyle name="Moneda 2 53 2 6 2" xfId="14857" xr:uid="{480A0B93-ACB1-4981-8938-67F06B35EC73}"/>
    <cellStyle name="Moneda 2 53 2 6 2 2" xfId="36705" xr:uid="{2F19843B-8A94-4A62-8AD5-2C5AB34E581C}"/>
    <cellStyle name="Moneda 2 53 2 6 2 3" xfId="25784" xr:uid="{52E126E5-2B86-4264-88D6-20052E60EB69}"/>
    <cellStyle name="Moneda 2 53 2 6 3" xfId="11203" xr:uid="{AFBFA8A4-42AC-4B5F-82A5-D49E7E11CA76}"/>
    <cellStyle name="Moneda 2 53 2 6 3 2" xfId="33065" xr:uid="{DF26BDF5-9EBF-4E69-9E6C-B6DED8F60333}"/>
    <cellStyle name="Moneda 2 53 2 6 3 3" xfId="22144" xr:uid="{C2FFE932-D4AC-4BA2-BE7A-4DF13143CC16}"/>
    <cellStyle name="Moneda 2 53 2 6 4" xfId="29426" xr:uid="{4D54B282-F254-41DC-9E79-3E95E85143C6}"/>
    <cellStyle name="Moneda 2 53 2 6 5" xfId="18505" xr:uid="{F0A1007C-F8F8-4A17-84DF-CBE729B8D300}"/>
    <cellStyle name="Moneda 2 53 2 7" xfId="8280" xr:uid="{0CF2BC5D-6DE4-41AD-BE87-0889EABBDEFD}"/>
    <cellStyle name="Moneda 2 53 2 7 2" xfId="15587" xr:uid="{A3CDEF8F-5CCA-4E7A-A68F-F9F7798E5195}"/>
    <cellStyle name="Moneda 2 53 2 7 2 2" xfId="37431" xr:uid="{C94CA72B-3400-43A8-9B7A-051B8CCF839D}"/>
    <cellStyle name="Moneda 2 53 2 7 2 3" xfId="26510" xr:uid="{DD08C751-8E6E-460F-BE47-0DC43C4FEF23}"/>
    <cellStyle name="Moneda 2 53 2 7 3" xfId="11931" xr:uid="{D796C745-18E0-409A-AE92-9C282BE62CC2}"/>
    <cellStyle name="Moneda 2 53 2 7 3 2" xfId="33791" xr:uid="{8391DFD1-33AA-486E-92EE-85274405B57B}"/>
    <cellStyle name="Moneda 2 53 2 7 3 3" xfId="22870" xr:uid="{124CAA56-3327-4C28-98D9-EEB4F55BFFBB}"/>
    <cellStyle name="Moneda 2 53 2 7 4" xfId="30152" xr:uid="{7C97281C-F253-4B1A-80F4-4C5C3FF6549D}"/>
    <cellStyle name="Moneda 2 53 2 7 5" xfId="19231" xr:uid="{B0DED953-85EF-4B8E-B6E4-337FA584CF7C}"/>
    <cellStyle name="Moneda 2 53 2 8" xfId="12669" xr:uid="{DD1A9AD2-7CEF-411C-BA05-92100111621C}"/>
    <cellStyle name="Moneda 2 53 2 8 2" xfId="34525" xr:uid="{1BBE7D68-9354-4867-9766-C1C3E6A2CBEC}"/>
    <cellStyle name="Moneda 2 53 2 8 3" xfId="23604" xr:uid="{41D02117-A1F6-4DEB-837F-E4517F778297}"/>
    <cellStyle name="Moneda 2 53 2 9" xfId="9017" xr:uid="{7C2F6D80-7C9A-46E9-A43B-3BC5AE9D2596}"/>
    <cellStyle name="Moneda 2 53 2 9 2" xfId="30885" xr:uid="{5CB556BF-6BD1-472B-BDB6-2A514695F3CA}"/>
    <cellStyle name="Moneda 2 53 2 9 3" xfId="19964" xr:uid="{E85E6276-2B11-40A2-BA28-28CC9D25AF9C}"/>
    <cellStyle name="Moneda 2 53 3" xfId="5589" xr:uid="{85554A23-F901-43C5-A6BD-2C090A080A0C}"/>
    <cellStyle name="Moneda 2 53 3 2" xfId="6328" xr:uid="{7E6E1065-3D1E-450F-BAC6-AA99C8D2CB61}"/>
    <cellStyle name="Moneda 2 53 3 2 2" xfId="13635" xr:uid="{B1DAA637-37D4-4112-8F08-F2B7B751DFDF}"/>
    <cellStyle name="Moneda 2 53 3 2 2 2" xfId="35489" xr:uid="{B35AFD69-7D64-496E-872B-54EB20CF8F8D}"/>
    <cellStyle name="Moneda 2 53 3 2 2 3" xfId="24568" xr:uid="{E48995BC-A41A-46BB-AB54-92CCA57114FE}"/>
    <cellStyle name="Moneda 2 53 3 2 3" xfId="9981" xr:uid="{68AE0D46-1066-49E5-BC63-73C9FCFEA1CF}"/>
    <cellStyle name="Moneda 2 53 3 2 3 2" xfId="31849" xr:uid="{7714CB87-941D-403B-A453-7B9F44C4DF5C}"/>
    <cellStyle name="Moneda 2 53 3 2 3 3" xfId="20928" xr:uid="{2E48C246-DA42-4F36-9E0E-DAD58600BBC5}"/>
    <cellStyle name="Moneda 2 53 3 2 4" xfId="28210" xr:uid="{363EA3C3-093E-4862-A723-DFC18158CCCB}"/>
    <cellStyle name="Moneda 2 53 3 2 5" xfId="17289" xr:uid="{8C7534A0-7680-4348-830F-80D21D4340E2}"/>
    <cellStyle name="Moneda 2 53 3 3" xfId="7058" xr:uid="{02BAEDED-3EEA-4D84-8815-CFB61D051D43}"/>
    <cellStyle name="Moneda 2 53 3 3 2" xfId="14365" xr:uid="{0527F9F9-27A1-46C6-89F3-A8E3649B9CAE}"/>
    <cellStyle name="Moneda 2 53 3 3 2 2" xfId="36215" xr:uid="{ECBB6BE9-DD8B-4DE4-AF26-81AE6594CCCB}"/>
    <cellStyle name="Moneda 2 53 3 3 2 3" xfId="25294" xr:uid="{469CED4C-7E5E-4C16-A0DE-F28F1DFAAACB}"/>
    <cellStyle name="Moneda 2 53 3 3 3" xfId="10711" xr:uid="{DB648AFE-625B-4F3A-9130-7CBDF6EE884F}"/>
    <cellStyle name="Moneda 2 53 3 3 3 2" xfId="32575" xr:uid="{A7BBA76C-896B-4602-AA7B-2923BD7E69CF}"/>
    <cellStyle name="Moneda 2 53 3 3 3 3" xfId="21654" xr:uid="{D7464EE8-ABFC-49DF-AD60-EB4ECD4B45B7}"/>
    <cellStyle name="Moneda 2 53 3 3 4" xfId="28936" xr:uid="{7CF5A0FB-0851-403A-A1BD-1FCD208F60CA}"/>
    <cellStyle name="Moneda 2 53 3 3 5" xfId="18015" xr:uid="{5556FDD8-8033-445C-88FF-EC05DFD23461}"/>
    <cellStyle name="Moneda 2 53 3 4" xfId="7788" xr:uid="{9A6AFB7F-C46B-4D6A-85A2-E641E1F15B1E}"/>
    <cellStyle name="Moneda 2 53 3 4 2" xfId="15095" xr:uid="{F9BCBDDE-EC76-4870-B891-CB49AA4871B6}"/>
    <cellStyle name="Moneda 2 53 3 4 2 2" xfId="36941" xr:uid="{C202C222-1C8D-4C73-9E50-1D2EC5B7CDD6}"/>
    <cellStyle name="Moneda 2 53 3 4 2 3" xfId="26020" xr:uid="{88D4A1B8-A2A6-4EAC-98F9-89DFA8B517D2}"/>
    <cellStyle name="Moneda 2 53 3 4 3" xfId="11441" xr:uid="{656EF287-6F5D-4980-BF41-E191921552DA}"/>
    <cellStyle name="Moneda 2 53 3 4 3 2" xfId="33301" xr:uid="{5FD2193E-7E41-46BE-9027-B465A4BAB137}"/>
    <cellStyle name="Moneda 2 53 3 4 3 3" xfId="22380" xr:uid="{3436C94B-45F6-48D5-9904-0C480BCB640F}"/>
    <cellStyle name="Moneda 2 53 3 4 4" xfId="29662" xr:uid="{719FEAC9-C3D0-48A0-9864-CE097BCC0B92}"/>
    <cellStyle name="Moneda 2 53 3 4 5" xfId="18741" xr:uid="{E7F02171-B850-468E-9531-D3F502B031DF}"/>
    <cellStyle name="Moneda 2 53 3 5" xfId="8518" xr:uid="{9B28A8F1-2539-430F-B03D-A8AAC60D97A8}"/>
    <cellStyle name="Moneda 2 53 3 5 2" xfId="15825" xr:uid="{67909D93-C2EB-4BD3-B296-9F68846D407D}"/>
    <cellStyle name="Moneda 2 53 3 5 2 2" xfId="37667" xr:uid="{3CC134CE-615D-4788-AC80-2675E291EC48}"/>
    <cellStyle name="Moneda 2 53 3 5 2 3" xfId="26746" xr:uid="{B22DA446-F1C0-46ED-B197-E65F79064C4F}"/>
    <cellStyle name="Moneda 2 53 3 5 3" xfId="12167" xr:uid="{DE3DD42E-95B2-4D56-986C-CE1DCCAA8FE7}"/>
    <cellStyle name="Moneda 2 53 3 5 3 2" xfId="34027" xr:uid="{B4746173-EED1-4BA7-8CB6-382AD63B26B9}"/>
    <cellStyle name="Moneda 2 53 3 5 3 3" xfId="23106" xr:uid="{DC71D496-1B4C-4194-A76F-E0AB7B2FF5C9}"/>
    <cellStyle name="Moneda 2 53 3 5 4" xfId="30388" xr:uid="{2D5F48D5-2726-4E86-BE78-40D9C2A805A9}"/>
    <cellStyle name="Moneda 2 53 3 5 5" xfId="19467" xr:uid="{E1137B84-A956-4B5E-B22F-9408E4704421}"/>
    <cellStyle name="Moneda 2 53 3 6" xfId="12907" xr:uid="{24D4475F-4A9C-427D-8C6A-AE012D4C7AD1}"/>
    <cellStyle name="Moneda 2 53 3 6 2" xfId="34761" xr:uid="{14BE7278-6833-4A26-9399-6AB2A056A000}"/>
    <cellStyle name="Moneda 2 53 3 6 3" xfId="23840" xr:uid="{EF56457C-5A59-42C8-8851-42F8A1A7740A}"/>
    <cellStyle name="Moneda 2 53 3 7" xfId="9253" xr:uid="{162CFE00-2366-41D6-8269-DF414CA999CB}"/>
    <cellStyle name="Moneda 2 53 3 7 2" xfId="31121" xr:uid="{31DF229A-7713-45DD-888F-AD91BB3DF747}"/>
    <cellStyle name="Moneda 2 53 3 7 3" xfId="20200" xr:uid="{5CBB9183-AF33-44C9-926D-FCBB3AC4732E}"/>
    <cellStyle name="Moneda 2 53 3 8" xfId="27482" xr:uid="{1B95FF45-20AB-4B42-850D-6F41C4A83732}"/>
    <cellStyle name="Moneda 2 53 3 9" xfId="16561" xr:uid="{458A2C24-E127-4347-86AD-6B449D96A3ED}"/>
    <cellStyle name="Moneda 2 53 4" xfId="5839" xr:uid="{CE3E5EF8-8915-42EE-B17E-9EF987EBEB2A}"/>
    <cellStyle name="Moneda 2 53 4 2" xfId="6572" xr:uid="{A2AAA293-C177-471C-A743-F8E6F30BDCA6}"/>
    <cellStyle name="Moneda 2 53 4 2 2" xfId="13879" xr:uid="{244361D3-E9DF-4743-8ACE-282E15B44003}"/>
    <cellStyle name="Moneda 2 53 4 2 2 2" xfId="35733" xr:uid="{0725CA64-CE92-4307-9E76-015F72B15013}"/>
    <cellStyle name="Moneda 2 53 4 2 2 3" xfId="24812" xr:uid="{C7CB67EB-2AC4-46F6-857C-D4619FE829DC}"/>
    <cellStyle name="Moneda 2 53 4 2 3" xfId="10225" xr:uid="{1CBB456D-B017-4E63-A58B-EF69030A4702}"/>
    <cellStyle name="Moneda 2 53 4 2 3 2" xfId="32093" xr:uid="{2018E0CE-7722-4484-B0C8-1DD0FA55EEE4}"/>
    <cellStyle name="Moneda 2 53 4 2 3 3" xfId="21172" xr:uid="{B611F8F2-2314-4C5F-ACA7-C51A4FFCFBE5}"/>
    <cellStyle name="Moneda 2 53 4 2 4" xfId="28454" xr:uid="{7C7F7057-9083-42DA-B7A3-731BAE0E8B4F}"/>
    <cellStyle name="Moneda 2 53 4 2 5" xfId="17533" xr:uid="{57E048C0-BD31-406E-AB73-058544FD0A5F}"/>
    <cellStyle name="Moneda 2 53 4 3" xfId="7302" xr:uid="{D8FEF0DD-5237-42AB-80CE-F7DAC0F9FA0C}"/>
    <cellStyle name="Moneda 2 53 4 3 2" xfId="14609" xr:uid="{0FDCE1BA-9623-4918-8ECC-E0FC66181AAD}"/>
    <cellStyle name="Moneda 2 53 4 3 2 2" xfId="36459" xr:uid="{3C9A7752-3908-42FB-9FEF-DD91BD0517E9}"/>
    <cellStyle name="Moneda 2 53 4 3 2 3" xfId="25538" xr:uid="{F7C0CD49-B07F-4020-9729-5CB7ACB8245B}"/>
    <cellStyle name="Moneda 2 53 4 3 3" xfId="10955" xr:uid="{753DAEB9-0A9C-416D-BFD8-99DEF4CCA060}"/>
    <cellStyle name="Moneda 2 53 4 3 3 2" xfId="32819" xr:uid="{6AA3D6EF-BB42-40EB-9505-A9D537B61BBC}"/>
    <cellStyle name="Moneda 2 53 4 3 3 3" xfId="21898" xr:uid="{CEAF13B4-6D0B-4FF6-B239-CCB3E1A00F75}"/>
    <cellStyle name="Moneda 2 53 4 3 4" xfId="29180" xr:uid="{E7150E96-0001-40BC-A5D0-BE5C346C5519}"/>
    <cellStyle name="Moneda 2 53 4 3 5" xfId="18259" xr:uid="{25B27739-01E0-4582-93E8-8ABCC45B5A3D}"/>
    <cellStyle name="Moneda 2 53 4 4" xfId="8032" xr:uid="{52596794-A10E-4AEC-82A5-FD44E250C4C1}"/>
    <cellStyle name="Moneda 2 53 4 4 2" xfId="15339" xr:uid="{5104DD33-9D35-4293-80C0-93473FE0E42D}"/>
    <cellStyle name="Moneda 2 53 4 4 2 2" xfId="37185" xr:uid="{65B7D79F-4D12-4B07-8533-D4C761CCCD21}"/>
    <cellStyle name="Moneda 2 53 4 4 2 3" xfId="26264" xr:uid="{58F106A4-EE14-438C-869C-6277F704C52C}"/>
    <cellStyle name="Moneda 2 53 4 4 3" xfId="11685" xr:uid="{09640C25-3C55-4706-99E2-3BCE09603FD9}"/>
    <cellStyle name="Moneda 2 53 4 4 3 2" xfId="33545" xr:uid="{9835C841-F286-44FF-8BCD-26FB6C6507E7}"/>
    <cellStyle name="Moneda 2 53 4 4 3 3" xfId="22624" xr:uid="{23199AAD-9BFF-4F30-8D3B-8DDD0AA3E54D}"/>
    <cellStyle name="Moneda 2 53 4 4 4" xfId="29906" xr:uid="{C5D63DBB-46F2-4F5E-9093-110F484813A8}"/>
    <cellStyle name="Moneda 2 53 4 4 5" xfId="18985" xr:uid="{C55CB3ED-6E01-4296-89F4-D910C546EF8E}"/>
    <cellStyle name="Moneda 2 53 4 5" xfId="8762" xr:uid="{3B722448-9F0B-48FD-ACE4-3816C3C3D89C}"/>
    <cellStyle name="Moneda 2 53 4 5 2" xfId="16069" xr:uid="{E3964C95-11B7-4E82-8669-A7BB3DF4F503}"/>
    <cellStyle name="Moneda 2 53 4 5 2 2" xfId="37911" xr:uid="{C8D7C46E-D2E7-46CC-A2BF-1CBA889EF397}"/>
    <cellStyle name="Moneda 2 53 4 5 2 3" xfId="26990" xr:uid="{320D6B9D-CB4F-426A-AB02-F18F2F9D5EBB}"/>
    <cellStyle name="Moneda 2 53 4 5 3" xfId="12411" xr:uid="{DB0218B5-90BE-4578-BEC4-1947A48EEB34}"/>
    <cellStyle name="Moneda 2 53 4 5 3 2" xfId="34271" xr:uid="{D01792C8-19EC-4CC0-AE48-0F60E2D4D5CB}"/>
    <cellStyle name="Moneda 2 53 4 5 3 3" xfId="23350" xr:uid="{4384D353-DCF7-45A7-8FAF-B7EA4B9FF1C1}"/>
    <cellStyle name="Moneda 2 53 4 5 4" xfId="30632" xr:uid="{B6081AE0-AA45-4218-843C-49E2817E59DE}"/>
    <cellStyle name="Moneda 2 53 4 5 5" xfId="19711" xr:uid="{42F6CBF8-2DBF-4F87-B48D-FDDBE774E04D}"/>
    <cellStyle name="Moneda 2 53 4 6" xfId="13151" xr:uid="{A5670664-661C-47F9-932E-27A5B44A555B}"/>
    <cellStyle name="Moneda 2 53 4 6 2" xfId="35005" xr:uid="{1D618315-8249-4E7C-A770-BC5020F3EA8E}"/>
    <cellStyle name="Moneda 2 53 4 6 3" xfId="24084" xr:uid="{F5476C94-C995-4143-B21C-065E62C3DC7A}"/>
    <cellStyle name="Moneda 2 53 4 7" xfId="9497" xr:uid="{6CB4FB48-032D-42C9-A979-160C01FA78FD}"/>
    <cellStyle name="Moneda 2 53 4 7 2" xfId="31365" xr:uid="{DEB89BE8-25E5-49E5-AF39-BF024785DAE1}"/>
    <cellStyle name="Moneda 2 53 4 7 3" xfId="20444" xr:uid="{CA38A34C-D60B-4C3A-A737-9273A7325FDE}"/>
    <cellStyle name="Moneda 2 53 4 8" xfId="27726" xr:uid="{40168676-9063-456A-BAA7-87BECEE26EE4}"/>
    <cellStyle name="Moneda 2 53 4 9" xfId="16805" xr:uid="{68F1EB48-B21B-46CD-B27E-85D284D3990F}"/>
    <cellStyle name="Moneda 2 53 5" xfId="6091" xr:uid="{990253EB-EDC3-42D3-A239-A5243DA49764}"/>
    <cellStyle name="Moneda 2 53 5 2" xfId="13398" xr:uid="{3522FBB9-C244-493C-9797-A3036F1E133D}"/>
    <cellStyle name="Moneda 2 53 5 2 2" xfId="35252" xr:uid="{8FC822B4-E0F5-4ADB-8BA1-2532D7C89099}"/>
    <cellStyle name="Moneda 2 53 5 2 3" xfId="24331" xr:uid="{54FB80E9-9BEE-4D8E-AAFA-3FFAD60FE254}"/>
    <cellStyle name="Moneda 2 53 5 3" xfId="9744" xr:uid="{D76262EA-6A3E-4BC5-91CA-2B579C6A9702}"/>
    <cellStyle name="Moneda 2 53 5 3 2" xfId="31612" xr:uid="{85B6F6FA-3286-47F4-99C9-8A98C353637D}"/>
    <cellStyle name="Moneda 2 53 5 3 3" xfId="20691" xr:uid="{9C451597-5D1A-47D3-B081-051173AF2884}"/>
    <cellStyle name="Moneda 2 53 5 4" xfId="27973" xr:uid="{41D54D7B-EC16-4D24-AF9D-DD418BED9A18}"/>
    <cellStyle name="Moneda 2 53 5 5" xfId="17052" xr:uid="{43F398C5-7415-488A-8F5F-84D9061773DF}"/>
    <cellStyle name="Moneda 2 53 6" xfId="6819" xr:uid="{4F063087-A450-4D51-84E6-65562E287586}"/>
    <cellStyle name="Moneda 2 53 6 2" xfId="14126" xr:uid="{9D887D79-B3F3-4586-9786-62F4EE2DF6A0}"/>
    <cellStyle name="Moneda 2 53 6 2 2" xfId="35978" xr:uid="{886B1139-7C12-4D93-892D-F159BBFC1F31}"/>
    <cellStyle name="Moneda 2 53 6 2 3" xfId="25057" xr:uid="{711F92E0-6EE5-4875-8011-FE79D0E8A20A}"/>
    <cellStyle name="Moneda 2 53 6 3" xfId="10472" xr:uid="{32B6FE28-0F28-4592-80B2-10EB112BF6E5}"/>
    <cellStyle name="Moneda 2 53 6 3 2" xfId="32338" xr:uid="{7F8E6E4A-FE1B-4C30-A26C-CF983CD74170}"/>
    <cellStyle name="Moneda 2 53 6 3 3" xfId="21417" xr:uid="{5EFD2587-88CD-46D9-9114-BA7EE64EA8CD}"/>
    <cellStyle name="Moneda 2 53 6 4" xfId="28699" xr:uid="{861594D8-D8CA-4BB2-9297-3C2D2816E856}"/>
    <cellStyle name="Moneda 2 53 6 5" xfId="17778" xr:uid="{00C4A979-4F99-44C0-8E57-133C561527FA}"/>
    <cellStyle name="Moneda 2 53 7" xfId="7549" xr:uid="{39E461BE-A8D3-4126-9B65-9AD15DAE1B45}"/>
    <cellStyle name="Moneda 2 53 7 2" xfId="14856" xr:uid="{2A020F01-9089-439D-B64D-F26516872AC5}"/>
    <cellStyle name="Moneda 2 53 7 2 2" xfId="36704" xr:uid="{0490CC3E-9124-4E88-A98C-8FEAF2C69FE9}"/>
    <cellStyle name="Moneda 2 53 7 2 3" xfId="25783" xr:uid="{E13C23BC-731E-4634-AD6D-D080B9F3FAA5}"/>
    <cellStyle name="Moneda 2 53 7 3" xfId="11202" xr:uid="{9AA2BA57-D64F-4247-8720-22C1795D8B57}"/>
    <cellStyle name="Moneda 2 53 7 3 2" xfId="33064" xr:uid="{6811AD52-1EE3-4F3A-931B-C435DD31490F}"/>
    <cellStyle name="Moneda 2 53 7 3 3" xfId="22143" xr:uid="{4C388640-A7BC-4FF7-8D4F-73F60B7D31CB}"/>
    <cellStyle name="Moneda 2 53 7 4" xfId="29425" xr:uid="{66B04B17-4058-4075-9CAB-5B1CAEA07500}"/>
    <cellStyle name="Moneda 2 53 7 5" xfId="18504" xr:uid="{BA64EBC6-2E18-4E73-8482-85821BFF6ED6}"/>
    <cellStyle name="Moneda 2 53 8" xfId="8279" xr:uid="{10FA39D4-FA65-485C-AB17-E9C13D5D4127}"/>
    <cellStyle name="Moneda 2 53 8 2" xfId="15586" xr:uid="{97CE3D6C-7677-4987-81B9-DA2332E8AB82}"/>
    <cellStyle name="Moneda 2 53 8 2 2" xfId="37430" xr:uid="{17ED1D04-5C3B-443F-A3FB-8A7691603875}"/>
    <cellStyle name="Moneda 2 53 8 2 3" xfId="26509" xr:uid="{8DCC3EBC-F8E3-49C8-9127-CBFEE62CC3D9}"/>
    <cellStyle name="Moneda 2 53 8 3" xfId="11930" xr:uid="{1C2B2FB8-1CD9-436E-8E6B-0CA5543C55C9}"/>
    <cellStyle name="Moneda 2 53 8 3 2" xfId="33790" xr:uid="{15F39ACE-6CAF-4B48-8A2E-11320664E9F2}"/>
    <cellStyle name="Moneda 2 53 8 3 3" xfId="22869" xr:uid="{F025A4D9-637F-4ED8-895A-F033443AF555}"/>
    <cellStyle name="Moneda 2 53 8 4" xfId="30151" xr:uid="{19447E33-B145-487A-B849-20727DEA984A}"/>
    <cellStyle name="Moneda 2 53 8 5" xfId="19230" xr:uid="{AC5C5B13-151D-46D7-B175-3D53EC0FE16B}"/>
    <cellStyle name="Moneda 2 53 9" xfId="12668" xr:uid="{31A03DBD-BD20-49D5-8E2E-4317ED45E691}"/>
    <cellStyle name="Moneda 2 53 9 2" xfId="34524" xr:uid="{BE50AAF1-226C-4C21-A862-1725B70F3F62}"/>
    <cellStyle name="Moneda 2 53 9 3" xfId="23603" xr:uid="{35EC7388-2C7F-416B-95A2-BB9EDF4A9467}"/>
    <cellStyle name="Moneda 2 54" xfId="3181" xr:uid="{DB793F96-1F7B-4E30-95E2-5A61270F7C0D}"/>
    <cellStyle name="Moneda 2 54 10" xfId="9018" xr:uid="{D2FCAD09-9A49-4284-9D51-98DCEA29DA73}"/>
    <cellStyle name="Moneda 2 54 10 2" xfId="30886" xr:uid="{47A912F3-EC3A-4018-8F00-5815175FAFDC}"/>
    <cellStyle name="Moneda 2 54 10 3" xfId="19965" xr:uid="{CDA0246E-E27A-46C5-B62C-8F72228F5B89}"/>
    <cellStyle name="Moneda 2 54 11" xfId="27247" xr:uid="{3E71A91E-D56E-4798-8F70-873FC37A357D}"/>
    <cellStyle name="Moneda 2 54 12" xfId="16326" xr:uid="{A69BE950-7C1D-4AAA-92EF-A963FA8B9AD0}"/>
    <cellStyle name="Moneda 2 54 2" xfId="3182" xr:uid="{2BAC2B95-AC5B-4E9C-AC37-E33C67EE5A97}"/>
    <cellStyle name="Moneda 2 54 2 10" xfId="27248" xr:uid="{608C0AE4-62B3-4CDA-BB18-9458452995C1}"/>
    <cellStyle name="Moneda 2 54 2 11" xfId="16327" xr:uid="{F86A7D3D-102C-4192-95B4-5641DFF719A7}"/>
    <cellStyle name="Moneda 2 54 2 2" xfId="5592" xr:uid="{8126A6A1-0A45-4633-BF61-4FC1311894CC}"/>
    <cellStyle name="Moneda 2 54 2 2 2" xfId="6331" xr:uid="{9ADA556F-15D6-4375-A522-83D38F031D36}"/>
    <cellStyle name="Moneda 2 54 2 2 2 2" xfId="13638" xr:uid="{03CD1C1B-D170-4FDB-9C0E-E40271A17C80}"/>
    <cellStyle name="Moneda 2 54 2 2 2 2 2" xfId="35492" xr:uid="{65AFCB9A-6776-4A20-B6D9-522E9DA4E9F4}"/>
    <cellStyle name="Moneda 2 54 2 2 2 2 3" xfId="24571" xr:uid="{4A38D596-3E1A-4A4D-8C64-CF96E662889D}"/>
    <cellStyle name="Moneda 2 54 2 2 2 3" xfId="9984" xr:uid="{8542FD47-1D0A-42D6-8036-920C492C79A4}"/>
    <cellStyle name="Moneda 2 54 2 2 2 3 2" xfId="31852" xr:uid="{A9A714DE-C35C-4CB9-A646-51ABA1B9DA8F}"/>
    <cellStyle name="Moneda 2 54 2 2 2 3 3" xfId="20931" xr:uid="{32124727-7127-4D53-8260-50F8D63915F1}"/>
    <cellStyle name="Moneda 2 54 2 2 2 4" xfId="28213" xr:uid="{AF5FF2B8-540D-4A8E-98B2-ED21293C437E}"/>
    <cellStyle name="Moneda 2 54 2 2 2 5" xfId="17292" xr:uid="{4D400105-CC42-4773-859C-517852C70F11}"/>
    <cellStyle name="Moneda 2 54 2 2 3" xfId="7061" xr:uid="{B79604D4-DAC1-410E-B8A2-7018DF8C9CC4}"/>
    <cellStyle name="Moneda 2 54 2 2 3 2" xfId="14368" xr:uid="{C0AEA92E-3D58-4D8E-B2F8-0FF0CF2918F6}"/>
    <cellStyle name="Moneda 2 54 2 2 3 2 2" xfId="36218" xr:uid="{DCAD3DCB-D53B-4609-A576-704662622E4C}"/>
    <cellStyle name="Moneda 2 54 2 2 3 2 3" xfId="25297" xr:uid="{989EE33A-44E6-43F3-A23D-148A7409CCD5}"/>
    <cellStyle name="Moneda 2 54 2 2 3 3" xfId="10714" xr:uid="{1AE84756-0CD5-4C24-AB00-DF0C073BDE8C}"/>
    <cellStyle name="Moneda 2 54 2 2 3 3 2" xfId="32578" xr:uid="{EFE337E0-D0E9-4AE9-946E-48FBADFE5CBA}"/>
    <cellStyle name="Moneda 2 54 2 2 3 3 3" xfId="21657" xr:uid="{F2AB86A3-8D9A-4658-94C5-9A0FFEE14D90}"/>
    <cellStyle name="Moneda 2 54 2 2 3 4" xfId="28939" xr:uid="{1BE910FC-C2A7-4217-BBF3-F3A0045572F2}"/>
    <cellStyle name="Moneda 2 54 2 2 3 5" xfId="18018" xr:uid="{71E68C7D-CD44-4FEA-BEB8-7EF5E8B5CA37}"/>
    <cellStyle name="Moneda 2 54 2 2 4" xfId="7791" xr:uid="{B1BF9F18-44E5-404F-A080-219FD9FFBE9C}"/>
    <cellStyle name="Moneda 2 54 2 2 4 2" xfId="15098" xr:uid="{F037BFB7-4912-422C-AACB-8544B9E511C6}"/>
    <cellStyle name="Moneda 2 54 2 2 4 2 2" xfId="36944" xr:uid="{A9573996-2FDD-40EE-A8F6-6F75A1013E47}"/>
    <cellStyle name="Moneda 2 54 2 2 4 2 3" xfId="26023" xr:uid="{9BEADABA-688E-48F1-90BA-43FB83F9331F}"/>
    <cellStyle name="Moneda 2 54 2 2 4 3" xfId="11444" xr:uid="{B9D21511-3A45-497C-AC9F-31E08570DD65}"/>
    <cellStyle name="Moneda 2 54 2 2 4 3 2" xfId="33304" xr:uid="{994CA0F9-7DD0-4BEA-9190-E16709186789}"/>
    <cellStyle name="Moneda 2 54 2 2 4 3 3" xfId="22383" xr:uid="{343E8CC8-BF38-495B-A3A1-B3D76F62FF1C}"/>
    <cellStyle name="Moneda 2 54 2 2 4 4" xfId="29665" xr:uid="{05B350B7-721C-4001-BDDE-62EA16489369}"/>
    <cellStyle name="Moneda 2 54 2 2 4 5" xfId="18744" xr:uid="{9E51AD49-16AA-4F00-ABF3-771FA16F2401}"/>
    <cellStyle name="Moneda 2 54 2 2 5" xfId="8521" xr:uid="{450F41B2-2BB8-4DFA-8399-BAC7B91291D4}"/>
    <cellStyle name="Moneda 2 54 2 2 5 2" xfId="15828" xr:uid="{FE843E42-F071-4AB7-8AE4-C88A88162BA5}"/>
    <cellStyle name="Moneda 2 54 2 2 5 2 2" xfId="37670" xr:uid="{5F587178-677E-4C2C-920C-9B8EB12AB177}"/>
    <cellStyle name="Moneda 2 54 2 2 5 2 3" xfId="26749" xr:uid="{74A229FA-793B-4042-9BC4-D93155F1B5DF}"/>
    <cellStyle name="Moneda 2 54 2 2 5 3" xfId="12170" xr:uid="{C48EF2F9-220B-41EE-8F91-DF1A77F1D591}"/>
    <cellStyle name="Moneda 2 54 2 2 5 3 2" xfId="34030" xr:uid="{CC28930E-20C3-4A26-A091-55A3B5F34E00}"/>
    <cellStyle name="Moneda 2 54 2 2 5 3 3" xfId="23109" xr:uid="{715B40B4-B101-4FCF-B94C-EFEA014181B6}"/>
    <cellStyle name="Moneda 2 54 2 2 5 4" xfId="30391" xr:uid="{93319B2A-49D3-479D-BA21-47046109D176}"/>
    <cellStyle name="Moneda 2 54 2 2 5 5" xfId="19470" xr:uid="{91906B76-F04E-42D4-BB11-C1E47E8503C6}"/>
    <cellStyle name="Moneda 2 54 2 2 6" xfId="12910" xr:uid="{D4532334-BA0C-4E1C-89B2-C4BD5749CDC4}"/>
    <cellStyle name="Moneda 2 54 2 2 6 2" xfId="34764" xr:uid="{58B822E3-9AF0-4A61-A0AF-8B08E37BBB6D}"/>
    <cellStyle name="Moneda 2 54 2 2 6 3" xfId="23843" xr:uid="{0D2FB043-41DB-4674-AEBF-93A61B003166}"/>
    <cellStyle name="Moneda 2 54 2 2 7" xfId="9256" xr:uid="{2267F488-F5E7-471A-A449-90D5C47F9411}"/>
    <cellStyle name="Moneda 2 54 2 2 7 2" xfId="31124" xr:uid="{3DDA2C72-DBBD-4EDC-876F-88A727A44A4D}"/>
    <cellStyle name="Moneda 2 54 2 2 7 3" xfId="20203" xr:uid="{4F6E3C6F-E239-4353-90CA-4BB5F7F2C8C1}"/>
    <cellStyle name="Moneda 2 54 2 2 8" xfId="27485" xr:uid="{4CD9AF5B-A32C-498B-A3B7-3A9FE5656120}"/>
    <cellStyle name="Moneda 2 54 2 2 9" xfId="16564" xr:uid="{DDD7290C-F7F9-406E-8AFD-28DB00B817AC}"/>
    <cellStyle name="Moneda 2 54 2 3" xfId="5842" xr:uid="{0AAE9065-F9D0-4F16-AF81-046B41F632B1}"/>
    <cellStyle name="Moneda 2 54 2 3 2" xfId="6575" xr:uid="{CF70C705-388E-4462-B6B0-110B797C5788}"/>
    <cellStyle name="Moneda 2 54 2 3 2 2" xfId="13882" xr:uid="{FD8550BB-4B06-4B17-B07A-7D3ADF56CAF5}"/>
    <cellStyle name="Moneda 2 54 2 3 2 2 2" xfId="35736" xr:uid="{0DDFA0E4-88BE-4E7E-A2F1-B9E899DE8454}"/>
    <cellStyle name="Moneda 2 54 2 3 2 2 3" xfId="24815" xr:uid="{66421A07-933E-4316-8A9D-1EAB5F2C2AD4}"/>
    <cellStyle name="Moneda 2 54 2 3 2 3" xfId="10228" xr:uid="{A2B2F1C7-AF1A-43B3-9D14-046111D3602C}"/>
    <cellStyle name="Moneda 2 54 2 3 2 3 2" xfId="32096" xr:uid="{909C2EFA-AC3F-4288-8BD4-CBCA204041B2}"/>
    <cellStyle name="Moneda 2 54 2 3 2 3 3" xfId="21175" xr:uid="{07925D62-AC75-44E1-9777-51B578EF5907}"/>
    <cellStyle name="Moneda 2 54 2 3 2 4" xfId="28457" xr:uid="{8B73DBC5-DA1B-4AF0-988C-594EF5147479}"/>
    <cellStyle name="Moneda 2 54 2 3 2 5" xfId="17536" xr:uid="{0F0F305D-C980-4177-8EB9-DE222F9F74E2}"/>
    <cellStyle name="Moneda 2 54 2 3 3" xfId="7305" xr:uid="{55F09B1E-11A9-4ECD-BA5E-EEA3D1D317C4}"/>
    <cellStyle name="Moneda 2 54 2 3 3 2" xfId="14612" xr:uid="{13604315-8230-4089-9B9A-FD8C5C050D35}"/>
    <cellStyle name="Moneda 2 54 2 3 3 2 2" xfId="36462" xr:uid="{371A71B8-1D48-41FF-BCF1-710CE174EF5B}"/>
    <cellStyle name="Moneda 2 54 2 3 3 2 3" xfId="25541" xr:uid="{7B9C6815-A58B-45B5-B888-788531897AA7}"/>
    <cellStyle name="Moneda 2 54 2 3 3 3" xfId="10958" xr:uid="{C82E0B55-50FC-49EB-9E22-7C91B17ECA1D}"/>
    <cellStyle name="Moneda 2 54 2 3 3 3 2" xfId="32822" xr:uid="{0413B211-DF21-487A-A9BA-5F32A09BFBBF}"/>
    <cellStyle name="Moneda 2 54 2 3 3 3 3" xfId="21901" xr:uid="{42A6D480-9752-4E75-A294-0FC9630328DD}"/>
    <cellStyle name="Moneda 2 54 2 3 3 4" xfId="29183" xr:uid="{224FC53E-27FD-45CB-941B-23453DE03FCD}"/>
    <cellStyle name="Moneda 2 54 2 3 3 5" xfId="18262" xr:uid="{9F5B02A0-EF0B-4542-8399-35B991540786}"/>
    <cellStyle name="Moneda 2 54 2 3 4" xfId="8035" xr:uid="{842E5A94-1127-485C-8208-3660166BB0A9}"/>
    <cellStyle name="Moneda 2 54 2 3 4 2" xfId="15342" xr:uid="{78294585-EB4D-46E6-B42C-79F61AE414B7}"/>
    <cellStyle name="Moneda 2 54 2 3 4 2 2" xfId="37188" xr:uid="{72FED969-D3D4-4B11-B76F-3902715696FA}"/>
    <cellStyle name="Moneda 2 54 2 3 4 2 3" xfId="26267" xr:uid="{B4D7723B-B5BC-4609-A72A-34C2EF8D922E}"/>
    <cellStyle name="Moneda 2 54 2 3 4 3" xfId="11688" xr:uid="{85AD7838-4B7E-43D4-9C5E-52465375DD2E}"/>
    <cellStyle name="Moneda 2 54 2 3 4 3 2" xfId="33548" xr:uid="{AFC84481-F586-48C3-9C4F-6FF79D0B7455}"/>
    <cellStyle name="Moneda 2 54 2 3 4 3 3" xfId="22627" xr:uid="{BCB728AF-9EAE-42D0-B7B4-40A5759FEF14}"/>
    <cellStyle name="Moneda 2 54 2 3 4 4" xfId="29909" xr:uid="{2F64DD9E-2BAF-460F-92AC-B8FB4CA43560}"/>
    <cellStyle name="Moneda 2 54 2 3 4 5" xfId="18988" xr:uid="{85C1A247-636A-4844-9A81-B69E7451757B}"/>
    <cellStyle name="Moneda 2 54 2 3 5" xfId="8765" xr:uid="{4945F373-47E8-4BF5-B798-8A8662BC9ECD}"/>
    <cellStyle name="Moneda 2 54 2 3 5 2" xfId="16072" xr:uid="{4B88E8C6-B368-4820-B8EC-A3BE7D593B8D}"/>
    <cellStyle name="Moneda 2 54 2 3 5 2 2" xfId="37914" xr:uid="{FE5643CC-B0EE-4A50-B2C8-0BCDD3D22368}"/>
    <cellStyle name="Moneda 2 54 2 3 5 2 3" xfId="26993" xr:uid="{067D567B-A7A6-402F-983B-E4DF1C6297C7}"/>
    <cellStyle name="Moneda 2 54 2 3 5 3" xfId="12414" xr:uid="{B3DD87FE-628A-42DA-818F-8A319A1C3EE3}"/>
    <cellStyle name="Moneda 2 54 2 3 5 3 2" xfId="34274" xr:uid="{B418C5BC-A3F8-41F8-8F0E-BBB63011B6D9}"/>
    <cellStyle name="Moneda 2 54 2 3 5 3 3" xfId="23353" xr:uid="{F5CD4027-27C3-4D01-AE2A-4ABFF0E82D5E}"/>
    <cellStyle name="Moneda 2 54 2 3 5 4" xfId="30635" xr:uid="{EE4D6F87-11F7-4C12-8421-E72846C0F018}"/>
    <cellStyle name="Moneda 2 54 2 3 5 5" xfId="19714" xr:uid="{1B5800B2-1AB1-48C0-BD13-8D6C4A3AE96B}"/>
    <cellStyle name="Moneda 2 54 2 3 6" xfId="13154" xr:uid="{B7CE5096-A624-46F5-9D12-127EAD5E3497}"/>
    <cellStyle name="Moneda 2 54 2 3 6 2" xfId="35008" xr:uid="{CA102228-769F-460A-AEAC-8F71002F89D6}"/>
    <cellStyle name="Moneda 2 54 2 3 6 3" xfId="24087" xr:uid="{5F6A2007-017F-4B46-9BDB-12572B16E74C}"/>
    <cellStyle name="Moneda 2 54 2 3 7" xfId="9500" xr:uid="{78164F22-01FF-435E-B945-BFE043056944}"/>
    <cellStyle name="Moneda 2 54 2 3 7 2" xfId="31368" xr:uid="{3513E1EF-6A0B-4F37-806A-6CBB4F41107B}"/>
    <cellStyle name="Moneda 2 54 2 3 7 3" xfId="20447" xr:uid="{A558FF7B-DF80-46CF-9740-66F57C557A2D}"/>
    <cellStyle name="Moneda 2 54 2 3 8" xfId="27729" xr:uid="{026310FC-EB27-4063-A70D-1DD5C92AE726}"/>
    <cellStyle name="Moneda 2 54 2 3 9" xfId="16808" xr:uid="{5BD39A98-1A3D-4B27-8AF8-3A8CC0DF9876}"/>
    <cellStyle name="Moneda 2 54 2 4" xfId="6094" xr:uid="{747645E5-263D-4B29-845C-51FE5F773397}"/>
    <cellStyle name="Moneda 2 54 2 4 2" xfId="13401" xr:uid="{CA77E9BE-650A-4154-88D6-6BA12BA9AC1A}"/>
    <cellStyle name="Moneda 2 54 2 4 2 2" xfId="35255" xr:uid="{7F63E39A-9D35-471B-8FB2-3E95F5525A3C}"/>
    <cellStyle name="Moneda 2 54 2 4 2 3" xfId="24334" xr:uid="{50410D0A-71C9-429F-9CA9-AC7B46FB3FB5}"/>
    <cellStyle name="Moneda 2 54 2 4 3" xfId="9747" xr:uid="{BF10D7CC-7CE5-412C-865E-1215154539EB}"/>
    <cellStyle name="Moneda 2 54 2 4 3 2" xfId="31615" xr:uid="{99F2DB47-F95B-4FD0-BC0B-129D6475059B}"/>
    <cellStyle name="Moneda 2 54 2 4 3 3" xfId="20694" xr:uid="{B423F260-98C5-4A65-A8DC-D350723027D0}"/>
    <cellStyle name="Moneda 2 54 2 4 4" xfId="27976" xr:uid="{6368AEEC-837A-4E54-A8B9-7741FB13CFB8}"/>
    <cellStyle name="Moneda 2 54 2 4 5" xfId="17055" xr:uid="{A09C8B9B-47A6-4675-84B2-8ADE70EC9D12}"/>
    <cellStyle name="Moneda 2 54 2 5" xfId="6822" xr:uid="{406C8FBA-EB26-440B-BBBD-B3883FCBE682}"/>
    <cellStyle name="Moneda 2 54 2 5 2" xfId="14129" xr:uid="{76CCAE6E-ADE6-41F7-9C44-D9E7C877F113}"/>
    <cellStyle name="Moneda 2 54 2 5 2 2" xfId="35981" xr:uid="{10EE13F4-3140-46BF-8B0C-007854F4451B}"/>
    <cellStyle name="Moneda 2 54 2 5 2 3" xfId="25060" xr:uid="{DD15E1B7-A455-4E1D-9EBD-AC31FD9EC0CC}"/>
    <cellStyle name="Moneda 2 54 2 5 3" xfId="10475" xr:uid="{40CCA151-A7FC-4FD4-8276-3FD8054AFD1B}"/>
    <cellStyle name="Moneda 2 54 2 5 3 2" xfId="32341" xr:uid="{EC5B0E8C-034C-41B6-A873-B4A0F3B32E06}"/>
    <cellStyle name="Moneda 2 54 2 5 3 3" xfId="21420" xr:uid="{8513235F-19EB-4531-A9A8-E78EE670DD62}"/>
    <cellStyle name="Moneda 2 54 2 5 4" xfId="28702" xr:uid="{B0C4B6C2-D569-4059-AD37-A4F95004181F}"/>
    <cellStyle name="Moneda 2 54 2 5 5" xfId="17781" xr:uid="{DC24358A-69E9-4633-B5A8-E7474792BCAA}"/>
    <cellStyle name="Moneda 2 54 2 6" xfId="7552" xr:uid="{CFF8765F-CCE5-4763-A6C8-0F351D18B7C3}"/>
    <cellStyle name="Moneda 2 54 2 6 2" xfId="14859" xr:uid="{1ACDAF58-12B2-4044-9794-BFA5D9ACB69C}"/>
    <cellStyle name="Moneda 2 54 2 6 2 2" xfId="36707" xr:uid="{2F68AAD5-2790-41A3-B855-DB2B379BEC77}"/>
    <cellStyle name="Moneda 2 54 2 6 2 3" xfId="25786" xr:uid="{836C01E1-F6D7-44CC-8BF8-E08F19D1F169}"/>
    <cellStyle name="Moneda 2 54 2 6 3" xfId="11205" xr:uid="{CF2AADBD-0029-4D58-B87A-A8B1FC90E336}"/>
    <cellStyle name="Moneda 2 54 2 6 3 2" xfId="33067" xr:uid="{2430026B-6993-457B-9926-C74D017BF4B0}"/>
    <cellStyle name="Moneda 2 54 2 6 3 3" xfId="22146" xr:uid="{FA19F044-FDB9-4801-89D5-72FAADAB324F}"/>
    <cellStyle name="Moneda 2 54 2 6 4" xfId="29428" xr:uid="{1852C8D1-96B4-4490-89D6-341D3705873B}"/>
    <cellStyle name="Moneda 2 54 2 6 5" xfId="18507" xr:uid="{8CFCEC77-76BC-4350-8BEE-5404D779848F}"/>
    <cellStyle name="Moneda 2 54 2 7" xfId="8282" xr:uid="{F1635383-C08F-4896-A10E-64B1145F2004}"/>
    <cellStyle name="Moneda 2 54 2 7 2" xfId="15589" xr:uid="{6605A865-7916-4DE3-AEF8-F3373B68FAC3}"/>
    <cellStyle name="Moneda 2 54 2 7 2 2" xfId="37433" xr:uid="{5BA6C454-8AFA-4412-90BE-CD81B84A7F0F}"/>
    <cellStyle name="Moneda 2 54 2 7 2 3" xfId="26512" xr:uid="{4520C173-4E83-414F-B82A-36BBC23437F5}"/>
    <cellStyle name="Moneda 2 54 2 7 3" xfId="11933" xr:uid="{D1486DE8-DB20-4754-B979-E7F2B9A45B52}"/>
    <cellStyle name="Moneda 2 54 2 7 3 2" xfId="33793" xr:uid="{DF9A4828-204C-41B5-BE49-E24F0886F5B1}"/>
    <cellStyle name="Moneda 2 54 2 7 3 3" xfId="22872" xr:uid="{58732B4E-48C4-4B85-9C42-E1E527E179CA}"/>
    <cellStyle name="Moneda 2 54 2 7 4" xfId="30154" xr:uid="{2C52F082-B638-4BE6-91EE-37C8246DBAB8}"/>
    <cellStyle name="Moneda 2 54 2 7 5" xfId="19233" xr:uid="{75F889AA-E6A8-4A90-99DF-92A2235392AC}"/>
    <cellStyle name="Moneda 2 54 2 8" xfId="12671" xr:uid="{5F2A63B8-026F-41C7-ABFA-560584D408B7}"/>
    <cellStyle name="Moneda 2 54 2 8 2" xfId="34527" xr:uid="{65CA56E7-7FB1-486C-8436-D6BCBD95AD2B}"/>
    <cellStyle name="Moneda 2 54 2 8 3" xfId="23606" xr:uid="{56697C04-7CED-49D9-B836-0682EE92A324}"/>
    <cellStyle name="Moneda 2 54 2 9" xfId="9019" xr:uid="{0FFCFBB6-307B-4C6A-A4E5-B7E529660B7B}"/>
    <cellStyle name="Moneda 2 54 2 9 2" xfId="30887" xr:uid="{73F4A49E-6A42-444C-B5BD-68BCAAD2441F}"/>
    <cellStyle name="Moneda 2 54 2 9 3" xfId="19966" xr:uid="{A5C9BA61-16F2-4EE4-87A1-A996B21B3A00}"/>
    <cellStyle name="Moneda 2 54 3" xfId="5591" xr:uid="{E0DD0587-7860-4898-AEE1-2776BBDCEE74}"/>
    <cellStyle name="Moneda 2 54 3 2" xfId="6330" xr:uid="{8ECA159B-69C6-413C-B60C-AF6A7F6BA641}"/>
    <cellStyle name="Moneda 2 54 3 2 2" xfId="13637" xr:uid="{FA885264-9426-4C93-B77D-0676696A94E7}"/>
    <cellStyle name="Moneda 2 54 3 2 2 2" xfId="35491" xr:uid="{60D99C29-E584-4EDD-8503-D5FE762FEFA5}"/>
    <cellStyle name="Moneda 2 54 3 2 2 3" xfId="24570" xr:uid="{3F02EDC7-1016-4B71-BC6E-09A03D751721}"/>
    <cellStyle name="Moneda 2 54 3 2 3" xfId="9983" xr:uid="{363FD615-F012-4D1F-8E86-E306BBB0EDD6}"/>
    <cellStyle name="Moneda 2 54 3 2 3 2" xfId="31851" xr:uid="{687D130D-C553-4570-8337-CB5061F46E42}"/>
    <cellStyle name="Moneda 2 54 3 2 3 3" xfId="20930" xr:uid="{D5C82268-4FB4-427F-BC4A-3297DA1C5F6D}"/>
    <cellStyle name="Moneda 2 54 3 2 4" xfId="28212" xr:uid="{817F2C02-F407-4BD9-80B9-0917634B9AF0}"/>
    <cellStyle name="Moneda 2 54 3 2 5" xfId="17291" xr:uid="{F9995D89-1FA0-4BA2-8C7F-156267CC6B52}"/>
    <cellStyle name="Moneda 2 54 3 3" xfId="7060" xr:uid="{E23034DD-3D8C-42A6-8157-453DD1E061E8}"/>
    <cellStyle name="Moneda 2 54 3 3 2" xfId="14367" xr:uid="{8D7DA74E-B85D-4015-AF47-6D8AFAC60AEB}"/>
    <cellStyle name="Moneda 2 54 3 3 2 2" xfId="36217" xr:uid="{8A6CEE3D-E59A-4915-BD8D-3CA5B93A179A}"/>
    <cellStyle name="Moneda 2 54 3 3 2 3" xfId="25296" xr:uid="{F135F097-77EE-4EDE-A6D3-42189571A7D7}"/>
    <cellStyle name="Moneda 2 54 3 3 3" xfId="10713" xr:uid="{541F84FD-9EB2-454A-BA61-5EAFEA04D264}"/>
    <cellStyle name="Moneda 2 54 3 3 3 2" xfId="32577" xr:uid="{FB9B88C1-CB81-4BAF-838A-FB01A9DB4159}"/>
    <cellStyle name="Moneda 2 54 3 3 3 3" xfId="21656" xr:uid="{708CFAF3-41AF-4966-AD1E-929C161F8FDF}"/>
    <cellStyle name="Moneda 2 54 3 3 4" xfId="28938" xr:uid="{5E5D4D72-0DD1-4E2A-B9EB-5D793B1611AA}"/>
    <cellStyle name="Moneda 2 54 3 3 5" xfId="18017" xr:uid="{709B42EC-8123-4BDF-9CAA-60D4B3CF48C3}"/>
    <cellStyle name="Moneda 2 54 3 4" xfId="7790" xr:uid="{C533305E-C38B-4D66-8DAA-D66B8A2669A2}"/>
    <cellStyle name="Moneda 2 54 3 4 2" xfId="15097" xr:uid="{BCE68B64-4276-4CD7-8151-8B20398EA796}"/>
    <cellStyle name="Moneda 2 54 3 4 2 2" xfId="36943" xr:uid="{B5C1F473-DEA7-46F7-B557-3FEDC5DD1CA5}"/>
    <cellStyle name="Moneda 2 54 3 4 2 3" xfId="26022" xr:uid="{EFCF3814-A2CC-4BA8-8858-89F63E90E970}"/>
    <cellStyle name="Moneda 2 54 3 4 3" xfId="11443" xr:uid="{F42045F6-4D75-41D3-9764-CC8D9BB11CA1}"/>
    <cellStyle name="Moneda 2 54 3 4 3 2" xfId="33303" xr:uid="{78A7CFAD-0A97-4749-B434-5C88DD2D301B}"/>
    <cellStyle name="Moneda 2 54 3 4 3 3" xfId="22382" xr:uid="{997E7D93-2A12-43E2-BF9D-183FCFC0F0E8}"/>
    <cellStyle name="Moneda 2 54 3 4 4" xfId="29664" xr:uid="{090F29CD-5E2E-4A66-B228-E0986D0BA312}"/>
    <cellStyle name="Moneda 2 54 3 4 5" xfId="18743" xr:uid="{D42A43C9-FD6A-4278-A191-1C1678788152}"/>
    <cellStyle name="Moneda 2 54 3 5" xfId="8520" xr:uid="{FF91E196-BEF1-4958-BE6C-A103FA9EDE8A}"/>
    <cellStyle name="Moneda 2 54 3 5 2" xfId="15827" xr:uid="{AE9D4BCE-1C81-4B71-AE2F-B78EAB6A2E38}"/>
    <cellStyle name="Moneda 2 54 3 5 2 2" xfId="37669" xr:uid="{E45441B1-6B66-44AD-B4F8-9F4EA1B0F43F}"/>
    <cellStyle name="Moneda 2 54 3 5 2 3" xfId="26748" xr:uid="{3D99EBD3-EE1C-4C42-AC06-4C50FCE4EC57}"/>
    <cellStyle name="Moneda 2 54 3 5 3" xfId="12169" xr:uid="{026C1E53-6F1A-45D6-854E-903A67839229}"/>
    <cellStyle name="Moneda 2 54 3 5 3 2" xfId="34029" xr:uid="{42C35F4C-B50E-42B4-B550-9C9978598C40}"/>
    <cellStyle name="Moneda 2 54 3 5 3 3" xfId="23108" xr:uid="{34527787-B20E-4F70-A5AA-13E3BDE066ED}"/>
    <cellStyle name="Moneda 2 54 3 5 4" xfId="30390" xr:uid="{5388CAB1-FC4F-443C-8F43-751CED4E1EEF}"/>
    <cellStyle name="Moneda 2 54 3 5 5" xfId="19469" xr:uid="{0E6398A6-B1C9-4D56-841B-A5BCCA8E5830}"/>
    <cellStyle name="Moneda 2 54 3 6" xfId="12909" xr:uid="{0ED68EF4-E8D7-4858-A00F-EB2E3DAD6F9D}"/>
    <cellStyle name="Moneda 2 54 3 6 2" xfId="34763" xr:uid="{AC31F094-76BC-4965-8EB9-D6C41586DB56}"/>
    <cellStyle name="Moneda 2 54 3 6 3" xfId="23842" xr:uid="{32DBBFCA-D074-46F5-82BE-532343EC13C3}"/>
    <cellStyle name="Moneda 2 54 3 7" xfId="9255" xr:uid="{6AE5C0DE-9F58-4431-A75F-85AEF3862AA1}"/>
    <cellStyle name="Moneda 2 54 3 7 2" xfId="31123" xr:uid="{E8B8DAE7-D11E-4F10-93E3-7F1EB79D1232}"/>
    <cellStyle name="Moneda 2 54 3 7 3" xfId="20202" xr:uid="{600FDE8A-A14A-4510-8001-51F14E4125A9}"/>
    <cellStyle name="Moneda 2 54 3 8" xfId="27484" xr:uid="{168BFAE1-6BF9-47D1-A017-449B07BBFA80}"/>
    <cellStyle name="Moneda 2 54 3 9" xfId="16563" xr:uid="{2B675FBD-62ED-4377-8436-BAD17D07AA8A}"/>
    <cellStyle name="Moneda 2 54 4" xfId="5841" xr:uid="{D149EAF6-1B26-4337-A119-FE0DCF81A140}"/>
    <cellStyle name="Moneda 2 54 4 2" xfId="6574" xr:uid="{F50C8188-EF0C-444C-8761-CFE48C419095}"/>
    <cellStyle name="Moneda 2 54 4 2 2" xfId="13881" xr:uid="{1422E387-59FD-4EE9-A378-36864550C34B}"/>
    <cellStyle name="Moneda 2 54 4 2 2 2" xfId="35735" xr:uid="{A043DACA-7045-4FF7-8625-F7D649C9A2E5}"/>
    <cellStyle name="Moneda 2 54 4 2 2 3" xfId="24814" xr:uid="{03DCC241-FBB0-4E45-87AC-44DF80E04119}"/>
    <cellStyle name="Moneda 2 54 4 2 3" xfId="10227" xr:uid="{7533B057-009D-4680-A08F-30577E37FFCA}"/>
    <cellStyle name="Moneda 2 54 4 2 3 2" xfId="32095" xr:uid="{5413C743-C69B-4530-BF9A-8E7454DBE3E4}"/>
    <cellStyle name="Moneda 2 54 4 2 3 3" xfId="21174" xr:uid="{0B7E0FAF-BA33-43A2-8EEF-E54B07CD5410}"/>
    <cellStyle name="Moneda 2 54 4 2 4" xfId="28456" xr:uid="{52E7B988-22D9-4780-A62E-495917834DFA}"/>
    <cellStyle name="Moneda 2 54 4 2 5" xfId="17535" xr:uid="{8C12D3EC-288B-4C13-A006-DF82BD5214A2}"/>
    <cellStyle name="Moneda 2 54 4 3" xfId="7304" xr:uid="{2B0D8F26-3C0C-4DEC-9469-4CAD525A8A8F}"/>
    <cellStyle name="Moneda 2 54 4 3 2" xfId="14611" xr:uid="{C449FF52-8ADA-4A9F-973E-38480F3D2365}"/>
    <cellStyle name="Moneda 2 54 4 3 2 2" xfId="36461" xr:uid="{A2091638-32BF-45E5-9DCD-63C525A2DCBF}"/>
    <cellStyle name="Moneda 2 54 4 3 2 3" xfId="25540" xr:uid="{8B70D44C-8CD7-4315-889E-659A4993EA56}"/>
    <cellStyle name="Moneda 2 54 4 3 3" xfId="10957" xr:uid="{845F10D0-7ECB-4230-A69F-2B6BE29A6368}"/>
    <cellStyle name="Moneda 2 54 4 3 3 2" xfId="32821" xr:uid="{25AC0531-C5FE-4160-9716-00BD46023534}"/>
    <cellStyle name="Moneda 2 54 4 3 3 3" xfId="21900" xr:uid="{062C97EC-A504-4A88-8999-448474EC8F0F}"/>
    <cellStyle name="Moneda 2 54 4 3 4" xfId="29182" xr:uid="{C12D60FD-A3F0-4CCD-9D1A-4E2EFF9AFDEC}"/>
    <cellStyle name="Moneda 2 54 4 3 5" xfId="18261" xr:uid="{F513D0D0-C8A1-41E0-A8C9-787976A2054F}"/>
    <cellStyle name="Moneda 2 54 4 4" xfId="8034" xr:uid="{3B8DEFF6-3930-43D8-AAC9-3EFFDC8627C2}"/>
    <cellStyle name="Moneda 2 54 4 4 2" xfId="15341" xr:uid="{F8AA11A9-D265-40F5-84E4-D12D9128E762}"/>
    <cellStyle name="Moneda 2 54 4 4 2 2" xfId="37187" xr:uid="{8D0A80BE-3F83-447D-9984-886724DFE3DB}"/>
    <cellStyle name="Moneda 2 54 4 4 2 3" xfId="26266" xr:uid="{D4438C1B-AD9C-4A99-A30F-9455744070CA}"/>
    <cellStyle name="Moneda 2 54 4 4 3" xfId="11687" xr:uid="{850DB470-5E15-4787-8420-8ECC162E7275}"/>
    <cellStyle name="Moneda 2 54 4 4 3 2" xfId="33547" xr:uid="{D0C686E4-28AC-42A7-8D58-F59B93EF9901}"/>
    <cellStyle name="Moneda 2 54 4 4 3 3" xfId="22626" xr:uid="{A310E074-355A-4E43-AD19-5FF7A05F87C3}"/>
    <cellStyle name="Moneda 2 54 4 4 4" xfId="29908" xr:uid="{98B36682-A300-4F69-92A3-D92FE0234D1A}"/>
    <cellStyle name="Moneda 2 54 4 4 5" xfId="18987" xr:uid="{54501E81-54F7-4A5F-8589-3D911A0CE5F2}"/>
    <cellStyle name="Moneda 2 54 4 5" xfId="8764" xr:uid="{5DDF150D-0EA4-4A17-8766-40FC628F3DE3}"/>
    <cellStyle name="Moneda 2 54 4 5 2" xfId="16071" xr:uid="{73DD17E1-7B37-48D7-BCEC-6ADB116B017F}"/>
    <cellStyle name="Moneda 2 54 4 5 2 2" xfId="37913" xr:uid="{7BBBCDB3-DE9E-444E-BD45-ACDC943E206A}"/>
    <cellStyle name="Moneda 2 54 4 5 2 3" xfId="26992" xr:uid="{95677356-A9B5-4444-9578-816AFBECF0EB}"/>
    <cellStyle name="Moneda 2 54 4 5 3" xfId="12413" xr:uid="{7C41BD2A-3D8F-475E-A2F5-A38568631F9B}"/>
    <cellStyle name="Moneda 2 54 4 5 3 2" xfId="34273" xr:uid="{EE008C61-1D59-4E1B-9D8C-AB10FB731DAC}"/>
    <cellStyle name="Moneda 2 54 4 5 3 3" xfId="23352" xr:uid="{9422618B-EFE9-46CB-A29E-AAA0F1ACB86D}"/>
    <cellStyle name="Moneda 2 54 4 5 4" xfId="30634" xr:uid="{EA70CCF3-5E1B-46C0-82BA-0B1064C973B1}"/>
    <cellStyle name="Moneda 2 54 4 5 5" xfId="19713" xr:uid="{325DBC7D-7B91-4711-8BBB-8994FF89F707}"/>
    <cellStyle name="Moneda 2 54 4 6" xfId="13153" xr:uid="{EA7593AE-58D6-4077-AA1B-7EBE4BD28F97}"/>
    <cellStyle name="Moneda 2 54 4 6 2" xfId="35007" xr:uid="{0E014775-E353-487A-82CB-F30187EB8076}"/>
    <cellStyle name="Moneda 2 54 4 6 3" xfId="24086" xr:uid="{26D7FE82-D164-4524-AB9E-8D7032C44F6E}"/>
    <cellStyle name="Moneda 2 54 4 7" xfId="9499" xr:uid="{5DD59AB9-5A49-4905-884B-934565BDDDB7}"/>
    <cellStyle name="Moneda 2 54 4 7 2" xfId="31367" xr:uid="{2D9D89B6-E67B-4E88-ABF2-188C7314493C}"/>
    <cellStyle name="Moneda 2 54 4 7 3" xfId="20446" xr:uid="{984E33D0-92A0-48F3-95CE-56FD5CE99A4B}"/>
    <cellStyle name="Moneda 2 54 4 8" xfId="27728" xr:uid="{DFA550F4-DCA6-4303-A293-B9A712E64F71}"/>
    <cellStyle name="Moneda 2 54 4 9" xfId="16807" xr:uid="{0EE2BDFF-B52B-4C44-B211-A56EF64DE860}"/>
    <cellStyle name="Moneda 2 54 5" xfId="6093" xr:uid="{0B53035B-ADE1-47D0-8B59-621D0AF4DA3F}"/>
    <cellStyle name="Moneda 2 54 5 2" xfId="13400" xr:uid="{32E252E2-FC77-4600-856B-D9E1451FB150}"/>
    <cellStyle name="Moneda 2 54 5 2 2" xfId="35254" xr:uid="{8C82FBFA-3E91-4701-9EF2-D38469AE556F}"/>
    <cellStyle name="Moneda 2 54 5 2 3" xfId="24333" xr:uid="{EF251591-33F2-4586-B94D-AD698EEDF375}"/>
    <cellStyle name="Moneda 2 54 5 3" xfId="9746" xr:uid="{140177BA-11DB-40A2-AEA0-E9DFE219BC62}"/>
    <cellStyle name="Moneda 2 54 5 3 2" xfId="31614" xr:uid="{A3D9262B-AB38-45EF-91E7-6C9BB6350CCD}"/>
    <cellStyle name="Moneda 2 54 5 3 3" xfId="20693" xr:uid="{2015FA3E-E034-4E68-865E-4231646A2694}"/>
    <cellStyle name="Moneda 2 54 5 4" xfId="27975" xr:uid="{F7069251-F5ED-4539-A67E-4F94BEB68BFB}"/>
    <cellStyle name="Moneda 2 54 5 5" xfId="17054" xr:uid="{B2AC6B8B-1B29-4DDC-BABA-1E5BC602E92D}"/>
    <cellStyle name="Moneda 2 54 6" xfId="6821" xr:uid="{F8355FDF-223A-426D-9679-55EA87203453}"/>
    <cellStyle name="Moneda 2 54 6 2" xfId="14128" xr:uid="{A2095C41-0280-4539-837E-C906A6F74370}"/>
    <cellStyle name="Moneda 2 54 6 2 2" xfId="35980" xr:uid="{9E0EDF49-2222-46B3-B925-8A95C70F42AE}"/>
    <cellStyle name="Moneda 2 54 6 2 3" xfId="25059" xr:uid="{C59D6574-8F44-470A-A210-11EAAF12EAA9}"/>
    <cellStyle name="Moneda 2 54 6 3" xfId="10474" xr:uid="{F3B9FB44-7530-401F-97FD-08A93D4172ED}"/>
    <cellStyle name="Moneda 2 54 6 3 2" xfId="32340" xr:uid="{C3537215-3C03-4107-A6BA-4D955395E422}"/>
    <cellStyle name="Moneda 2 54 6 3 3" xfId="21419" xr:uid="{90B6938C-9CAD-4A8E-B43D-6A7AF262F7A7}"/>
    <cellStyle name="Moneda 2 54 6 4" xfId="28701" xr:uid="{6C27FFF2-5DEF-4D26-8CFE-C9C288B26B60}"/>
    <cellStyle name="Moneda 2 54 6 5" xfId="17780" xr:uid="{09D9A344-93F7-45D2-AD1F-94958567BA3B}"/>
    <cellStyle name="Moneda 2 54 7" xfId="7551" xr:uid="{3B244D86-9332-4DF1-BDE2-0ACD1500A23B}"/>
    <cellStyle name="Moneda 2 54 7 2" xfId="14858" xr:uid="{47105F58-A2BD-4476-BC15-C02C49C039D4}"/>
    <cellStyle name="Moneda 2 54 7 2 2" xfId="36706" xr:uid="{1EBC920C-8237-450E-867E-135C70003DBC}"/>
    <cellStyle name="Moneda 2 54 7 2 3" xfId="25785" xr:uid="{0DC9CCA7-8307-49D3-8C78-F2134994A8DB}"/>
    <cellStyle name="Moneda 2 54 7 3" xfId="11204" xr:uid="{4E06D5EA-D6CA-4102-A7D7-4CCF6DEDC5C9}"/>
    <cellStyle name="Moneda 2 54 7 3 2" xfId="33066" xr:uid="{775948EF-B19A-46CC-A455-710C8880F9A4}"/>
    <cellStyle name="Moneda 2 54 7 3 3" xfId="22145" xr:uid="{3AAE56B0-C26C-42D3-B6EB-BE9C1BF8F838}"/>
    <cellStyle name="Moneda 2 54 7 4" xfId="29427" xr:uid="{ECEC5CAF-4EE1-4258-9821-68C9363408B7}"/>
    <cellStyle name="Moneda 2 54 7 5" xfId="18506" xr:uid="{947E117E-F4F4-4857-BCDF-2C9AACEB5941}"/>
    <cellStyle name="Moneda 2 54 8" xfId="8281" xr:uid="{28C3AC94-F645-4996-8AF0-B12E0B07FAAF}"/>
    <cellStyle name="Moneda 2 54 8 2" xfId="15588" xr:uid="{E39AB0F5-77B3-4B4F-AAA5-8DEA0B88A2FD}"/>
    <cellStyle name="Moneda 2 54 8 2 2" xfId="37432" xr:uid="{0080B8FB-C865-485E-9A69-9E5D38807971}"/>
    <cellStyle name="Moneda 2 54 8 2 3" xfId="26511" xr:uid="{5A9E5000-E6A1-4A96-B948-9479ABFEF51A}"/>
    <cellStyle name="Moneda 2 54 8 3" xfId="11932" xr:uid="{CF06A030-5E66-4E77-8A71-D13DE8817A73}"/>
    <cellStyle name="Moneda 2 54 8 3 2" xfId="33792" xr:uid="{BA78D585-E85F-49C0-A8C1-EE5C8C3BEF09}"/>
    <cellStyle name="Moneda 2 54 8 3 3" xfId="22871" xr:uid="{74E26D84-78EF-4FB6-9290-CBFDB499701E}"/>
    <cellStyle name="Moneda 2 54 8 4" xfId="30153" xr:uid="{D600AFA1-609C-45EF-9306-DA55346D0A40}"/>
    <cellStyle name="Moneda 2 54 8 5" xfId="19232" xr:uid="{AA83282E-1E2D-48CB-88B0-C52155A587DB}"/>
    <cellStyle name="Moneda 2 54 9" xfId="12670" xr:uid="{A6118134-9662-44E2-960D-E37EB1EA0F39}"/>
    <cellStyle name="Moneda 2 54 9 2" xfId="34526" xr:uid="{BDA46272-904E-4274-B892-FFC7D5431D3A}"/>
    <cellStyle name="Moneda 2 54 9 3" xfId="23605" xr:uid="{1106BA07-CFFB-498A-AA7A-0B64E7A3F0CD}"/>
    <cellStyle name="Moneda 2 55" xfId="3183" xr:uid="{25DE5BA2-B404-468F-81FA-F8EA9B3A2BB2}"/>
    <cellStyle name="Moneda 2 55 10" xfId="9020" xr:uid="{5313D208-6358-4687-938C-98542D091E49}"/>
    <cellStyle name="Moneda 2 55 10 2" xfId="30888" xr:uid="{5BB65CA9-087B-45EE-A221-964DF2156999}"/>
    <cellStyle name="Moneda 2 55 10 3" xfId="19967" xr:uid="{65837EF5-2822-437F-B86E-179B29D8C8B1}"/>
    <cellStyle name="Moneda 2 55 11" xfId="27249" xr:uid="{249B01A2-2949-40AD-B5E2-8885B86475BD}"/>
    <cellStyle name="Moneda 2 55 12" xfId="16328" xr:uid="{72077433-B74A-4659-8860-F134127665C6}"/>
    <cellStyle name="Moneda 2 55 2" xfId="3184" xr:uid="{F40177F6-A24B-404B-89A5-ED6B33D2214C}"/>
    <cellStyle name="Moneda 2 55 2 10" xfId="27250" xr:uid="{31D53DF1-3229-45BE-8084-DD1DE1DA87D9}"/>
    <cellStyle name="Moneda 2 55 2 11" xfId="16329" xr:uid="{4F868F6A-BE01-4696-A10F-E259EC2DF3DD}"/>
    <cellStyle name="Moneda 2 55 2 2" xfId="5594" xr:uid="{4E97CA9E-B8CA-491E-8285-1DCD1196EA30}"/>
    <cellStyle name="Moneda 2 55 2 2 2" xfId="6333" xr:uid="{EBC17A0A-F10A-4F71-9DDA-D7B74FA1DDC4}"/>
    <cellStyle name="Moneda 2 55 2 2 2 2" xfId="13640" xr:uid="{BA39A84B-31C2-4FA5-8618-6F84757A659A}"/>
    <cellStyle name="Moneda 2 55 2 2 2 2 2" xfId="35494" xr:uid="{6A2D97FF-5616-431F-8412-5FD291ECB9C9}"/>
    <cellStyle name="Moneda 2 55 2 2 2 2 3" xfId="24573" xr:uid="{541359D9-4ACA-4B87-8B32-10E6B9A2C361}"/>
    <cellStyle name="Moneda 2 55 2 2 2 3" xfId="9986" xr:uid="{D501A006-0D2F-43AF-888D-32F847DD204D}"/>
    <cellStyle name="Moneda 2 55 2 2 2 3 2" xfId="31854" xr:uid="{A65850E7-E937-45F7-82EF-5F427680D459}"/>
    <cellStyle name="Moneda 2 55 2 2 2 3 3" xfId="20933" xr:uid="{48B43B62-EC2E-4D9A-87D4-590E4CF5CD02}"/>
    <cellStyle name="Moneda 2 55 2 2 2 4" xfId="28215" xr:uid="{FE8524AA-427F-4265-80E8-2A86CD5A6394}"/>
    <cellStyle name="Moneda 2 55 2 2 2 5" xfId="17294" xr:uid="{52F56866-A321-4B31-BACC-D94609BEC334}"/>
    <cellStyle name="Moneda 2 55 2 2 3" xfId="7063" xr:uid="{D2F068C7-5A3F-4EB4-8B46-B03D37BED815}"/>
    <cellStyle name="Moneda 2 55 2 2 3 2" xfId="14370" xr:uid="{09929075-7D19-44AD-B870-70081B76CA33}"/>
    <cellStyle name="Moneda 2 55 2 2 3 2 2" xfId="36220" xr:uid="{04194F0C-429B-4490-9999-FCA409CC63E5}"/>
    <cellStyle name="Moneda 2 55 2 2 3 2 3" xfId="25299" xr:uid="{AD5D9FF9-FC23-428D-B693-8CDBF1246663}"/>
    <cellStyle name="Moneda 2 55 2 2 3 3" xfId="10716" xr:uid="{F9906D6F-BA90-4737-AE1F-FBD8873DF733}"/>
    <cellStyle name="Moneda 2 55 2 2 3 3 2" xfId="32580" xr:uid="{C9E6D064-5434-477F-AE7A-A960EB0DB3DB}"/>
    <cellStyle name="Moneda 2 55 2 2 3 3 3" xfId="21659" xr:uid="{B1401C5C-6540-42D7-B5A9-73961255E1B8}"/>
    <cellStyle name="Moneda 2 55 2 2 3 4" xfId="28941" xr:uid="{250E1015-AD52-4ECA-9BFB-8239DFE66BD2}"/>
    <cellStyle name="Moneda 2 55 2 2 3 5" xfId="18020" xr:uid="{20A7E81E-8ED0-46CE-BCB6-E04DE8EA3E24}"/>
    <cellStyle name="Moneda 2 55 2 2 4" xfId="7793" xr:uid="{4E20CCE4-9507-4727-AF2E-539B169848CE}"/>
    <cellStyle name="Moneda 2 55 2 2 4 2" xfId="15100" xr:uid="{3C851D45-FAE6-40F6-BD03-3DE71BF5C753}"/>
    <cellStyle name="Moneda 2 55 2 2 4 2 2" xfId="36946" xr:uid="{6DFE7E3E-CB81-4BB2-AFD8-4EB7EDA2D83A}"/>
    <cellStyle name="Moneda 2 55 2 2 4 2 3" xfId="26025" xr:uid="{ACA6E949-8915-479C-83C6-978E67C1F687}"/>
    <cellStyle name="Moneda 2 55 2 2 4 3" xfId="11446" xr:uid="{AD3B6690-A13D-48ED-ABDA-A56E00013C04}"/>
    <cellStyle name="Moneda 2 55 2 2 4 3 2" xfId="33306" xr:uid="{DB87DB38-4E18-413A-9920-C6F445132822}"/>
    <cellStyle name="Moneda 2 55 2 2 4 3 3" xfId="22385" xr:uid="{DC7F369E-2E55-44BF-A59B-FE6BB12BBE1D}"/>
    <cellStyle name="Moneda 2 55 2 2 4 4" xfId="29667" xr:uid="{00F2CDB8-6CD4-4A62-8C74-E0F5E4BC28F4}"/>
    <cellStyle name="Moneda 2 55 2 2 4 5" xfId="18746" xr:uid="{615EE008-08DD-4DC6-831B-5A9A944E44D5}"/>
    <cellStyle name="Moneda 2 55 2 2 5" xfId="8523" xr:uid="{2143423E-D7FF-454A-81AB-C749CAFC442D}"/>
    <cellStyle name="Moneda 2 55 2 2 5 2" xfId="15830" xr:uid="{10B96908-FBE8-4709-BDB5-E020307C1A9C}"/>
    <cellStyle name="Moneda 2 55 2 2 5 2 2" xfId="37672" xr:uid="{C6EE10E5-297A-4E25-9FCE-34120D319E8F}"/>
    <cellStyle name="Moneda 2 55 2 2 5 2 3" xfId="26751" xr:uid="{01680163-76BC-4630-90F9-7EF99885FF10}"/>
    <cellStyle name="Moneda 2 55 2 2 5 3" xfId="12172" xr:uid="{52D5DB30-B878-4372-9045-A3163C54DE40}"/>
    <cellStyle name="Moneda 2 55 2 2 5 3 2" xfId="34032" xr:uid="{1239A3C6-334A-485D-BD9D-1F2A74FF76CD}"/>
    <cellStyle name="Moneda 2 55 2 2 5 3 3" xfId="23111" xr:uid="{0A9F9374-9E8D-4A24-8493-B6E51E45B58F}"/>
    <cellStyle name="Moneda 2 55 2 2 5 4" xfId="30393" xr:uid="{9FD6E744-9060-4BCD-8BA4-AE94F484FA35}"/>
    <cellStyle name="Moneda 2 55 2 2 5 5" xfId="19472" xr:uid="{12BCBFF0-4B34-492D-9312-D1AD36DF7AF1}"/>
    <cellStyle name="Moneda 2 55 2 2 6" xfId="12912" xr:uid="{BBA52A17-E989-417D-8BF7-88CF1251BB22}"/>
    <cellStyle name="Moneda 2 55 2 2 6 2" xfId="34766" xr:uid="{08D1F430-C9C3-4E0A-9EF4-3DD48DE76941}"/>
    <cellStyle name="Moneda 2 55 2 2 6 3" xfId="23845" xr:uid="{397B95B7-67F6-45D3-BF05-F0D153FDE00E}"/>
    <cellStyle name="Moneda 2 55 2 2 7" xfId="9258" xr:uid="{48D3078A-6F12-4AB8-A160-EC76966F160C}"/>
    <cellStyle name="Moneda 2 55 2 2 7 2" xfId="31126" xr:uid="{B9D4CF98-6ABD-4AFE-936F-FD33156BBB9B}"/>
    <cellStyle name="Moneda 2 55 2 2 7 3" xfId="20205" xr:uid="{04FEC89B-55A9-44EF-9AE4-F9E3592B4CE9}"/>
    <cellStyle name="Moneda 2 55 2 2 8" xfId="27487" xr:uid="{D26E0891-8965-4A85-880C-E7ACFC11AA5E}"/>
    <cellStyle name="Moneda 2 55 2 2 9" xfId="16566" xr:uid="{05C95EF1-A4C3-4F7E-B843-2FC7DF9C647C}"/>
    <cellStyle name="Moneda 2 55 2 3" xfId="5844" xr:uid="{23C2B25A-B3F9-41FB-9E5E-98C58EEDC182}"/>
    <cellStyle name="Moneda 2 55 2 3 2" xfId="6577" xr:uid="{7D321409-8DB8-4E1D-BFA6-35AC109CE2D5}"/>
    <cellStyle name="Moneda 2 55 2 3 2 2" xfId="13884" xr:uid="{9EBD44B7-B2A5-4BD5-B67C-239CD440A2E4}"/>
    <cellStyle name="Moneda 2 55 2 3 2 2 2" xfId="35738" xr:uid="{686D481C-5EE6-4FFB-AFB7-8F2A01FBD3B4}"/>
    <cellStyle name="Moneda 2 55 2 3 2 2 3" xfId="24817" xr:uid="{4C41089E-79BD-498C-82B7-468B09FB3299}"/>
    <cellStyle name="Moneda 2 55 2 3 2 3" xfId="10230" xr:uid="{0988BA15-B665-46EC-90F6-F26E658FF153}"/>
    <cellStyle name="Moneda 2 55 2 3 2 3 2" xfId="32098" xr:uid="{CA031B9D-A80F-40C1-A403-1F076309F9BA}"/>
    <cellStyle name="Moneda 2 55 2 3 2 3 3" xfId="21177" xr:uid="{E2C36E76-57AF-4C02-BEBC-54CBCFF509B0}"/>
    <cellStyle name="Moneda 2 55 2 3 2 4" xfId="28459" xr:uid="{E6449460-254B-44A2-BE83-C580AF31338F}"/>
    <cellStyle name="Moneda 2 55 2 3 2 5" xfId="17538" xr:uid="{BB6C3254-E721-4388-83FD-3831073916F8}"/>
    <cellStyle name="Moneda 2 55 2 3 3" xfId="7307" xr:uid="{E1CF5C8C-D099-44D2-8C64-413FB3F9755C}"/>
    <cellStyle name="Moneda 2 55 2 3 3 2" xfId="14614" xr:uid="{4047C744-A376-4BFF-97AB-F4C9D8320722}"/>
    <cellStyle name="Moneda 2 55 2 3 3 2 2" xfId="36464" xr:uid="{EAC95C53-3A28-42F5-AFE3-D1F2D5E358AE}"/>
    <cellStyle name="Moneda 2 55 2 3 3 2 3" xfId="25543" xr:uid="{7561E191-D53C-4DAB-819A-08632DAEB54E}"/>
    <cellStyle name="Moneda 2 55 2 3 3 3" xfId="10960" xr:uid="{752BBA57-0A17-44C3-8758-47C1D1C4F844}"/>
    <cellStyle name="Moneda 2 55 2 3 3 3 2" xfId="32824" xr:uid="{8D2BE9B2-9D28-48D9-9CBD-89C177CB09F9}"/>
    <cellStyle name="Moneda 2 55 2 3 3 3 3" xfId="21903" xr:uid="{B1AF2266-FB41-497B-A08A-D3F36B2289E1}"/>
    <cellStyle name="Moneda 2 55 2 3 3 4" xfId="29185" xr:uid="{3D4CC431-F827-4DA1-A8EE-0C585EDF810D}"/>
    <cellStyle name="Moneda 2 55 2 3 3 5" xfId="18264" xr:uid="{8C832A82-EBAF-439C-93C4-A62D61C67266}"/>
    <cellStyle name="Moneda 2 55 2 3 4" xfId="8037" xr:uid="{862A737E-4960-4561-824C-391296773494}"/>
    <cellStyle name="Moneda 2 55 2 3 4 2" xfId="15344" xr:uid="{F4925696-8254-424F-B421-C83BEBEB295B}"/>
    <cellStyle name="Moneda 2 55 2 3 4 2 2" xfId="37190" xr:uid="{D997CB04-08AC-4EBA-9F43-2C8C219DF818}"/>
    <cellStyle name="Moneda 2 55 2 3 4 2 3" xfId="26269" xr:uid="{C99CFEB5-AB24-4069-B769-BC0169128194}"/>
    <cellStyle name="Moneda 2 55 2 3 4 3" xfId="11690" xr:uid="{A8421CA2-3A1D-4D42-810A-F1CEEAC8AAEA}"/>
    <cellStyle name="Moneda 2 55 2 3 4 3 2" xfId="33550" xr:uid="{D94DE3D5-0E83-4765-AF49-2417D6BD3CF3}"/>
    <cellStyle name="Moneda 2 55 2 3 4 3 3" xfId="22629" xr:uid="{DDFBCB8C-1938-4937-A796-489FF2DE2694}"/>
    <cellStyle name="Moneda 2 55 2 3 4 4" xfId="29911" xr:uid="{CB281F39-4908-48B2-99D2-B60CF58B3B35}"/>
    <cellStyle name="Moneda 2 55 2 3 4 5" xfId="18990" xr:uid="{21A63BA9-AFD7-49BF-BD21-4C5EB72C0373}"/>
    <cellStyle name="Moneda 2 55 2 3 5" xfId="8767" xr:uid="{4642006C-B975-4236-BC8D-CB577322CB79}"/>
    <cellStyle name="Moneda 2 55 2 3 5 2" xfId="16074" xr:uid="{209D814A-DDF3-4D1C-805F-6577F9250594}"/>
    <cellStyle name="Moneda 2 55 2 3 5 2 2" xfId="37916" xr:uid="{08404E2F-A98E-4E67-9617-9A3608856E87}"/>
    <cellStyle name="Moneda 2 55 2 3 5 2 3" xfId="26995" xr:uid="{2B72E8A0-8E46-43FA-8A9E-4DB036643045}"/>
    <cellStyle name="Moneda 2 55 2 3 5 3" xfId="12416" xr:uid="{C2382D37-E5B3-4B43-B550-E049AEFFAF52}"/>
    <cellStyle name="Moneda 2 55 2 3 5 3 2" xfId="34276" xr:uid="{69C4D67C-7E2A-4E1F-954B-4B01680E8BF7}"/>
    <cellStyle name="Moneda 2 55 2 3 5 3 3" xfId="23355" xr:uid="{2104665D-A5E7-4001-922A-6FBDA410BA5E}"/>
    <cellStyle name="Moneda 2 55 2 3 5 4" xfId="30637" xr:uid="{855CD674-ECE2-46F2-A994-25482E87589D}"/>
    <cellStyle name="Moneda 2 55 2 3 5 5" xfId="19716" xr:uid="{C505DF33-602A-4AC1-9B40-5CBCF03B091D}"/>
    <cellStyle name="Moneda 2 55 2 3 6" xfId="13156" xr:uid="{1A132FA4-1EA9-4C91-BD4B-3F3F58B97B79}"/>
    <cellStyle name="Moneda 2 55 2 3 6 2" xfId="35010" xr:uid="{94698910-D405-4000-9C94-0511AC639D58}"/>
    <cellStyle name="Moneda 2 55 2 3 6 3" xfId="24089" xr:uid="{D210FF5E-9C8F-4079-B6F6-8087B9C50AA5}"/>
    <cellStyle name="Moneda 2 55 2 3 7" xfId="9502" xr:uid="{42C771A9-EC68-42EE-8073-A2B070D73A9E}"/>
    <cellStyle name="Moneda 2 55 2 3 7 2" xfId="31370" xr:uid="{642F7884-6E9B-40A5-91B5-F9199B3357D9}"/>
    <cellStyle name="Moneda 2 55 2 3 7 3" xfId="20449" xr:uid="{D95829EF-7800-4EF3-A5E9-4E21826D5181}"/>
    <cellStyle name="Moneda 2 55 2 3 8" xfId="27731" xr:uid="{C184DE67-DA8F-4912-9806-BBE7A6D0CE7D}"/>
    <cellStyle name="Moneda 2 55 2 3 9" xfId="16810" xr:uid="{CD53DF48-6C47-4164-ABED-9D469FCFF066}"/>
    <cellStyle name="Moneda 2 55 2 4" xfId="6096" xr:uid="{1C380C89-8D2E-4978-BC6F-3D5D2ED36EB6}"/>
    <cellStyle name="Moneda 2 55 2 4 2" xfId="13403" xr:uid="{C8427BFB-D540-405B-B11D-651091340320}"/>
    <cellStyle name="Moneda 2 55 2 4 2 2" xfId="35257" xr:uid="{AA066248-FB8C-4C45-825B-0D800B24D835}"/>
    <cellStyle name="Moneda 2 55 2 4 2 3" xfId="24336" xr:uid="{AC7159ED-E84A-4EE8-B50F-3E8F0F4ACD7C}"/>
    <cellStyle name="Moneda 2 55 2 4 3" xfId="9749" xr:uid="{902D4B4A-F424-4DA2-AFB8-3D71EC88712C}"/>
    <cellStyle name="Moneda 2 55 2 4 3 2" xfId="31617" xr:uid="{C621BDF5-4111-4D33-B444-505952BE2762}"/>
    <cellStyle name="Moneda 2 55 2 4 3 3" xfId="20696" xr:uid="{550FC248-9F97-40C7-810D-2AE5B780ABDF}"/>
    <cellStyle name="Moneda 2 55 2 4 4" xfId="27978" xr:uid="{027C872B-2027-44E2-BB87-54B8DB9797B9}"/>
    <cellStyle name="Moneda 2 55 2 4 5" xfId="17057" xr:uid="{6993E432-E496-4ED3-AA1D-345B96AE1C6A}"/>
    <cellStyle name="Moneda 2 55 2 5" xfId="6824" xr:uid="{5A7A1BCE-E84B-4FB6-B169-387F5C1AA307}"/>
    <cellStyle name="Moneda 2 55 2 5 2" xfId="14131" xr:uid="{26F6068A-59FA-488F-A6F8-50F514BB67EC}"/>
    <cellStyle name="Moneda 2 55 2 5 2 2" xfId="35983" xr:uid="{FDA69AE4-BF51-4FC5-8D66-018BA54A3DBE}"/>
    <cellStyle name="Moneda 2 55 2 5 2 3" xfId="25062" xr:uid="{1AA0A800-0D91-4F01-9E0C-48A3AC3A60DC}"/>
    <cellStyle name="Moneda 2 55 2 5 3" xfId="10477" xr:uid="{F92EE190-DBD3-4B26-99C9-7F6F6D0DADA4}"/>
    <cellStyle name="Moneda 2 55 2 5 3 2" xfId="32343" xr:uid="{B94FD7E3-A40C-4290-A0B5-912387CD0BEA}"/>
    <cellStyle name="Moneda 2 55 2 5 3 3" xfId="21422" xr:uid="{98187FE5-DEC3-489D-B453-F8449C8E037C}"/>
    <cellStyle name="Moneda 2 55 2 5 4" xfId="28704" xr:uid="{8DDE2DBF-3D0B-4C1C-9C5C-8CCAADE04914}"/>
    <cellStyle name="Moneda 2 55 2 5 5" xfId="17783" xr:uid="{FD50C986-61B9-469C-851F-DC9A5046CF72}"/>
    <cellStyle name="Moneda 2 55 2 6" xfId="7554" xr:uid="{933085B4-2D7F-4670-A5C7-1B7B63212195}"/>
    <cellStyle name="Moneda 2 55 2 6 2" xfId="14861" xr:uid="{02C53EB8-5301-41CF-AB2C-4EAA73209E81}"/>
    <cellStyle name="Moneda 2 55 2 6 2 2" xfId="36709" xr:uid="{8787C8AC-1517-4AC6-A958-0448F55E173F}"/>
    <cellStyle name="Moneda 2 55 2 6 2 3" xfId="25788" xr:uid="{6F2C6A6A-B3E7-428D-B95B-819386C31176}"/>
    <cellStyle name="Moneda 2 55 2 6 3" xfId="11207" xr:uid="{2E9927B3-BFE4-4CBD-952A-5D4E9D52DFA3}"/>
    <cellStyle name="Moneda 2 55 2 6 3 2" xfId="33069" xr:uid="{A0132EF6-1A97-4B9A-AC46-137B71473284}"/>
    <cellStyle name="Moneda 2 55 2 6 3 3" xfId="22148" xr:uid="{37946071-83E0-428A-809A-E0D352B81F39}"/>
    <cellStyle name="Moneda 2 55 2 6 4" xfId="29430" xr:uid="{34BF17B3-3428-4E35-B67D-AEC3B779D907}"/>
    <cellStyle name="Moneda 2 55 2 6 5" xfId="18509" xr:uid="{E7626527-EE58-4AA3-B0F1-7F8216627B5F}"/>
    <cellStyle name="Moneda 2 55 2 7" xfId="8284" xr:uid="{F818F10A-BD31-4DAF-AABD-62071AC0A0B7}"/>
    <cellStyle name="Moneda 2 55 2 7 2" xfId="15591" xr:uid="{3BE3F85F-E8A8-4006-8AE7-778ABD429B8F}"/>
    <cellStyle name="Moneda 2 55 2 7 2 2" xfId="37435" xr:uid="{52132ABE-B06D-4DEC-AA9D-398A913E1E0C}"/>
    <cellStyle name="Moneda 2 55 2 7 2 3" xfId="26514" xr:uid="{E9D80CAC-49DC-49E6-9B58-785BC56126D6}"/>
    <cellStyle name="Moneda 2 55 2 7 3" xfId="11935" xr:uid="{C2897B30-8619-49A1-900A-2548382A3213}"/>
    <cellStyle name="Moneda 2 55 2 7 3 2" xfId="33795" xr:uid="{197CFD5D-D935-4A0E-BFDB-5304CA9C8D4E}"/>
    <cellStyle name="Moneda 2 55 2 7 3 3" xfId="22874" xr:uid="{A3C0CDFB-C764-45B9-B564-6956EC5763ED}"/>
    <cellStyle name="Moneda 2 55 2 7 4" xfId="30156" xr:uid="{510E3C6E-5D2C-4981-91F2-D0DB83C91719}"/>
    <cellStyle name="Moneda 2 55 2 7 5" xfId="19235" xr:uid="{A54BE949-328C-474F-BE2D-624755855E21}"/>
    <cellStyle name="Moneda 2 55 2 8" xfId="12673" xr:uid="{C5C574F6-5B36-4817-B63F-7D35F1F6FFBE}"/>
    <cellStyle name="Moneda 2 55 2 8 2" xfId="34529" xr:uid="{586B2550-A060-4063-8E12-1CD61741711C}"/>
    <cellStyle name="Moneda 2 55 2 8 3" xfId="23608" xr:uid="{D933FCB7-127C-4ED5-A64A-622757844E72}"/>
    <cellStyle name="Moneda 2 55 2 9" xfId="9021" xr:uid="{AF182438-ABA5-4FDF-8A3A-40D87048D915}"/>
    <cellStyle name="Moneda 2 55 2 9 2" xfId="30889" xr:uid="{B9862742-A99D-4863-8AEB-2A9DE5576AD8}"/>
    <cellStyle name="Moneda 2 55 2 9 3" xfId="19968" xr:uid="{0A0B4C7E-8B2C-4619-A161-A0BB206255AA}"/>
    <cellStyle name="Moneda 2 55 3" xfId="5593" xr:uid="{22F6906F-6150-4276-A93B-1256C04C0DA7}"/>
    <cellStyle name="Moneda 2 55 3 2" xfId="6332" xr:uid="{5F74AF27-E832-4659-B940-46940B98EB3B}"/>
    <cellStyle name="Moneda 2 55 3 2 2" xfId="13639" xr:uid="{A196E427-8FF8-4841-B085-58D40EF7648D}"/>
    <cellStyle name="Moneda 2 55 3 2 2 2" xfId="35493" xr:uid="{4CF8846A-450D-4AA5-83DE-EBDBE2B1E8DA}"/>
    <cellStyle name="Moneda 2 55 3 2 2 3" xfId="24572" xr:uid="{F32A073D-B959-4883-B258-889B86DFF9B7}"/>
    <cellStyle name="Moneda 2 55 3 2 3" xfId="9985" xr:uid="{00C8CB64-F723-4082-9AAA-EDD64EC0E259}"/>
    <cellStyle name="Moneda 2 55 3 2 3 2" xfId="31853" xr:uid="{558F899B-B4B7-45F4-AD7A-6D118176FAD6}"/>
    <cellStyle name="Moneda 2 55 3 2 3 3" xfId="20932" xr:uid="{4D5B8215-C050-44FE-95F8-0759D1B3203B}"/>
    <cellStyle name="Moneda 2 55 3 2 4" xfId="28214" xr:uid="{9CC98672-810A-4F81-9F59-88A29855E9A1}"/>
    <cellStyle name="Moneda 2 55 3 2 5" xfId="17293" xr:uid="{C4B773BA-3AB5-45B9-AA93-7670921416CE}"/>
    <cellStyle name="Moneda 2 55 3 3" xfId="7062" xr:uid="{EDCE8EB1-B892-4965-A442-6C9C9B893811}"/>
    <cellStyle name="Moneda 2 55 3 3 2" xfId="14369" xr:uid="{21CD592E-6798-40DD-BDB6-224DF09BD05D}"/>
    <cellStyle name="Moneda 2 55 3 3 2 2" xfId="36219" xr:uid="{8DFD7F56-0C47-4C1A-BC91-276C76D71670}"/>
    <cellStyle name="Moneda 2 55 3 3 2 3" xfId="25298" xr:uid="{059FBA7D-9339-4DD2-945C-87539FE2D5DA}"/>
    <cellStyle name="Moneda 2 55 3 3 3" xfId="10715" xr:uid="{68328DC9-CADB-4A4F-A224-6961F1F8174B}"/>
    <cellStyle name="Moneda 2 55 3 3 3 2" xfId="32579" xr:uid="{B10B9DFC-E2DC-4C1B-B324-DB663A02FF12}"/>
    <cellStyle name="Moneda 2 55 3 3 3 3" xfId="21658" xr:uid="{36516CC6-D8E5-4319-B641-F7219D8B56AB}"/>
    <cellStyle name="Moneda 2 55 3 3 4" xfId="28940" xr:uid="{DDBD3118-B1D4-41EE-8C25-295378F84FEF}"/>
    <cellStyle name="Moneda 2 55 3 3 5" xfId="18019" xr:uid="{B226A84B-AEB7-432F-96E2-10A7F7D226D9}"/>
    <cellStyle name="Moneda 2 55 3 4" xfId="7792" xr:uid="{2687444A-3933-4994-8444-43589B4490E9}"/>
    <cellStyle name="Moneda 2 55 3 4 2" xfId="15099" xr:uid="{0E237097-CECE-48CF-B44D-9156F40B81BB}"/>
    <cellStyle name="Moneda 2 55 3 4 2 2" xfId="36945" xr:uid="{6F69A157-7FF6-4A3C-9E33-DB90C79877A7}"/>
    <cellStyle name="Moneda 2 55 3 4 2 3" xfId="26024" xr:uid="{C00EBA26-A435-47F7-A794-24682D490129}"/>
    <cellStyle name="Moneda 2 55 3 4 3" xfId="11445" xr:uid="{4FA63752-2834-4CEC-9ACE-E42664A2DEA5}"/>
    <cellStyle name="Moneda 2 55 3 4 3 2" xfId="33305" xr:uid="{20633E35-A826-4481-B71A-EEF793710292}"/>
    <cellStyle name="Moneda 2 55 3 4 3 3" xfId="22384" xr:uid="{52EC5FF9-8785-4B22-B3DF-2EAE23EA9257}"/>
    <cellStyle name="Moneda 2 55 3 4 4" xfId="29666" xr:uid="{42A04045-6069-425E-B4D5-66690FF11DA4}"/>
    <cellStyle name="Moneda 2 55 3 4 5" xfId="18745" xr:uid="{40517AF2-935F-4FCE-8B1C-295CC198EB45}"/>
    <cellStyle name="Moneda 2 55 3 5" xfId="8522" xr:uid="{8F24C4C1-C752-4A4D-877F-0AFC15B31463}"/>
    <cellStyle name="Moneda 2 55 3 5 2" xfId="15829" xr:uid="{AE467EEC-EE2C-4B56-9C8D-615EC5071BEF}"/>
    <cellStyle name="Moneda 2 55 3 5 2 2" xfId="37671" xr:uid="{4EB22EE3-E56D-4F46-870E-2AFD0D3452B6}"/>
    <cellStyle name="Moneda 2 55 3 5 2 3" xfId="26750" xr:uid="{EC7FAD13-62F9-4410-9406-842ADEEBAF37}"/>
    <cellStyle name="Moneda 2 55 3 5 3" xfId="12171" xr:uid="{5FF19BE1-A2FF-4D72-AC9F-D6BC85FE8192}"/>
    <cellStyle name="Moneda 2 55 3 5 3 2" xfId="34031" xr:uid="{3860BF1A-2974-4A42-8134-5686EE289D57}"/>
    <cellStyle name="Moneda 2 55 3 5 3 3" xfId="23110" xr:uid="{F3C29A9C-5B72-4A76-B5D5-47F6E8F53959}"/>
    <cellStyle name="Moneda 2 55 3 5 4" xfId="30392" xr:uid="{4C9EF0CB-B6D4-47A2-93C9-57A38FA194B3}"/>
    <cellStyle name="Moneda 2 55 3 5 5" xfId="19471" xr:uid="{C4846A23-0DC3-4319-85E3-34651542FAE3}"/>
    <cellStyle name="Moneda 2 55 3 6" xfId="12911" xr:uid="{BF810CBF-66E9-464A-AE76-5320CBC26D23}"/>
    <cellStyle name="Moneda 2 55 3 6 2" xfId="34765" xr:uid="{A9D1A2E8-AB6E-4C01-A396-BB2DA892C656}"/>
    <cellStyle name="Moneda 2 55 3 6 3" xfId="23844" xr:uid="{461FF9ED-AAC5-479B-9E02-EA18B806B474}"/>
    <cellStyle name="Moneda 2 55 3 7" xfId="9257" xr:uid="{4494A0C2-965F-4CFD-896F-E66A8EC5A552}"/>
    <cellStyle name="Moneda 2 55 3 7 2" xfId="31125" xr:uid="{7997AEDE-5989-4F7E-96AF-0F36A3FFED27}"/>
    <cellStyle name="Moneda 2 55 3 7 3" xfId="20204" xr:uid="{F26C8074-964D-4CF0-B80B-2BD759A35504}"/>
    <cellStyle name="Moneda 2 55 3 8" xfId="27486" xr:uid="{7A1BF150-3D67-41E1-A6FF-B4C1D0BC43EF}"/>
    <cellStyle name="Moneda 2 55 3 9" xfId="16565" xr:uid="{B4A80384-D1A1-4B78-934A-859EC049423B}"/>
    <cellStyle name="Moneda 2 55 4" xfId="5843" xr:uid="{B8A819AF-5D48-4745-B880-53CF46E6D1B1}"/>
    <cellStyle name="Moneda 2 55 4 2" xfId="6576" xr:uid="{8955B2C1-6497-4BEE-AB57-763ADB1C73E5}"/>
    <cellStyle name="Moneda 2 55 4 2 2" xfId="13883" xr:uid="{C6029753-ABB8-41DF-B3DB-395D02FA77B5}"/>
    <cellStyle name="Moneda 2 55 4 2 2 2" xfId="35737" xr:uid="{D8662D58-E956-46D1-AB4F-7C7DD5BDFDA0}"/>
    <cellStyle name="Moneda 2 55 4 2 2 3" xfId="24816" xr:uid="{C8059215-B7DF-4541-9E3A-4E2632F2D5AF}"/>
    <cellStyle name="Moneda 2 55 4 2 3" xfId="10229" xr:uid="{67D9E6F3-CCA0-48A3-8691-833A0219A44C}"/>
    <cellStyle name="Moneda 2 55 4 2 3 2" xfId="32097" xr:uid="{F7A71330-A024-44E9-885F-BB4740D848A3}"/>
    <cellStyle name="Moneda 2 55 4 2 3 3" xfId="21176" xr:uid="{40651F2A-FF27-4A8A-93BD-72637BF50272}"/>
    <cellStyle name="Moneda 2 55 4 2 4" xfId="28458" xr:uid="{8C179C3E-9BA7-4B87-850C-97A9360724FF}"/>
    <cellStyle name="Moneda 2 55 4 2 5" xfId="17537" xr:uid="{6D5FB9E9-AA34-4A89-AFC6-F324FAA25A76}"/>
    <cellStyle name="Moneda 2 55 4 3" xfId="7306" xr:uid="{507404D4-F180-4638-A125-19C913D54E4B}"/>
    <cellStyle name="Moneda 2 55 4 3 2" xfId="14613" xr:uid="{3CEBCB06-3213-47CF-9056-FDFD570CF670}"/>
    <cellStyle name="Moneda 2 55 4 3 2 2" xfId="36463" xr:uid="{5B5F959B-23B5-4BB8-A703-C6F2E6F52F4C}"/>
    <cellStyle name="Moneda 2 55 4 3 2 3" xfId="25542" xr:uid="{DF23A0F1-975C-4C20-800B-7A20B7C5CCC1}"/>
    <cellStyle name="Moneda 2 55 4 3 3" xfId="10959" xr:uid="{C6D8A6AD-E4B9-4543-BC97-F1D1777091BB}"/>
    <cellStyle name="Moneda 2 55 4 3 3 2" xfId="32823" xr:uid="{72026B83-6255-46CD-89A9-7523A8E59210}"/>
    <cellStyle name="Moneda 2 55 4 3 3 3" xfId="21902" xr:uid="{300C546C-45AC-4CB4-8DCE-D0FAA48AD80A}"/>
    <cellStyle name="Moneda 2 55 4 3 4" xfId="29184" xr:uid="{1526C4D2-A73D-4FED-B735-C2A4AC33DD3D}"/>
    <cellStyle name="Moneda 2 55 4 3 5" xfId="18263" xr:uid="{B49B06E3-7E44-43AB-9016-78F308E80121}"/>
    <cellStyle name="Moneda 2 55 4 4" xfId="8036" xr:uid="{12EEFDB2-F795-499B-9F6F-50A7114F129A}"/>
    <cellStyle name="Moneda 2 55 4 4 2" xfId="15343" xr:uid="{34D53906-893B-439E-B2D8-AE72F1186E40}"/>
    <cellStyle name="Moneda 2 55 4 4 2 2" xfId="37189" xr:uid="{DC7C6F88-9582-4158-B0B5-A7B8205308C2}"/>
    <cellStyle name="Moneda 2 55 4 4 2 3" xfId="26268" xr:uid="{F00F2792-58E0-48D4-A19D-D950D3A3B051}"/>
    <cellStyle name="Moneda 2 55 4 4 3" xfId="11689" xr:uid="{02A8721E-B7B5-4E19-A00B-2AFD98FE5E84}"/>
    <cellStyle name="Moneda 2 55 4 4 3 2" xfId="33549" xr:uid="{FA8F4E73-CA0A-451C-AFC2-5B2E2516D15B}"/>
    <cellStyle name="Moneda 2 55 4 4 3 3" xfId="22628" xr:uid="{F0E84F02-EF83-4487-9D9C-528473AE5B26}"/>
    <cellStyle name="Moneda 2 55 4 4 4" xfId="29910" xr:uid="{F6B05868-3D8B-4C0C-AC9F-ADADE2878297}"/>
    <cellStyle name="Moneda 2 55 4 4 5" xfId="18989" xr:uid="{48F54490-B1DE-47B8-9725-3A87B70AD288}"/>
    <cellStyle name="Moneda 2 55 4 5" xfId="8766" xr:uid="{C665A00C-906E-4CF6-95AC-5B6D635BAEE3}"/>
    <cellStyle name="Moneda 2 55 4 5 2" xfId="16073" xr:uid="{C67A7F3E-E2B8-4AD4-8276-DC1A2ED30F2F}"/>
    <cellStyle name="Moneda 2 55 4 5 2 2" xfId="37915" xr:uid="{57821F69-344B-4F5B-8650-BFBB0A1157EB}"/>
    <cellStyle name="Moneda 2 55 4 5 2 3" xfId="26994" xr:uid="{2051CE29-009D-4911-A7D2-A95F155DA406}"/>
    <cellStyle name="Moneda 2 55 4 5 3" xfId="12415" xr:uid="{72A9E26B-3941-4E78-8B9D-D1ACA3D410FB}"/>
    <cellStyle name="Moneda 2 55 4 5 3 2" xfId="34275" xr:uid="{F9792F2A-6A1A-4F6B-988C-1A8A2A722BA0}"/>
    <cellStyle name="Moneda 2 55 4 5 3 3" xfId="23354" xr:uid="{27117448-B546-463F-B820-A0F806272957}"/>
    <cellStyle name="Moneda 2 55 4 5 4" xfId="30636" xr:uid="{E922AB71-C48A-4210-A5FE-BB47E4358DD6}"/>
    <cellStyle name="Moneda 2 55 4 5 5" xfId="19715" xr:uid="{5A76B221-BF0E-4719-A6D8-59D97A18D105}"/>
    <cellStyle name="Moneda 2 55 4 6" xfId="13155" xr:uid="{FE83AB5B-39EF-448D-A911-D4921F7A36B0}"/>
    <cellStyle name="Moneda 2 55 4 6 2" xfId="35009" xr:uid="{31B9DC69-927A-4E04-9560-3BC4C41EB5A6}"/>
    <cellStyle name="Moneda 2 55 4 6 3" xfId="24088" xr:uid="{D19D63DE-2242-4EE7-BC85-8DA1C3ADA39F}"/>
    <cellStyle name="Moneda 2 55 4 7" xfId="9501" xr:uid="{B3F8F5AF-2C6C-4525-8D28-E42F6EDF439D}"/>
    <cellStyle name="Moneda 2 55 4 7 2" xfId="31369" xr:uid="{FD0CFDFA-500A-45B7-9F51-7EFE18E08746}"/>
    <cellStyle name="Moneda 2 55 4 7 3" xfId="20448" xr:uid="{65D2670B-D632-478D-9999-80C46C329E88}"/>
    <cellStyle name="Moneda 2 55 4 8" xfId="27730" xr:uid="{7B51B1CA-F319-486D-8618-1F2EA75B2594}"/>
    <cellStyle name="Moneda 2 55 4 9" xfId="16809" xr:uid="{212178EA-7A81-4DA2-B470-CDDF4636C496}"/>
    <cellStyle name="Moneda 2 55 5" xfId="6095" xr:uid="{E718F54F-73F2-4D82-9F97-7034EB4BC0EA}"/>
    <cellStyle name="Moneda 2 55 5 2" xfId="13402" xr:uid="{3F2AEC89-8DF4-411B-A99C-F371A8D18357}"/>
    <cellStyle name="Moneda 2 55 5 2 2" xfId="35256" xr:uid="{17DF94FF-546D-45A1-B371-C518E765D37F}"/>
    <cellStyle name="Moneda 2 55 5 2 3" xfId="24335" xr:uid="{2156C5B3-1218-44C5-B82A-F29F943767E0}"/>
    <cellStyle name="Moneda 2 55 5 3" xfId="9748" xr:uid="{B575664A-D538-48EC-8710-ADA680DF75D2}"/>
    <cellStyle name="Moneda 2 55 5 3 2" xfId="31616" xr:uid="{2E3839F5-2F49-4578-AD35-49F5AC979377}"/>
    <cellStyle name="Moneda 2 55 5 3 3" xfId="20695" xr:uid="{D03DF7D0-90FF-4893-B72B-908C69DF08F8}"/>
    <cellStyle name="Moneda 2 55 5 4" xfId="27977" xr:uid="{C52E00E7-3E96-4EAF-9F5D-0B3348ADDEDB}"/>
    <cellStyle name="Moneda 2 55 5 5" xfId="17056" xr:uid="{7D4B04D0-49C8-4CB3-8193-4DB535B34A92}"/>
    <cellStyle name="Moneda 2 55 6" xfId="6823" xr:uid="{11354284-E1A7-45C0-A16A-A4322E5F9E44}"/>
    <cellStyle name="Moneda 2 55 6 2" xfId="14130" xr:uid="{45A3AB5A-0E43-4B64-BD21-AACC52EEBDA9}"/>
    <cellStyle name="Moneda 2 55 6 2 2" xfId="35982" xr:uid="{ED9EA99D-FC75-47F1-9E53-71EB04946C54}"/>
    <cellStyle name="Moneda 2 55 6 2 3" xfId="25061" xr:uid="{6609C24B-A425-419F-B20C-5F717302A1E5}"/>
    <cellStyle name="Moneda 2 55 6 3" xfId="10476" xr:uid="{4E1FF17C-4434-45A8-8EFA-698B90E0C5C8}"/>
    <cellStyle name="Moneda 2 55 6 3 2" xfId="32342" xr:uid="{94CECBB6-A324-479E-A466-20B3704200E3}"/>
    <cellStyle name="Moneda 2 55 6 3 3" xfId="21421" xr:uid="{9A8B72FB-3CA0-416A-B0B4-354F7476EEC3}"/>
    <cellStyle name="Moneda 2 55 6 4" xfId="28703" xr:uid="{E6EB899A-46A7-4431-83BA-216DFBD63CCA}"/>
    <cellStyle name="Moneda 2 55 6 5" xfId="17782" xr:uid="{CB5F00F2-0F25-40F4-B1B2-BB1C7A878FB8}"/>
    <cellStyle name="Moneda 2 55 7" xfId="7553" xr:uid="{09596525-8480-498D-A493-4F9E46140C70}"/>
    <cellStyle name="Moneda 2 55 7 2" xfId="14860" xr:uid="{B8F4FF49-D3DC-4ED4-86B7-69AD3A0EE7DD}"/>
    <cellStyle name="Moneda 2 55 7 2 2" xfId="36708" xr:uid="{5791780F-55FB-40FA-82EB-E4CDEED73BE5}"/>
    <cellStyle name="Moneda 2 55 7 2 3" xfId="25787" xr:uid="{0F562CB7-6E44-4E50-B6B9-1C377DACF445}"/>
    <cellStyle name="Moneda 2 55 7 3" xfId="11206" xr:uid="{2C9A4566-C0BD-427E-8B2C-20FD1ADBB5B5}"/>
    <cellStyle name="Moneda 2 55 7 3 2" xfId="33068" xr:uid="{5CBE6DEF-2D2C-4744-9952-A5EE6E380401}"/>
    <cellStyle name="Moneda 2 55 7 3 3" xfId="22147" xr:uid="{DFDD4FAE-3424-42E8-8F50-D289BCF639D3}"/>
    <cellStyle name="Moneda 2 55 7 4" xfId="29429" xr:uid="{B134337A-1B1E-46DE-80A7-FE6FB8BC19B1}"/>
    <cellStyle name="Moneda 2 55 7 5" xfId="18508" xr:uid="{21E04BAE-7FEF-43F0-8C82-740E6C902BB4}"/>
    <cellStyle name="Moneda 2 55 8" xfId="8283" xr:uid="{102900BE-AFD9-4948-822E-4473D25EF898}"/>
    <cellStyle name="Moneda 2 55 8 2" xfId="15590" xr:uid="{74655DAF-AA45-49AD-8E02-AA4DB329D49D}"/>
    <cellStyle name="Moneda 2 55 8 2 2" xfId="37434" xr:uid="{7CA8CF9F-AAC9-4E90-A88B-B56DC2957503}"/>
    <cellStyle name="Moneda 2 55 8 2 3" xfId="26513" xr:uid="{B77E1C1F-D10E-4159-A857-EA51FAAC08B1}"/>
    <cellStyle name="Moneda 2 55 8 3" xfId="11934" xr:uid="{1243220A-DF6A-4792-AB6C-F1B7083DE7B2}"/>
    <cellStyle name="Moneda 2 55 8 3 2" xfId="33794" xr:uid="{AC9C5A3B-D733-4E9D-9841-0AD6415ED47C}"/>
    <cellStyle name="Moneda 2 55 8 3 3" xfId="22873" xr:uid="{C53F83C8-F979-4B46-AA2D-60CE89AD6530}"/>
    <cellStyle name="Moneda 2 55 8 4" xfId="30155" xr:uid="{810190CD-51D1-4833-8D4B-3B2C1B74B465}"/>
    <cellStyle name="Moneda 2 55 8 5" xfId="19234" xr:uid="{94E2106F-FE1C-4B8D-A18D-EF911E0F4DE6}"/>
    <cellStyle name="Moneda 2 55 9" xfId="12672" xr:uid="{DB096321-21A5-4920-B8F6-E7BCB64BD990}"/>
    <cellStyle name="Moneda 2 55 9 2" xfId="34528" xr:uid="{1B1F2F3D-4278-4207-B8EE-390F0144853D}"/>
    <cellStyle name="Moneda 2 55 9 3" xfId="23607" xr:uid="{9905F3B4-FE6F-4E9C-A430-E2A881800395}"/>
    <cellStyle name="Moneda 2 56" xfId="3185" xr:uid="{7A5CC8CB-03A5-40B1-B8CB-412B451A4323}"/>
    <cellStyle name="Moneda 2 56 10" xfId="9022" xr:uid="{86892B22-AD80-477C-875F-892631A759CB}"/>
    <cellStyle name="Moneda 2 56 10 2" xfId="30890" xr:uid="{ADD55550-E2EB-4FC7-803A-78DE284F70EA}"/>
    <cellStyle name="Moneda 2 56 10 3" xfId="19969" xr:uid="{AA819772-C3FC-4B0A-ABC4-31E0F833F227}"/>
    <cellStyle name="Moneda 2 56 11" xfId="27251" xr:uid="{6AB1A64A-FCFC-4D12-9F94-4B6BCB6077F6}"/>
    <cellStyle name="Moneda 2 56 12" xfId="16330" xr:uid="{53599CE9-1C17-44E6-AD41-AF6F8B1998BA}"/>
    <cellStyle name="Moneda 2 56 2" xfId="3186" xr:uid="{4C48473B-D172-4AEB-94FA-5D619262D30C}"/>
    <cellStyle name="Moneda 2 56 2 10" xfId="27252" xr:uid="{28E2D609-9D81-4053-988A-22691C1036F2}"/>
    <cellStyle name="Moneda 2 56 2 11" xfId="16331" xr:uid="{6B30A4D5-CAED-4E14-99CC-EF116BDB7C23}"/>
    <cellStyle name="Moneda 2 56 2 2" xfId="5596" xr:uid="{552428EA-E395-4AD4-A698-5DD73E8F7FFE}"/>
    <cellStyle name="Moneda 2 56 2 2 2" xfId="6335" xr:uid="{DF392A3B-EB2B-471E-974F-1D6E596CFE37}"/>
    <cellStyle name="Moneda 2 56 2 2 2 2" xfId="13642" xr:uid="{B2E326CC-4049-43D4-8375-E0D1865D8A60}"/>
    <cellStyle name="Moneda 2 56 2 2 2 2 2" xfId="35496" xr:uid="{F998945D-C5DF-4A84-A145-343EF3B464A0}"/>
    <cellStyle name="Moneda 2 56 2 2 2 2 3" xfId="24575" xr:uid="{C79DF5D9-D473-4B81-A037-DA67C1A7DF86}"/>
    <cellStyle name="Moneda 2 56 2 2 2 3" xfId="9988" xr:uid="{50DEFA79-F224-42CF-A1B3-BF8F15AE7F6C}"/>
    <cellStyle name="Moneda 2 56 2 2 2 3 2" xfId="31856" xr:uid="{10E7A4B9-26F6-43CB-BD48-D8ABC5CEE0E9}"/>
    <cellStyle name="Moneda 2 56 2 2 2 3 3" xfId="20935" xr:uid="{214993CA-C76A-4AE0-BF40-8E8F77B4B3DE}"/>
    <cellStyle name="Moneda 2 56 2 2 2 4" xfId="28217" xr:uid="{D659943F-7385-43BA-8F79-7CD0C697F480}"/>
    <cellStyle name="Moneda 2 56 2 2 2 5" xfId="17296" xr:uid="{781EEAF3-FC40-4DFF-851E-B3C0CAB944D7}"/>
    <cellStyle name="Moneda 2 56 2 2 3" xfId="7065" xr:uid="{F1E64EC8-A3F6-4720-9AC7-21A27660306F}"/>
    <cellStyle name="Moneda 2 56 2 2 3 2" xfId="14372" xr:uid="{2B7EF9A4-4B28-47B2-AB77-FBE8BDD359BD}"/>
    <cellStyle name="Moneda 2 56 2 2 3 2 2" xfId="36222" xr:uid="{BB5AE286-EC6C-4A5B-8196-84BFF4852A45}"/>
    <cellStyle name="Moneda 2 56 2 2 3 2 3" xfId="25301" xr:uid="{32A0C88F-D015-40E9-AA24-530C03AF0DC9}"/>
    <cellStyle name="Moneda 2 56 2 2 3 3" xfId="10718" xr:uid="{8F2C5ACC-9F9F-40B2-B1E8-E46649BC7CFB}"/>
    <cellStyle name="Moneda 2 56 2 2 3 3 2" xfId="32582" xr:uid="{CCB97CBD-F0C9-4EA8-8537-E9468E361E7A}"/>
    <cellStyle name="Moneda 2 56 2 2 3 3 3" xfId="21661" xr:uid="{B7DAFE08-4DCB-4E52-88F6-F1CC6C1E263A}"/>
    <cellStyle name="Moneda 2 56 2 2 3 4" xfId="28943" xr:uid="{642ABF2C-650F-47E0-916B-E3279AED6F9E}"/>
    <cellStyle name="Moneda 2 56 2 2 3 5" xfId="18022" xr:uid="{4210A79C-BDD4-44A1-90AA-79AD31A22DB4}"/>
    <cellStyle name="Moneda 2 56 2 2 4" xfId="7795" xr:uid="{F6D1B3F7-97B6-4387-9833-51F22832AC7E}"/>
    <cellStyle name="Moneda 2 56 2 2 4 2" xfId="15102" xr:uid="{5618D640-6E54-4D18-987C-FA4950B56797}"/>
    <cellStyle name="Moneda 2 56 2 2 4 2 2" xfId="36948" xr:uid="{C34AD83E-6280-4701-AD09-32A7E105AE94}"/>
    <cellStyle name="Moneda 2 56 2 2 4 2 3" xfId="26027" xr:uid="{0D24D428-744C-40DB-850A-2790BF99C95D}"/>
    <cellStyle name="Moneda 2 56 2 2 4 3" xfId="11448" xr:uid="{95FEC662-039F-4E42-93B9-D5EEF09F488C}"/>
    <cellStyle name="Moneda 2 56 2 2 4 3 2" xfId="33308" xr:uid="{B57575C9-ADD7-49C3-90CA-2029BB48956F}"/>
    <cellStyle name="Moneda 2 56 2 2 4 3 3" xfId="22387" xr:uid="{2C003D39-E125-4727-932B-BC695B925EE5}"/>
    <cellStyle name="Moneda 2 56 2 2 4 4" xfId="29669" xr:uid="{2363452C-4972-4E58-885F-8AD0EFB9A276}"/>
    <cellStyle name="Moneda 2 56 2 2 4 5" xfId="18748" xr:uid="{BE0D0CB5-DE7A-43FD-AEA8-40E346029CB0}"/>
    <cellStyle name="Moneda 2 56 2 2 5" xfId="8525" xr:uid="{0FA1324C-CCBA-45FB-8630-AA267F3743F3}"/>
    <cellStyle name="Moneda 2 56 2 2 5 2" xfId="15832" xr:uid="{3517B7C0-AAD2-46EB-808E-FB5B749F8D8D}"/>
    <cellStyle name="Moneda 2 56 2 2 5 2 2" xfId="37674" xr:uid="{2EDD263D-6534-4EFD-B9CA-237A017E9727}"/>
    <cellStyle name="Moneda 2 56 2 2 5 2 3" xfId="26753" xr:uid="{2FCE1007-C69C-4CBE-873F-53CEBC8AAB30}"/>
    <cellStyle name="Moneda 2 56 2 2 5 3" xfId="12174" xr:uid="{ED7990DA-6953-4A00-A3B1-DF2B7E7EC848}"/>
    <cellStyle name="Moneda 2 56 2 2 5 3 2" xfId="34034" xr:uid="{E5AC3150-AC97-4211-B7F5-3B59949AC1C3}"/>
    <cellStyle name="Moneda 2 56 2 2 5 3 3" xfId="23113" xr:uid="{6971A4F3-0432-4257-B1E7-F0D30692DD71}"/>
    <cellStyle name="Moneda 2 56 2 2 5 4" xfId="30395" xr:uid="{44427DB0-F810-4ED5-AA6F-31E5F8D2ED4E}"/>
    <cellStyle name="Moneda 2 56 2 2 5 5" xfId="19474" xr:uid="{DE72FA4C-B67E-464B-8324-CE578E152232}"/>
    <cellStyle name="Moneda 2 56 2 2 6" xfId="12914" xr:uid="{2053236C-AF47-4EE0-BA42-346C65AEC640}"/>
    <cellStyle name="Moneda 2 56 2 2 6 2" xfId="34768" xr:uid="{29DDE0C6-56A2-4C5F-9DA2-805039807B8E}"/>
    <cellStyle name="Moneda 2 56 2 2 6 3" xfId="23847" xr:uid="{E616CE21-81C8-4A41-8520-28405995084F}"/>
    <cellStyle name="Moneda 2 56 2 2 7" xfId="9260" xr:uid="{C6A65374-359C-4227-9064-8291E6507C08}"/>
    <cellStyle name="Moneda 2 56 2 2 7 2" xfId="31128" xr:uid="{00D4F06B-2757-4E8D-8712-B108E332E6E6}"/>
    <cellStyle name="Moneda 2 56 2 2 7 3" xfId="20207" xr:uid="{733C73C3-5E4D-49CC-93A3-1C5AEF3F4A5D}"/>
    <cellStyle name="Moneda 2 56 2 2 8" xfId="27489" xr:uid="{6CF8818E-BAC1-411C-A171-C0BADC78D36A}"/>
    <cellStyle name="Moneda 2 56 2 2 9" xfId="16568" xr:uid="{53F64D83-7648-4C1B-BF3F-446CFB043631}"/>
    <cellStyle name="Moneda 2 56 2 3" xfId="5846" xr:uid="{7686AF47-4A38-473C-AB6F-25B363FB0586}"/>
    <cellStyle name="Moneda 2 56 2 3 2" xfId="6579" xr:uid="{B7E9A3B8-6910-4EF1-819E-D5E737B15169}"/>
    <cellStyle name="Moneda 2 56 2 3 2 2" xfId="13886" xr:uid="{F674B242-84B3-42BB-B174-99C9C2F926CF}"/>
    <cellStyle name="Moneda 2 56 2 3 2 2 2" xfId="35740" xr:uid="{A9D5B62A-CB30-4101-BB63-E068D6F7BAC4}"/>
    <cellStyle name="Moneda 2 56 2 3 2 2 3" xfId="24819" xr:uid="{58A2EF37-D97D-4843-9557-DA79299AAA4C}"/>
    <cellStyle name="Moneda 2 56 2 3 2 3" xfId="10232" xr:uid="{7FC96DF4-E647-42EF-BC21-46B7888C2E9B}"/>
    <cellStyle name="Moneda 2 56 2 3 2 3 2" xfId="32100" xr:uid="{D6ACCB20-B8CD-468A-9DFD-81B913F38E63}"/>
    <cellStyle name="Moneda 2 56 2 3 2 3 3" xfId="21179" xr:uid="{77B14495-AB2D-4B52-8706-4EDC299B7E31}"/>
    <cellStyle name="Moneda 2 56 2 3 2 4" xfId="28461" xr:uid="{DB8B8B65-97F3-4304-B3B3-1E880342D80A}"/>
    <cellStyle name="Moneda 2 56 2 3 2 5" xfId="17540" xr:uid="{057351B7-BCDB-4ECC-A0D4-E37E6382A07C}"/>
    <cellStyle name="Moneda 2 56 2 3 3" xfId="7309" xr:uid="{6F537731-1541-4E3F-AF9B-87954DF9F774}"/>
    <cellStyle name="Moneda 2 56 2 3 3 2" xfId="14616" xr:uid="{73668953-C651-4DF5-9CA3-30EBD7EF5652}"/>
    <cellStyle name="Moneda 2 56 2 3 3 2 2" xfId="36466" xr:uid="{CDF1AAE6-37E6-4886-9940-256D7B8B4481}"/>
    <cellStyle name="Moneda 2 56 2 3 3 2 3" xfId="25545" xr:uid="{C69CAA19-817C-4ED1-B188-0103CB460B5D}"/>
    <cellStyle name="Moneda 2 56 2 3 3 3" xfId="10962" xr:uid="{3260043D-776E-480B-AD2E-EA1E6F02457F}"/>
    <cellStyle name="Moneda 2 56 2 3 3 3 2" xfId="32826" xr:uid="{F9EE0A6E-8BFA-42DE-9BDC-44528DAC45EF}"/>
    <cellStyle name="Moneda 2 56 2 3 3 3 3" xfId="21905" xr:uid="{7C87742F-1E1A-486E-824B-76778669E241}"/>
    <cellStyle name="Moneda 2 56 2 3 3 4" xfId="29187" xr:uid="{0A422207-9F24-4574-BA3E-819E2377C615}"/>
    <cellStyle name="Moneda 2 56 2 3 3 5" xfId="18266" xr:uid="{4D30FEA7-9F8A-4417-A773-D7CB7340EFD6}"/>
    <cellStyle name="Moneda 2 56 2 3 4" xfId="8039" xr:uid="{B1EE5DB1-5AFE-43C1-891C-8926CF2FD745}"/>
    <cellStyle name="Moneda 2 56 2 3 4 2" xfId="15346" xr:uid="{8EAE1160-CF55-4222-A810-CCD652BE51C1}"/>
    <cellStyle name="Moneda 2 56 2 3 4 2 2" xfId="37192" xr:uid="{8D2CB96E-E9B0-444D-938E-635681687A05}"/>
    <cellStyle name="Moneda 2 56 2 3 4 2 3" xfId="26271" xr:uid="{921DCD8F-78B8-4307-A094-2E4D9370CFFF}"/>
    <cellStyle name="Moneda 2 56 2 3 4 3" xfId="11692" xr:uid="{A6FE76F0-5A87-4A02-BE00-7E68EA76E300}"/>
    <cellStyle name="Moneda 2 56 2 3 4 3 2" xfId="33552" xr:uid="{2C2A5552-DC62-49AC-896C-9AF7C93A28A0}"/>
    <cellStyle name="Moneda 2 56 2 3 4 3 3" xfId="22631" xr:uid="{4F3D7216-3393-498B-8055-A3890D03D7F2}"/>
    <cellStyle name="Moneda 2 56 2 3 4 4" xfId="29913" xr:uid="{E367C0F3-BF8E-4631-A6BE-C0796513E89C}"/>
    <cellStyle name="Moneda 2 56 2 3 4 5" xfId="18992" xr:uid="{0020DF29-BD85-443D-844E-DDB121FDE30A}"/>
    <cellStyle name="Moneda 2 56 2 3 5" xfId="8769" xr:uid="{62E625DA-3124-483E-8BFC-BBEE7A57D68F}"/>
    <cellStyle name="Moneda 2 56 2 3 5 2" xfId="16076" xr:uid="{AF2A084E-26D6-43C4-AE47-541A39331C76}"/>
    <cellStyle name="Moneda 2 56 2 3 5 2 2" xfId="37918" xr:uid="{22F376A9-E506-4E7E-8600-0C3E73A0058F}"/>
    <cellStyle name="Moneda 2 56 2 3 5 2 3" xfId="26997" xr:uid="{97874D6A-73BA-49BD-A26E-EB1BC20B8270}"/>
    <cellStyle name="Moneda 2 56 2 3 5 3" xfId="12418" xr:uid="{E7091773-955D-43EC-B4E6-07F4B9420506}"/>
    <cellStyle name="Moneda 2 56 2 3 5 3 2" xfId="34278" xr:uid="{46674C1B-A1B8-4F55-A41D-D6F8DF50BB5D}"/>
    <cellStyle name="Moneda 2 56 2 3 5 3 3" xfId="23357" xr:uid="{DA0ABFDE-A8B6-4FCD-846C-993EF6479C02}"/>
    <cellStyle name="Moneda 2 56 2 3 5 4" xfId="30639" xr:uid="{A75A9232-75AB-4C9C-899E-38C54357E796}"/>
    <cellStyle name="Moneda 2 56 2 3 5 5" xfId="19718" xr:uid="{7C2EF71B-B3D2-4B53-8AC9-D9BAFC6AEAB7}"/>
    <cellStyle name="Moneda 2 56 2 3 6" xfId="13158" xr:uid="{E936339D-0D38-49C0-9D5C-C1D47926F18D}"/>
    <cellStyle name="Moneda 2 56 2 3 6 2" xfId="35012" xr:uid="{8E56B01A-E219-4D1E-86C8-EEA5D0D9DED4}"/>
    <cellStyle name="Moneda 2 56 2 3 6 3" xfId="24091" xr:uid="{39604F12-CC83-4211-B8FD-8CD2BB1BD8BC}"/>
    <cellStyle name="Moneda 2 56 2 3 7" xfId="9504" xr:uid="{264AF9FA-037E-460C-B7EE-EF480037F7F2}"/>
    <cellStyle name="Moneda 2 56 2 3 7 2" xfId="31372" xr:uid="{13561BA1-FACF-4B0A-BDE9-0C46B6C9A98C}"/>
    <cellStyle name="Moneda 2 56 2 3 7 3" xfId="20451" xr:uid="{E435A8B7-2966-4A63-9A76-8EF351F83730}"/>
    <cellStyle name="Moneda 2 56 2 3 8" xfId="27733" xr:uid="{379710E6-80FD-4E1B-BDBE-9A970B92A955}"/>
    <cellStyle name="Moneda 2 56 2 3 9" xfId="16812" xr:uid="{A7F0429A-DDD0-4F67-8B39-2A5B2E635838}"/>
    <cellStyle name="Moneda 2 56 2 4" xfId="6098" xr:uid="{2B893564-F644-4057-B71D-315C668B121E}"/>
    <cellStyle name="Moneda 2 56 2 4 2" xfId="13405" xr:uid="{6D6E9A72-7894-40C1-A712-85AB87E5C106}"/>
    <cellStyle name="Moneda 2 56 2 4 2 2" xfId="35259" xr:uid="{C5DADFEF-C2A6-47E4-8692-FF94B013B032}"/>
    <cellStyle name="Moneda 2 56 2 4 2 3" xfId="24338" xr:uid="{A47E1919-EDED-4B5E-80F6-7E8E74CE62FA}"/>
    <cellStyle name="Moneda 2 56 2 4 3" xfId="9751" xr:uid="{07E82875-3D79-4689-95C3-77960E8E3313}"/>
    <cellStyle name="Moneda 2 56 2 4 3 2" xfId="31619" xr:uid="{4151C93F-4478-424A-87D6-5CF9F8C61492}"/>
    <cellStyle name="Moneda 2 56 2 4 3 3" xfId="20698" xr:uid="{FD735BD4-14F8-46FA-8EE7-86EC7184E11A}"/>
    <cellStyle name="Moneda 2 56 2 4 4" xfId="27980" xr:uid="{577D1B74-053C-4E1B-8E5F-DD6526C11B75}"/>
    <cellStyle name="Moneda 2 56 2 4 5" xfId="17059" xr:uid="{6F08295A-DEE3-44A6-93B8-045430F91943}"/>
    <cellStyle name="Moneda 2 56 2 5" xfId="6826" xr:uid="{4941CD8F-740A-46C4-8EA7-4FFD44F782E3}"/>
    <cellStyle name="Moneda 2 56 2 5 2" xfId="14133" xr:uid="{C74AC6AC-19D5-4D99-96F1-C11B2D3C4338}"/>
    <cellStyle name="Moneda 2 56 2 5 2 2" xfId="35985" xr:uid="{64D18868-FF65-4495-9A69-F620E1918FB7}"/>
    <cellStyle name="Moneda 2 56 2 5 2 3" xfId="25064" xr:uid="{F4ADD377-F4BC-4459-B1C5-47ABCBC55AB1}"/>
    <cellStyle name="Moneda 2 56 2 5 3" xfId="10479" xr:uid="{2C5EA88F-71BD-4FAA-A66A-56FB052EBD9D}"/>
    <cellStyle name="Moneda 2 56 2 5 3 2" xfId="32345" xr:uid="{9C990DAD-E6F6-4C7A-8B4E-7A9E5517E826}"/>
    <cellStyle name="Moneda 2 56 2 5 3 3" xfId="21424" xr:uid="{3E3F33C5-EC8D-4DEC-92C5-905D06228174}"/>
    <cellStyle name="Moneda 2 56 2 5 4" xfId="28706" xr:uid="{1224D581-732C-4AAD-A378-19C106C08C7B}"/>
    <cellStyle name="Moneda 2 56 2 5 5" xfId="17785" xr:uid="{BBFE0D26-3826-4D4E-A298-117B185311C9}"/>
    <cellStyle name="Moneda 2 56 2 6" xfId="7556" xr:uid="{47C92690-FC42-4C38-9734-E25B68690396}"/>
    <cellStyle name="Moneda 2 56 2 6 2" xfId="14863" xr:uid="{9E639AC8-C043-4B8E-B620-65C399BBE9C4}"/>
    <cellStyle name="Moneda 2 56 2 6 2 2" xfId="36711" xr:uid="{1E76473E-3373-452A-9503-A997B11D1C5C}"/>
    <cellStyle name="Moneda 2 56 2 6 2 3" xfId="25790" xr:uid="{D7C52174-769B-437D-81E6-4EF1EEEF5C50}"/>
    <cellStyle name="Moneda 2 56 2 6 3" xfId="11209" xr:uid="{A48A14DB-73BE-4E7C-9FE7-6D216CCC0847}"/>
    <cellStyle name="Moneda 2 56 2 6 3 2" xfId="33071" xr:uid="{4AACB085-E189-41CA-B10F-7DAE95438059}"/>
    <cellStyle name="Moneda 2 56 2 6 3 3" xfId="22150" xr:uid="{F365BEEF-3711-4070-954B-F048B41254CD}"/>
    <cellStyle name="Moneda 2 56 2 6 4" xfId="29432" xr:uid="{C1F2D9DD-1EB2-4A86-A614-9F48374929EE}"/>
    <cellStyle name="Moneda 2 56 2 6 5" xfId="18511" xr:uid="{6B6E5A78-F99C-492F-94B9-BBAD20EDF226}"/>
    <cellStyle name="Moneda 2 56 2 7" xfId="8286" xr:uid="{9C2640DE-711D-465A-869D-CA30F9F96DD1}"/>
    <cellStyle name="Moneda 2 56 2 7 2" xfId="15593" xr:uid="{32134A8E-2082-4BF8-A561-46EF10F57879}"/>
    <cellStyle name="Moneda 2 56 2 7 2 2" xfId="37437" xr:uid="{46E01D1E-E5D8-41DA-B56E-F5609AF07DDD}"/>
    <cellStyle name="Moneda 2 56 2 7 2 3" xfId="26516" xr:uid="{D9E79E81-0A43-403A-88C2-1EB4385C4F47}"/>
    <cellStyle name="Moneda 2 56 2 7 3" xfId="11937" xr:uid="{C02C5E6F-2719-4DF8-885C-A70F216F5992}"/>
    <cellStyle name="Moneda 2 56 2 7 3 2" xfId="33797" xr:uid="{33346C25-9BBA-49C6-B3E6-CA43B52896CD}"/>
    <cellStyle name="Moneda 2 56 2 7 3 3" xfId="22876" xr:uid="{8B004FA8-6238-43DD-8ABE-F786E7ACC40A}"/>
    <cellStyle name="Moneda 2 56 2 7 4" xfId="30158" xr:uid="{AF722753-3195-442B-9824-463B73411556}"/>
    <cellStyle name="Moneda 2 56 2 7 5" xfId="19237" xr:uid="{A5A308E9-871D-48CC-98C1-A429888797B8}"/>
    <cellStyle name="Moneda 2 56 2 8" xfId="12675" xr:uid="{5A77C2D0-BB3D-4941-B353-8AF1F67AC1AB}"/>
    <cellStyle name="Moneda 2 56 2 8 2" xfId="34531" xr:uid="{082A9CAD-FE28-4776-9380-7FAD01F83BE8}"/>
    <cellStyle name="Moneda 2 56 2 8 3" xfId="23610" xr:uid="{0B803D77-4214-4E33-B0A3-B19D5012F9A2}"/>
    <cellStyle name="Moneda 2 56 2 9" xfId="9023" xr:uid="{48BF0ACF-90BB-4683-8866-E1720EA80D80}"/>
    <cellStyle name="Moneda 2 56 2 9 2" xfId="30891" xr:uid="{54A0A245-3652-4BD0-AC23-0B1D70EA343D}"/>
    <cellStyle name="Moneda 2 56 2 9 3" xfId="19970" xr:uid="{179D6F08-14C1-4130-AE76-E96C628317C5}"/>
    <cellStyle name="Moneda 2 56 3" xfId="5595" xr:uid="{79CE80E7-863D-47DA-A355-2590720B29CE}"/>
    <cellStyle name="Moneda 2 56 3 2" xfId="6334" xr:uid="{65C570A8-4308-44EE-BC34-FF98E428A40D}"/>
    <cellStyle name="Moneda 2 56 3 2 2" xfId="13641" xr:uid="{DBD2A737-A6EA-4DB5-AF3C-09A2DFE04E8C}"/>
    <cellStyle name="Moneda 2 56 3 2 2 2" xfId="35495" xr:uid="{4C36470A-9177-41F6-B2FD-8F81992E234C}"/>
    <cellStyle name="Moneda 2 56 3 2 2 3" xfId="24574" xr:uid="{B960C631-39CC-4927-B270-55BFD3795D07}"/>
    <cellStyle name="Moneda 2 56 3 2 3" xfId="9987" xr:uid="{6FDEF36A-2150-48CE-8A81-EAC1CEF02C0C}"/>
    <cellStyle name="Moneda 2 56 3 2 3 2" xfId="31855" xr:uid="{D02C2E43-1AFE-4016-A8EB-B244A859A3AB}"/>
    <cellStyle name="Moneda 2 56 3 2 3 3" xfId="20934" xr:uid="{0FBC42E8-D9CA-4B39-BC6A-FDCDC2113C76}"/>
    <cellStyle name="Moneda 2 56 3 2 4" xfId="28216" xr:uid="{60F07EFC-B315-49B5-9D5D-A1C14EAE2914}"/>
    <cellStyle name="Moneda 2 56 3 2 5" xfId="17295" xr:uid="{0D48873B-5296-4D0A-953D-222C23A94770}"/>
    <cellStyle name="Moneda 2 56 3 3" xfId="7064" xr:uid="{6B95FA2B-7C5A-4C93-81DA-C7F95126CD82}"/>
    <cellStyle name="Moneda 2 56 3 3 2" xfId="14371" xr:uid="{B870C3C8-7DAD-4F33-B96A-F1B0BF6108BD}"/>
    <cellStyle name="Moneda 2 56 3 3 2 2" xfId="36221" xr:uid="{5391BFEB-3FA5-47E6-9A57-FE54D0C28CF4}"/>
    <cellStyle name="Moneda 2 56 3 3 2 3" xfId="25300" xr:uid="{395F0FD4-3F65-4103-964E-FB3045F5EEF3}"/>
    <cellStyle name="Moneda 2 56 3 3 3" xfId="10717" xr:uid="{895E1109-4CEC-438C-9A3A-F067B7C6DF46}"/>
    <cellStyle name="Moneda 2 56 3 3 3 2" xfId="32581" xr:uid="{64DF4849-B172-449B-9E07-28C924A93BB0}"/>
    <cellStyle name="Moneda 2 56 3 3 3 3" xfId="21660" xr:uid="{D27E564A-F07E-420F-B600-D5E34417AA41}"/>
    <cellStyle name="Moneda 2 56 3 3 4" xfId="28942" xr:uid="{B46EF0D2-C70A-4357-9FE1-9AA78A5591FC}"/>
    <cellStyle name="Moneda 2 56 3 3 5" xfId="18021" xr:uid="{A451B029-6CF4-48D5-B38E-4A9996783505}"/>
    <cellStyle name="Moneda 2 56 3 4" xfId="7794" xr:uid="{9A0B5448-7FE4-4D30-879F-762C53E94B2E}"/>
    <cellStyle name="Moneda 2 56 3 4 2" xfId="15101" xr:uid="{8F1EF4CA-FEA8-4B45-A682-4AE4D1D39EBE}"/>
    <cellStyle name="Moneda 2 56 3 4 2 2" xfId="36947" xr:uid="{93EB8EA2-9F8B-4630-8631-CB293102F7A8}"/>
    <cellStyle name="Moneda 2 56 3 4 2 3" xfId="26026" xr:uid="{5016AF9E-C9B6-4906-A451-39980A5FA97F}"/>
    <cellStyle name="Moneda 2 56 3 4 3" xfId="11447" xr:uid="{C92DAD11-BCEF-4BCD-BD22-1230D7517D14}"/>
    <cellStyle name="Moneda 2 56 3 4 3 2" xfId="33307" xr:uid="{BF9B21A8-94E7-454D-8B8C-69BED45F389B}"/>
    <cellStyle name="Moneda 2 56 3 4 3 3" xfId="22386" xr:uid="{DD2EA84F-69A2-4189-A5FA-A87EBA2B4EB4}"/>
    <cellStyle name="Moneda 2 56 3 4 4" xfId="29668" xr:uid="{FF10078B-59F7-46AB-95CD-C67E8575B2EC}"/>
    <cellStyle name="Moneda 2 56 3 4 5" xfId="18747" xr:uid="{60975D3A-8B7F-47D8-ADC0-A4872995E426}"/>
    <cellStyle name="Moneda 2 56 3 5" xfId="8524" xr:uid="{E723CDE2-BBA4-4B23-84E6-4F282E3E80EF}"/>
    <cellStyle name="Moneda 2 56 3 5 2" xfId="15831" xr:uid="{F8FD429F-F1FC-43BD-8FE0-BD20C39949BC}"/>
    <cellStyle name="Moneda 2 56 3 5 2 2" xfId="37673" xr:uid="{BA1D975A-4706-4B36-92A5-BA3BFE58FDF7}"/>
    <cellStyle name="Moneda 2 56 3 5 2 3" xfId="26752" xr:uid="{6E015094-C2A4-40C2-9B07-B174C91F6FC2}"/>
    <cellStyle name="Moneda 2 56 3 5 3" xfId="12173" xr:uid="{E09F7510-3D20-4F47-8E27-5982179AEE1C}"/>
    <cellStyle name="Moneda 2 56 3 5 3 2" xfId="34033" xr:uid="{5EF99E16-CEDC-40ED-9D39-25F1EC684628}"/>
    <cellStyle name="Moneda 2 56 3 5 3 3" xfId="23112" xr:uid="{EC5DA505-ECFB-4730-ADB4-E2C285A7125E}"/>
    <cellStyle name="Moneda 2 56 3 5 4" xfId="30394" xr:uid="{528EAC8A-2005-414B-899A-0A2B989C5A56}"/>
    <cellStyle name="Moneda 2 56 3 5 5" xfId="19473" xr:uid="{DD22F102-9768-44F7-9689-CD4E787B29A7}"/>
    <cellStyle name="Moneda 2 56 3 6" xfId="12913" xr:uid="{72A8B4FC-7FC1-43CB-A60A-26152F4DAB0D}"/>
    <cellStyle name="Moneda 2 56 3 6 2" xfId="34767" xr:uid="{8EB3B4EA-4C4D-438B-93FE-1C142251A960}"/>
    <cellStyle name="Moneda 2 56 3 6 3" xfId="23846" xr:uid="{AE893A1B-2F80-4A1C-B49A-6748F50D1493}"/>
    <cellStyle name="Moneda 2 56 3 7" xfId="9259" xr:uid="{28DC7B51-C40E-40BB-9FB8-3C2C2B1DF05B}"/>
    <cellStyle name="Moneda 2 56 3 7 2" xfId="31127" xr:uid="{B89BE538-8131-44C4-97D4-E6B4E39661EF}"/>
    <cellStyle name="Moneda 2 56 3 7 3" xfId="20206" xr:uid="{902C5280-681B-4586-B08E-DA69AE9D27E1}"/>
    <cellStyle name="Moneda 2 56 3 8" xfId="27488" xr:uid="{DE33C9AB-F37B-4EA1-826C-CDE2E352F243}"/>
    <cellStyle name="Moneda 2 56 3 9" xfId="16567" xr:uid="{0A84F2F4-8DCB-471C-90EE-329EC5561362}"/>
    <cellStyle name="Moneda 2 56 4" xfId="5845" xr:uid="{0853C4C2-0037-47AA-81A3-D25252EF966D}"/>
    <cellStyle name="Moneda 2 56 4 2" xfId="6578" xr:uid="{F3DC1BE7-EABE-433F-AE9D-725D66AA44B0}"/>
    <cellStyle name="Moneda 2 56 4 2 2" xfId="13885" xr:uid="{CBC1504C-D54D-40D0-838F-B403FF5EAF0F}"/>
    <cellStyle name="Moneda 2 56 4 2 2 2" xfId="35739" xr:uid="{41E3D6B2-13F1-4D51-A109-41BC44EBF41B}"/>
    <cellStyle name="Moneda 2 56 4 2 2 3" xfId="24818" xr:uid="{FA68D142-25CF-49DF-AA25-FD1BD785D46A}"/>
    <cellStyle name="Moneda 2 56 4 2 3" xfId="10231" xr:uid="{ACE40424-B0F4-4E70-AE65-B108EA081D9F}"/>
    <cellStyle name="Moneda 2 56 4 2 3 2" xfId="32099" xr:uid="{DE5AB01E-4577-473F-841A-63638A9A9BF0}"/>
    <cellStyle name="Moneda 2 56 4 2 3 3" xfId="21178" xr:uid="{43F607AE-3351-4749-9B77-56F175E4D75A}"/>
    <cellStyle name="Moneda 2 56 4 2 4" xfId="28460" xr:uid="{FA2BF145-9584-4BC9-9ECF-0D293BA0F535}"/>
    <cellStyle name="Moneda 2 56 4 2 5" xfId="17539" xr:uid="{45089375-38D2-4BB0-A2A6-082E1BB3A0E9}"/>
    <cellStyle name="Moneda 2 56 4 3" xfId="7308" xr:uid="{48C9ECD3-251A-49C0-844E-F4BBADF2C892}"/>
    <cellStyle name="Moneda 2 56 4 3 2" xfId="14615" xr:uid="{6A387925-A420-4B0B-BE6B-EFB0270DAEF5}"/>
    <cellStyle name="Moneda 2 56 4 3 2 2" xfId="36465" xr:uid="{3B6656DA-FBC0-4AB8-B97F-D44846B22088}"/>
    <cellStyle name="Moneda 2 56 4 3 2 3" xfId="25544" xr:uid="{1BBFD539-3E7C-43D0-B471-646C634BAF69}"/>
    <cellStyle name="Moneda 2 56 4 3 3" xfId="10961" xr:uid="{DC8B0174-B448-4629-B339-B3C4C9DE0BD2}"/>
    <cellStyle name="Moneda 2 56 4 3 3 2" xfId="32825" xr:uid="{6AB35209-931C-48C3-874B-3C99030C1B03}"/>
    <cellStyle name="Moneda 2 56 4 3 3 3" xfId="21904" xr:uid="{6621B1AE-B06F-4D94-8F4F-5461801E25E6}"/>
    <cellStyle name="Moneda 2 56 4 3 4" xfId="29186" xr:uid="{46C85391-B8C3-4690-9DED-84741959C054}"/>
    <cellStyle name="Moneda 2 56 4 3 5" xfId="18265" xr:uid="{C4619FFE-0909-4649-B1A5-FD906A0CB243}"/>
    <cellStyle name="Moneda 2 56 4 4" xfId="8038" xr:uid="{159A0AA2-BADE-4E45-AB41-A58E215FD75D}"/>
    <cellStyle name="Moneda 2 56 4 4 2" xfId="15345" xr:uid="{CCC221B6-F29B-4556-BE1A-E13CDC11B434}"/>
    <cellStyle name="Moneda 2 56 4 4 2 2" xfId="37191" xr:uid="{2F5F77E0-D438-47C6-876F-6F90BDA23BCB}"/>
    <cellStyle name="Moneda 2 56 4 4 2 3" xfId="26270" xr:uid="{BFB0E9E3-CE4D-49F7-AA47-BF8AF2CA556B}"/>
    <cellStyle name="Moneda 2 56 4 4 3" xfId="11691" xr:uid="{116F7169-37C3-4367-8E16-E1A452D3CB24}"/>
    <cellStyle name="Moneda 2 56 4 4 3 2" xfId="33551" xr:uid="{EDF53F9F-30DE-40B7-B667-47E07115A13D}"/>
    <cellStyle name="Moneda 2 56 4 4 3 3" xfId="22630" xr:uid="{D3308CC1-A984-4514-B877-CE0ACF78D71A}"/>
    <cellStyle name="Moneda 2 56 4 4 4" xfId="29912" xr:uid="{93F643F2-79CA-488D-8C62-A7FF4C4E9F58}"/>
    <cellStyle name="Moneda 2 56 4 4 5" xfId="18991" xr:uid="{18F78065-01FE-4B86-8555-FA790B9E9C9E}"/>
    <cellStyle name="Moneda 2 56 4 5" xfId="8768" xr:uid="{3FD1E4E8-8651-474B-8EF6-1EECF13813C4}"/>
    <cellStyle name="Moneda 2 56 4 5 2" xfId="16075" xr:uid="{43D65293-748A-477E-8FDD-0F00F7A8D001}"/>
    <cellStyle name="Moneda 2 56 4 5 2 2" xfId="37917" xr:uid="{DA00C194-B9D4-45B8-9EBE-BA43C198C534}"/>
    <cellStyle name="Moneda 2 56 4 5 2 3" xfId="26996" xr:uid="{43E1F51C-907D-4245-A913-DFF9989F9D1A}"/>
    <cellStyle name="Moneda 2 56 4 5 3" xfId="12417" xr:uid="{AB004ED2-F850-4A34-A9AC-983A2522DCC6}"/>
    <cellStyle name="Moneda 2 56 4 5 3 2" xfId="34277" xr:uid="{E3E16D8F-090D-42B7-B2EE-806E15AC0628}"/>
    <cellStyle name="Moneda 2 56 4 5 3 3" xfId="23356" xr:uid="{8768BDFF-37C5-4FC8-BD65-C54852B625F0}"/>
    <cellStyle name="Moneda 2 56 4 5 4" xfId="30638" xr:uid="{BE936DC2-46F3-40B9-8719-53F40402E8C4}"/>
    <cellStyle name="Moneda 2 56 4 5 5" xfId="19717" xr:uid="{066C2E1C-82F1-4DAA-BF9C-8CFABBEF9445}"/>
    <cellStyle name="Moneda 2 56 4 6" xfId="13157" xr:uid="{0F53C57B-92D0-4A47-A33B-BB2C24FB4C7A}"/>
    <cellStyle name="Moneda 2 56 4 6 2" xfId="35011" xr:uid="{C4964F45-9845-4CA3-8263-A1E95F0E1F93}"/>
    <cellStyle name="Moneda 2 56 4 6 3" xfId="24090" xr:uid="{E2145012-8C7E-4173-9C6F-38482E3BEF08}"/>
    <cellStyle name="Moneda 2 56 4 7" xfId="9503" xr:uid="{83B4145B-A531-4F77-9987-D393A130E212}"/>
    <cellStyle name="Moneda 2 56 4 7 2" xfId="31371" xr:uid="{2162971C-048C-4D74-AC52-0EB5EFC2D046}"/>
    <cellStyle name="Moneda 2 56 4 7 3" xfId="20450" xr:uid="{256DFE4D-0C55-4ACA-80E8-CC65E2FC4756}"/>
    <cellStyle name="Moneda 2 56 4 8" xfId="27732" xr:uid="{9BDA6AE7-FABD-4BDB-A07F-57500A8F0600}"/>
    <cellStyle name="Moneda 2 56 4 9" xfId="16811" xr:uid="{498F8F6E-A24F-4515-B2E6-A0EBCC34C7E5}"/>
    <cellStyle name="Moneda 2 56 5" xfId="6097" xr:uid="{6BD6E473-0147-4505-A968-74AB2B677CA1}"/>
    <cellStyle name="Moneda 2 56 5 2" xfId="13404" xr:uid="{13FA0971-2A0B-4FE2-B650-E84E0C9A89D3}"/>
    <cellStyle name="Moneda 2 56 5 2 2" xfId="35258" xr:uid="{211D5E70-A045-4475-8346-C60E8182C9BE}"/>
    <cellStyle name="Moneda 2 56 5 2 3" xfId="24337" xr:uid="{ABFD216A-CDD3-44DF-B56A-4066FFBC71ED}"/>
    <cellStyle name="Moneda 2 56 5 3" xfId="9750" xr:uid="{1581ECD0-6FFC-473B-A923-8A87159DFBEC}"/>
    <cellStyle name="Moneda 2 56 5 3 2" xfId="31618" xr:uid="{D4610DED-0159-486D-8328-4F665AAC768E}"/>
    <cellStyle name="Moneda 2 56 5 3 3" xfId="20697" xr:uid="{DABA34E8-12BB-4931-A2D8-7ED8223AC854}"/>
    <cellStyle name="Moneda 2 56 5 4" xfId="27979" xr:uid="{90010634-273C-4E4E-944B-2ED61967D64E}"/>
    <cellStyle name="Moneda 2 56 5 5" xfId="17058" xr:uid="{D97C2E4F-63B6-4D81-8267-DBEF4B0B5C34}"/>
    <cellStyle name="Moneda 2 56 6" xfId="6825" xr:uid="{73B2222A-9136-4912-BD04-4C9A14E6EDAB}"/>
    <cellStyle name="Moneda 2 56 6 2" xfId="14132" xr:uid="{AD3A123B-5E5E-4642-878F-C1A56BCBEFF3}"/>
    <cellStyle name="Moneda 2 56 6 2 2" xfId="35984" xr:uid="{03C189D9-5016-4C96-AFAF-820430C3E4FD}"/>
    <cellStyle name="Moneda 2 56 6 2 3" xfId="25063" xr:uid="{D145ACC1-655B-48C9-87F1-5996A075ABF5}"/>
    <cellStyle name="Moneda 2 56 6 3" xfId="10478" xr:uid="{609E23EA-2EC0-49D6-9F2D-42168E4963A3}"/>
    <cellStyle name="Moneda 2 56 6 3 2" xfId="32344" xr:uid="{1BE7C2B7-B1D6-4EF1-8E20-8DC684BBE562}"/>
    <cellStyle name="Moneda 2 56 6 3 3" xfId="21423" xr:uid="{A9CC6795-7A6A-454E-B058-EFEE32072849}"/>
    <cellStyle name="Moneda 2 56 6 4" xfId="28705" xr:uid="{20C09B50-BF6F-46CC-B434-C3026981986C}"/>
    <cellStyle name="Moneda 2 56 6 5" xfId="17784" xr:uid="{BF571E95-C3D2-48F3-A03A-48711D0E4CA9}"/>
    <cellStyle name="Moneda 2 56 7" xfId="7555" xr:uid="{A42F47D8-9662-4C27-BC07-609FF7C874D5}"/>
    <cellStyle name="Moneda 2 56 7 2" xfId="14862" xr:uid="{C7AAFD4F-55E2-407F-AEF6-5F0C7507D408}"/>
    <cellStyle name="Moneda 2 56 7 2 2" xfId="36710" xr:uid="{419B9E48-BA2E-4D36-856E-D94FDC1F7143}"/>
    <cellStyle name="Moneda 2 56 7 2 3" xfId="25789" xr:uid="{B497946B-3ADE-4513-85BD-E49549C71F30}"/>
    <cellStyle name="Moneda 2 56 7 3" xfId="11208" xr:uid="{19891FBA-D637-4308-9E5B-7C28F4758CFF}"/>
    <cellStyle name="Moneda 2 56 7 3 2" xfId="33070" xr:uid="{E6361FBD-8111-4C71-9F05-55AA2F740F8D}"/>
    <cellStyle name="Moneda 2 56 7 3 3" xfId="22149" xr:uid="{404B02C9-FF45-4A3F-8DA1-0FDCA37FF406}"/>
    <cellStyle name="Moneda 2 56 7 4" xfId="29431" xr:uid="{C1991F81-CB49-40E4-B44E-277856341B02}"/>
    <cellStyle name="Moneda 2 56 7 5" xfId="18510" xr:uid="{568478C6-0BF7-4576-BCA5-F4BE5093CF3D}"/>
    <cellStyle name="Moneda 2 56 8" xfId="8285" xr:uid="{9E2FE0F2-2990-48A4-9525-5D0B941F4FDD}"/>
    <cellStyle name="Moneda 2 56 8 2" xfId="15592" xr:uid="{8446C125-1D7F-4B59-81DE-8402E1C5C30D}"/>
    <cellStyle name="Moneda 2 56 8 2 2" xfId="37436" xr:uid="{53A51D8B-EA4E-476E-B5F1-29F0169408A1}"/>
    <cellStyle name="Moneda 2 56 8 2 3" xfId="26515" xr:uid="{824A2610-5A39-4E76-A18A-3DFF0987598D}"/>
    <cellStyle name="Moneda 2 56 8 3" xfId="11936" xr:uid="{B1097064-2B73-4DAF-92B2-059E1255E94D}"/>
    <cellStyle name="Moneda 2 56 8 3 2" xfId="33796" xr:uid="{7388CF10-D74C-473A-A324-621B84C6A33B}"/>
    <cellStyle name="Moneda 2 56 8 3 3" xfId="22875" xr:uid="{4880A3ED-3C44-4E32-BDAD-2567D878E707}"/>
    <cellStyle name="Moneda 2 56 8 4" xfId="30157" xr:uid="{B6C1C7F0-28F9-4262-852D-5DF601167036}"/>
    <cellStyle name="Moneda 2 56 8 5" xfId="19236" xr:uid="{00DF1BEE-2898-4112-87DB-9AD96E63879E}"/>
    <cellStyle name="Moneda 2 56 9" xfId="12674" xr:uid="{E761A1D9-EA01-4E5F-93B9-A54C991478F6}"/>
    <cellStyle name="Moneda 2 56 9 2" xfId="34530" xr:uid="{37AF0AC3-1693-4548-9130-BA5364A568FD}"/>
    <cellStyle name="Moneda 2 56 9 3" xfId="23609" xr:uid="{DA82E640-66D3-4888-9E3B-6EA5E106E65C}"/>
    <cellStyle name="Moneda 2 57" xfId="3187" xr:uid="{893860A1-D258-4A0A-B479-0C846934A51B}"/>
    <cellStyle name="Moneda 2 57 10" xfId="9024" xr:uid="{D098DF22-C380-4397-8EA2-CBF1966924CA}"/>
    <cellStyle name="Moneda 2 57 10 2" xfId="30892" xr:uid="{52FECB75-0241-48B5-BD12-8CD1BC6E08EE}"/>
    <cellStyle name="Moneda 2 57 10 3" xfId="19971" xr:uid="{F2B6D0F9-A727-4465-8871-658D8F65D1F3}"/>
    <cellStyle name="Moneda 2 57 11" xfId="27253" xr:uid="{718FAD3E-22F4-463D-9AD7-A87EDABB2C5B}"/>
    <cellStyle name="Moneda 2 57 12" xfId="16332" xr:uid="{F675DA28-DBE2-447F-92D3-F1D6A1945E6B}"/>
    <cellStyle name="Moneda 2 57 2" xfId="3188" xr:uid="{8EB590A1-FAFF-486A-8134-3D0AEF479E8E}"/>
    <cellStyle name="Moneda 2 57 2 10" xfId="27254" xr:uid="{1DE24D2E-6BAA-496F-9DB1-293B99A74745}"/>
    <cellStyle name="Moneda 2 57 2 11" xfId="16333" xr:uid="{F4EDFBBE-8BB1-4C51-9A12-FAF072747C9E}"/>
    <cellStyle name="Moneda 2 57 2 2" xfId="5598" xr:uid="{2C396187-9111-47C5-8032-5B54BFAEA538}"/>
    <cellStyle name="Moneda 2 57 2 2 2" xfId="6337" xr:uid="{FE77A490-5196-40A3-B311-31F210D4D640}"/>
    <cellStyle name="Moneda 2 57 2 2 2 2" xfId="13644" xr:uid="{A263E21A-632C-479D-B723-EA89CD7FB74C}"/>
    <cellStyle name="Moneda 2 57 2 2 2 2 2" xfId="35498" xr:uid="{58711076-F18D-4DCE-94B3-F3D61E406062}"/>
    <cellStyle name="Moneda 2 57 2 2 2 2 3" xfId="24577" xr:uid="{919ABD26-9D8E-401F-8E0F-996A93C365AC}"/>
    <cellStyle name="Moneda 2 57 2 2 2 3" xfId="9990" xr:uid="{F9EB73CD-CDA7-48EC-ADD9-8E19C58C655D}"/>
    <cellStyle name="Moneda 2 57 2 2 2 3 2" xfId="31858" xr:uid="{73DAE5D8-74B5-40D4-AA13-AE0AEA59EFCE}"/>
    <cellStyle name="Moneda 2 57 2 2 2 3 3" xfId="20937" xr:uid="{2558136E-0207-42D5-9B91-DF12B05EEBE0}"/>
    <cellStyle name="Moneda 2 57 2 2 2 4" xfId="28219" xr:uid="{D216E6B2-4D56-4CCC-AEB1-0649CB8E30ED}"/>
    <cellStyle name="Moneda 2 57 2 2 2 5" xfId="17298" xr:uid="{1E58F6AC-C6D6-4389-BB9F-917A86B46A2F}"/>
    <cellStyle name="Moneda 2 57 2 2 3" xfId="7067" xr:uid="{9AB00F75-6B8D-4B5F-86A5-3FBEE8C0CBAE}"/>
    <cellStyle name="Moneda 2 57 2 2 3 2" xfId="14374" xr:uid="{D7B26E2F-253B-4FA9-8FC0-34DF5180B3BF}"/>
    <cellStyle name="Moneda 2 57 2 2 3 2 2" xfId="36224" xr:uid="{59C05BB2-12C8-4521-8A23-7AB1825D2353}"/>
    <cellStyle name="Moneda 2 57 2 2 3 2 3" xfId="25303" xr:uid="{FAB0D270-D54E-498A-9F71-EA5DFDF93555}"/>
    <cellStyle name="Moneda 2 57 2 2 3 3" xfId="10720" xr:uid="{4A752257-CF48-4245-82D5-A06F37E4AACF}"/>
    <cellStyle name="Moneda 2 57 2 2 3 3 2" xfId="32584" xr:uid="{9E3EC72D-6808-472A-847C-0E53293B6D74}"/>
    <cellStyle name="Moneda 2 57 2 2 3 3 3" xfId="21663" xr:uid="{90486F40-6216-417F-9878-8FC83FAB6836}"/>
    <cellStyle name="Moneda 2 57 2 2 3 4" xfId="28945" xr:uid="{8D7356CB-45DD-4E00-A1A8-DE71687A5867}"/>
    <cellStyle name="Moneda 2 57 2 2 3 5" xfId="18024" xr:uid="{68C44C0B-0BA0-4E8E-8637-9EE5648F33D8}"/>
    <cellStyle name="Moneda 2 57 2 2 4" xfId="7797" xr:uid="{46EBE8FF-438E-40FC-85EB-F2779D49197F}"/>
    <cellStyle name="Moneda 2 57 2 2 4 2" xfId="15104" xr:uid="{572F393E-42C0-4D84-873D-95CC079CD510}"/>
    <cellStyle name="Moneda 2 57 2 2 4 2 2" xfId="36950" xr:uid="{204FF93E-5481-4ABF-9D43-1585C9391E58}"/>
    <cellStyle name="Moneda 2 57 2 2 4 2 3" xfId="26029" xr:uid="{3C0E5433-FB16-4D7A-A97C-8A6ADFA72C34}"/>
    <cellStyle name="Moneda 2 57 2 2 4 3" xfId="11450" xr:uid="{B9D65A71-752D-4A14-8C80-89177CD43FE9}"/>
    <cellStyle name="Moneda 2 57 2 2 4 3 2" xfId="33310" xr:uid="{BC69B163-8FF4-4DA8-BCA7-CD80D4499259}"/>
    <cellStyle name="Moneda 2 57 2 2 4 3 3" xfId="22389" xr:uid="{98E24DB8-CB5C-4248-9460-71A6FAAE5448}"/>
    <cellStyle name="Moneda 2 57 2 2 4 4" xfId="29671" xr:uid="{BB49A7C9-07BF-4666-AB16-47AAA958599B}"/>
    <cellStyle name="Moneda 2 57 2 2 4 5" xfId="18750" xr:uid="{A332275F-8A6F-48B3-8F52-9E86AB3A3626}"/>
    <cellStyle name="Moneda 2 57 2 2 5" xfId="8527" xr:uid="{F32253F1-67DD-4772-80AB-60B203DF07BB}"/>
    <cellStyle name="Moneda 2 57 2 2 5 2" xfId="15834" xr:uid="{3330FEEE-6A8C-4F01-A7B5-5AE15EBD83E4}"/>
    <cellStyle name="Moneda 2 57 2 2 5 2 2" xfId="37676" xr:uid="{26C07726-029A-4663-84E8-FB1A95F6E274}"/>
    <cellStyle name="Moneda 2 57 2 2 5 2 3" xfId="26755" xr:uid="{7B7FC01C-37F5-49F5-B03B-6F65C6A9F0E9}"/>
    <cellStyle name="Moneda 2 57 2 2 5 3" xfId="12176" xr:uid="{22F11E40-C4C7-4EBF-AE35-E24D2E449B76}"/>
    <cellStyle name="Moneda 2 57 2 2 5 3 2" xfId="34036" xr:uid="{587026F3-1FAE-4CEF-A6FF-B2C5354DD284}"/>
    <cellStyle name="Moneda 2 57 2 2 5 3 3" xfId="23115" xr:uid="{E0A4CDF8-8EE0-42E2-9E52-885501B6D8BC}"/>
    <cellStyle name="Moneda 2 57 2 2 5 4" xfId="30397" xr:uid="{06F8CC64-EE79-45D3-B132-2F61FBA91B50}"/>
    <cellStyle name="Moneda 2 57 2 2 5 5" xfId="19476" xr:uid="{6F9F1ADE-B97C-4F16-9502-C62D7FF44850}"/>
    <cellStyle name="Moneda 2 57 2 2 6" xfId="12916" xr:uid="{9782CD50-9518-4C3D-804E-C3C9784EF90B}"/>
    <cellStyle name="Moneda 2 57 2 2 6 2" xfId="34770" xr:uid="{B80EDE40-BD7C-4C39-B0FB-52363ABA9FDC}"/>
    <cellStyle name="Moneda 2 57 2 2 6 3" xfId="23849" xr:uid="{A0FCB3FB-DE2A-45DC-9416-C5077C957985}"/>
    <cellStyle name="Moneda 2 57 2 2 7" xfId="9262" xr:uid="{DE58C219-E026-433A-A9D7-938352A93550}"/>
    <cellStyle name="Moneda 2 57 2 2 7 2" xfId="31130" xr:uid="{ADA5F154-7619-4C95-B3F9-6205027A0AB5}"/>
    <cellStyle name="Moneda 2 57 2 2 7 3" xfId="20209" xr:uid="{EA08C58B-DA99-4B61-8003-320E9C049643}"/>
    <cellStyle name="Moneda 2 57 2 2 8" xfId="27491" xr:uid="{4E20718A-8CAB-42D9-9D51-7D662CBD43B4}"/>
    <cellStyle name="Moneda 2 57 2 2 9" xfId="16570" xr:uid="{3545D320-51AE-4BC1-B272-8C946F8B2847}"/>
    <cellStyle name="Moneda 2 57 2 3" xfId="5848" xr:uid="{22132B34-8AD9-473B-A5BF-2458541F7449}"/>
    <cellStyle name="Moneda 2 57 2 3 2" xfId="6581" xr:uid="{B593CB84-EA1F-44FC-A727-3640D771FA75}"/>
    <cellStyle name="Moneda 2 57 2 3 2 2" xfId="13888" xr:uid="{F1EBDEED-0EF1-4074-8454-63843326AFAB}"/>
    <cellStyle name="Moneda 2 57 2 3 2 2 2" xfId="35742" xr:uid="{A0D7A016-D3EA-44AA-8EB7-56318EFF57CB}"/>
    <cellStyle name="Moneda 2 57 2 3 2 2 3" xfId="24821" xr:uid="{B8E0CA82-1595-4441-9DBA-E790223BB16B}"/>
    <cellStyle name="Moneda 2 57 2 3 2 3" xfId="10234" xr:uid="{EF93857E-DF98-46F0-9BDE-0A51E352AB27}"/>
    <cellStyle name="Moneda 2 57 2 3 2 3 2" xfId="32102" xr:uid="{B3F385E1-A10D-4CCA-8D07-025CB84F0EFE}"/>
    <cellStyle name="Moneda 2 57 2 3 2 3 3" xfId="21181" xr:uid="{EFA86AEC-431A-4C5F-8856-80F2642B94A3}"/>
    <cellStyle name="Moneda 2 57 2 3 2 4" xfId="28463" xr:uid="{72F62480-7E28-495F-B015-57EA5CBD18C1}"/>
    <cellStyle name="Moneda 2 57 2 3 2 5" xfId="17542" xr:uid="{A4C14DC7-2714-4153-B59D-43CFD8FE8D7C}"/>
    <cellStyle name="Moneda 2 57 2 3 3" xfId="7311" xr:uid="{CFBC9CE6-0ECC-48C3-86A2-8AA318DB9576}"/>
    <cellStyle name="Moneda 2 57 2 3 3 2" xfId="14618" xr:uid="{F88BE9F1-4BDC-44FE-B713-ACEDE67AA28C}"/>
    <cellStyle name="Moneda 2 57 2 3 3 2 2" xfId="36468" xr:uid="{5EC9524A-9343-40CF-AC9F-3679E2E998D7}"/>
    <cellStyle name="Moneda 2 57 2 3 3 2 3" xfId="25547" xr:uid="{8DD190A3-0A49-4C11-A01B-108DE6793DE1}"/>
    <cellStyle name="Moneda 2 57 2 3 3 3" xfId="10964" xr:uid="{B27BC82E-E1FA-4460-929F-7D8AFC3E4DE8}"/>
    <cellStyle name="Moneda 2 57 2 3 3 3 2" xfId="32828" xr:uid="{121EDF62-CCD7-48E1-847A-4D9EFFADA0CF}"/>
    <cellStyle name="Moneda 2 57 2 3 3 3 3" xfId="21907" xr:uid="{7EA4C6D8-AC4C-4582-A0D0-B3D92019B4BC}"/>
    <cellStyle name="Moneda 2 57 2 3 3 4" xfId="29189" xr:uid="{D74956BF-92D4-412C-B38B-F7351681897A}"/>
    <cellStyle name="Moneda 2 57 2 3 3 5" xfId="18268" xr:uid="{0AD418F7-21B3-49C3-B576-ABCCC1BBC157}"/>
    <cellStyle name="Moneda 2 57 2 3 4" xfId="8041" xr:uid="{5FD81F18-DEB1-4DE0-90A2-AD500B19160D}"/>
    <cellStyle name="Moneda 2 57 2 3 4 2" xfId="15348" xr:uid="{10944CF7-E0D0-47B8-B821-04E87611E6FB}"/>
    <cellStyle name="Moneda 2 57 2 3 4 2 2" xfId="37194" xr:uid="{BF2B4B72-20E7-4E19-9F00-C937EAEDA5F9}"/>
    <cellStyle name="Moneda 2 57 2 3 4 2 3" xfId="26273" xr:uid="{26ECEEC6-FDE4-4927-B677-9D88F1FC817A}"/>
    <cellStyle name="Moneda 2 57 2 3 4 3" xfId="11694" xr:uid="{E83D2875-9364-4D99-8A7E-18C150D8E8B2}"/>
    <cellStyle name="Moneda 2 57 2 3 4 3 2" xfId="33554" xr:uid="{A85CAE86-BE6A-44A5-BDD1-761245FC8639}"/>
    <cellStyle name="Moneda 2 57 2 3 4 3 3" xfId="22633" xr:uid="{2568B480-0CDF-47CA-8800-C1A38F100E19}"/>
    <cellStyle name="Moneda 2 57 2 3 4 4" xfId="29915" xr:uid="{2EFDEB2E-2449-4509-BF93-05902662067D}"/>
    <cellStyle name="Moneda 2 57 2 3 4 5" xfId="18994" xr:uid="{971BC9C2-E880-4ABA-81AE-51C833B9117F}"/>
    <cellStyle name="Moneda 2 57 2 3 5" xfId="8771" xr:uid="{8F87E303-00B1-42F9-8E43-EE84C3024EA8}"/>
    <cellStyle name="Moneda 2 57 2 3 5 2" xfId="16078" xr:uid="{B8E7A5FC-DB89-498D-8F8C-961D1BDB4B8E}"/>
    <cellStyle name="Moneda 2 57 2 3 5 2 2" xfId="37920" xr:uid="{26FEE8B6-30F8-407E-BAF5-D0954A6E25D8}"/>
    <cellStyle name="Moneda 2 57 2 3 5 2 3" xfId="26999" xr:uid="{DAF6BB03-F04B-4DB8-AD08-5B36C5BD6257}"/>
    <cellStyle name="Moneda 2 57 2 3 5 3" xfId="12420" xr:uid="{E220BC73-F466-45DC-AAAA-E48AC02A1895}"/>
    <cellStyle name="Moneda 2 57 2 3 5 3 2" xfId="34280" xr:uid="{7AF7336E-16CE-4FE1-A52F-4D0290AE523A}"/>
    <cellStyle name="Moneda 2 57 2 3 5 3 3" xfId="23359" xr:uid="{3182ED5B-4A0A-4F4D-AF59-9E27BB767107}"/>
    <cellStyle name="Moneda 2 57 2 3 5 4" xfId="30641" xr:uid="{BD8EF203-E00E-4DE3-A9BB-4CAFBAF333A1}"/>
    <cellStyle name="Moneda 2 57 2 3 5 5" xfId="19720" xr:uid="{C3BE8953-4828-49CD-ABB9-1C7EDBCDDA27}"/>
    <cellStyle name="Moneda 2 57 2 3 6" xfId="13160" xr:uid="{DC2CA4D4-30BB-40A3-8ED3-75950A5841BE}"/>
    <cellStyle name="Moneda 2 57 2 3 6 2" xfId="35014" xr:uid="{3F6B9774-420B-4471-AD91-13A2F2F6EB93}"/>
    <cellStyle name="Moneda 2 57 2 3 6 3" xfId="24093" xr:uid="{7A5DB92B-0CD3-41B8-B1F3-FB4FD6C5FA5F}"/>
    <cellStyle name="Moneda 2 57 2 3 7" xfId="9506" xr:uid="{4BBF9F6C-C65F-4A62-9E58-04F7F601FD94}"/>
    <cellStyle name="Moneda 2 57 2 3 7 2" xfId="31374" xr:uid="{3928A23D-D847-4C58-8141-FDF15DF4017F}"/>
    <cellStyle name="Moneda 2 57 2 3 7 3" xfId="20453" xr:uid="{5085F5F8-947F-4043-B629-771EFAD2058D}"/>
    <cellStyle name="Moneda 2 57 2 3 8" xfId="27735" xr:uid="{D8157B04-0A11-4D21-BACF-446E349BBDCF}"/>
    <cellStyle name="Moneda 2 57 2 3 9" xfId="16814" xr:uid="{AD72BDF9-5C93-47F5-9A73-2E9CE25BBD80}"/>
    <cellStyle name="Moneda 2 57 2 4" xfId="6100" xr:uid="{2AA769E7-D158-4649-955E-015DEE40E09A}"/>
    <cellStyle name="Moneda 2 57 2 4 2" xfId="13407" xr:uid="{DAB5FA0A-2DAF-4C99-ADCC-439D3247576A}"/>
    <cellStyle name="Moneda 2 57 2 4 2 2" xfId="35261" xr:uid="{33FC229F-B699-4131-8B9D-3C44E10921E4}"/>
    <cellStyle name="Moneda 2 57 2 4 2 3" xfId="24340" xr:uid="{8C5AC626-2AC0-4B48-9FEC-15663D592A35}"/>
    <cellStyle name="Moneda 2 57 2 4 3" xfId="9753" xr:uid="{4DD08E91-6501-43D9-ACC6-D273D2C69DD1}"/>
    <cellStyle name="Moneda 2 57 2 4 3 2" xfId="31621" xr:uid="{FE26C0AF-D109-497A-9B2C-7F1AB2779821}"/>
    <cellStyle name="Moneda 2 57 2 4 3 3" xfId="20700" xr:uid="{7A6F8B89-57B0-4B5C-A06D-F0773AA2D694}"/>
    <cellStyle name="Moneda 2 57 2 4 4" xfId="27982" xr:uid="{FEF657E2-D93A-40B7-803F-2F780C446A48}"/>
    <cellStyle name="Moneda 2 57 2 4 5" xfId="17061" xr:uid="{337CAEF4-9CDA-44E2-9C06-8E09CF0F1236}"/>
    <cellStyle name="Moneda 2 57 2 5" xfId="6828" xr:uid="{75AC3069-2FC2-407F-9DC1-01ABFD2A74E8}"/>
    <cellStyle name="Moneda 2 57 2 5 2" xfId="14135" xr:uid="{D30EC2B0-3557-434C-BCBA-4CEB626089F0}"/>
    <cellStyle name="Moneda 2 57 2 5 2 2" xfId="35987" xr:uid="{A9CBAEBD-F87C-4195-B971-0B2B4958988E}"/>
    <cellStyle name="Moneda 2 57 2 5 2 3" xfId="25066" xr:uid="{F2153831-52E7-4A8A-9E74-72DA5D39522E}"/>
    <cellStyle name="Moneda 2 57 2 5 3" xfId="10481" xr:uid="{92E3EBE6-9AA9-4AD3-AE44-6C0AD1FD4DEC}"/>
    <cellStyle name="Moneda 2 57 2 5 3 2" xfId="32347" xr:uid="{AE812038-039F-44BB-9D4F-491C022AA1CE}"/>
    <cellStyle name="Moneda 2 57 2 5 3 3" xfId="21426" xr:uid="{0B59B045-E5FC-49F8-B8F3-ED47A0D815B3}"/>
    <cellStyle name="Moneda 2 57 2 5 4" xfId="28708" xr:uid="{1B4B533C-896D-4662-9AED-2304248A76A6}"/>
    <cellStyle name="Moneda 2 57 2 5 5" xfId="17787" xr:uid="{5887EE68-F5B1-42B4-8EAF-60DEC768E9C8}"/>
    <cellStyle name="Moneda 2 57 2 6" xfId="7558" xr:uid="{49DB66F5-B6DB-49D9-BC24-09BA49A39F68}"/>
    <cellStyle name="Moneda 2 57 2 6 2" xfId="14865" xr:uid="{8436E783-CFA5-4B5B-829D-D6520F0F5F0F}"/>
    <cellStyle name="Moneda 2 57 2 6 2 2" xfId="36713" xr:uid="{DBE2CB58-719D-4B65-963F-54B6167949DE}"/>
    <cellStyle name="Moneda 2 57 2 6 2 3" xfId="25792" xr:uid="{F255908A-454A-4F83-95B9-6F2A815BD1B8}"/>
    <cellStyle name="Moneda 2 57 2 6 3" xfId="11211" xr:uid="{9EABB0D1-002D-4387-936C-8F04D78E8301}"/>
    <cellStyle name="Moneda 2 57 2 6 3 2" xfId="33073" xr:uid="{574348C0-A709-405E-9A3D-0D3C0640B1D2}"/>
    <cellStyle name="Moneda 2 57 2 6 3 3" xfId="22152" xr:uid="{9F566428-0A16-4B80-8A37-C44D4EDC7845}"/>
    <cellStyle name="Moneda 2 57 2 6 4" xfId="29434" xr:uid="{B67563F4-8AB1-4405-B8DB-1C3C8478CFDE}"/>
    <cellStyle name="Moneda 2 57 2 6 5" xfId="18513" xr:uid="{6F41D0FC-64ED-4B4A-A912-2D85D4A9ADF0}"/>
    <cellStyle name="Moneda 2 57 2 7" xfId="8288" xr:uid="{74877300-94E2-4999-BCA0-5DB465E6217B}"/>
    <cellStyle name="Moneda 2 57 2 7 2" xfId="15595" xr:uid="{5AD0A2D5-0CC4-4C6A-A6B8-A9E114D11FA3}"/>
    <cellStyle name="Moneda 2 57 2 7 2 2" xfId="37439" xr:uid="{8C407E1A-31A5-4927-B32B-FD2A6AAAB192}"/>
    <cellStyle name="Moneda 2 57 2 7 2 3" xfId="26518" xr:uid="{16929642-9083-435B-97B4-3FA0ABE629F8}"/>
    <cellStyle name="Moneda 2 57 2 7 3" xfId="11939" xr:uid="{B7686A35-ABCC-40FD-A1EA-3B870B993C30}"/>
    <cellStyle name="Moneda 2 57 2 7 3 2" xfId="33799" xr:uid="{FE4A9D03-92C5-4F33-AE67-1C390FCE1C12}"/>
    <cellStyle name="Moneda 2 57 2 7 3 3" xfId="22878" xr:uid="{3EF114B1-CB4D-4192-A62B-5B457EC31F11}"/>
    <cellStyle name="Moneda 2 57 2 7 4" xfId="30160" xr:uid="{B51B9273-7DFF-4F25-A077-CA7BC524B606}"/>
    <cellStyle name="Moneda 2 57 2 7 5" xfId="19239" xr:uid="{94A2088B-CE39-4991-A4D8-FEF1B8E1FB9A}"/>
    <cellStyle name="Moneda 2 57 2 8" xfId="12677" xr:uid="{6B80A673-7319-447A-8F6E-FE22DF279687}"/>
    <cellStyle name="Moneda 2 57 2 8 2" xfId="34533" xr:uid="{7B747343-58F6-4B12-8EF0-C087D02485B3}"/>
    <cellStyle name="Moneda 2 57 2 8 3" xfId="23612" xr:uid="{F0E13C85-A5D1-46DE-95D7-F7EFAB393195}"/>
    <cellStyle name="Moneda 2 57 2 9" xfId="9025" xr:uid="{F2BBED22-2378-4EE0-9239-98191D596310}"/>
    <cellStyle name="Moneda 2 57 2 9 2" xfId="30893" xr:uid="{E80C8813-4BD5-40A4-A0D6-831ABB56D634}"/>
    <cellStyle name="Moneda 2 57 2 9 3" xfId="19972" xr:uid="{A3B5C068-98DF-4317-8DDD-14BEC07E76D1}"/>
    <cellStyle name="Moneda 2 57 3" xfId="5597" xr:uid="{8D26837F-3E29-4303-B724-E270338F84E7}"/>
    <cellStyle name="Moneda 2 57 3 2" xfId="6336" xr:uid="{704FC67D-9000-4497-A831-106AD6E045B0}"/>
    <cellStyle name="Moneda 2 57 3 2 2" xfId="13643" xr:uid="{0AAADA82-3A87-43E5-B1D7-E9DA788489D7}"/>
    <cellStyle name="Moneda 2 57 3 2 2 2" xfId="35497" xr:uid="{AA8CF820-0D16-4488-A86C-2E71C91ACCB7}"/>
    <cellStyle name="Moneda 2 57 3 2 2 3" xfId="24576" xr:uid="{7E8CCFCF-9CE4-4CF6-84BA-C421551E80B0}"/>
    <cellStyle name="Moneda 2 57 3 2 3" xfId="9989" xr:uid="{4BC939B7-8AB9-45F4-A265-1DDF651E733F}"/>
    <cellStyle name="Moneda 2 57 3 2 3 2" xfId="31857" xr:uid="{3BD0368E-C888-4176-AFF1-A1D68E044F05}"/>
    <cellStyle name="Moneda 2 57 3 2 3 3" xfId="20936" xr:uid="{81B40182-F792-45D0-82FE-5AF2027C54AC}"/>
    <cellStyle name="Moneda 2 57 3 2 4" xfId="28218" xr:uid="{578FA210-4CB3-4537-8E73-AB4FD2CCC504}"/>
    <cellStyle name="Moneda 2 57 3 2 5" xfId="17297" xr:uid="{11336D00-08F9-4F46-B1D3-055E92A0915D}"/>
    <cellStyle name="Moneda 2 57 3 3" xfId="7066" xr:uid="{FE3082FC-CC2A-48BD-A9EA-9A3735D0CDD6}"/>
    <cellStyle name="Moneda 2 57 3 3 2" xfId="14373" xr:uid="{58EBBCDF-7A01-4452-A839-D53CBA517A7D}"/>
    <cellStyle name="Moneda 2 57 3 3 2 2" xfId="36223" xr:uid="{E9227F72-B72F-4E82-8C3E-02DEA8519228}"/>
    <cellStyle name="Moneda 2 57 3 3 2 3" xfId="25302" xr:uid="{F4FA00CA-4AA5-4769-9628-B507AD1C80E7}"/>
    <cellStyle name="Moneda 2 57 3 3 3" xfId="10719" xr:uid="{AED19BB7-C314-42A0-97C6-C16E31FBC05C}"/>
    <cellStyle name="Moneda 2 57 3 3 3 2" xfId="32583" xr:uid="{5DDE3633-0152-476E-91F4-E636894E1A2F}"/>
    <cellStyle name="Moneda 2 57 3 3 3 3" xfId="21662" xr:uid="{6A9C3E30-0832-413E-B7BD-DD668223694D}"/>
    <cellStyle name="Moneda 2 57 3 3 4" xfId="28944" xr:uid="{B1C523FE-76ED-46D2-815F-A096F8AF4562}"/>
    <cellStyle name="Moneda 2 57 3 3 5" xfId="18023" xr:uid="{72315475-8694-441E-A705-DAF9AEC223E4}"/>
    <cellStyle name="Moneda 2 57 3 4" xfId="7796" xr:uid="{E8DAEC99-350D-410A-9130-5547A6ABF024}"/>
    <cellStyle name="Moneda 2 57 3 4 2" xfId="15103" xr:uid="{D2A29525-842D-4197-BDC8-8A446DD8250C}"/>
    <cellStyle name="Moneda 2 57 3 4 2 2" xfId="36949" xr:uid="{B9664DE2-9BA7-40DF-95CF-58F47EAFD6BC}"/>
    <cellStyle name="Moneda 2 57 3 4 2 3" xfId="26028" xr:uid="{3602ACE7-08FB-416A-AB2D-59AC94FA184D}"/>
    <cellStyle name="Moneda 2 57 3 4 3" xfId="11449" xr:uid="{0E73CB7B-0952-41D3-A424-5C46B35CCBB5}"/>
    <cellStyle name="Moneda 2 57 3 4 3 2" xfId="33309" xr:uid="{DEFE198C-5FF9-4FDA-85A2-45BE6E7B321E}"/>
    <cellStyle name="Moneda 2 57 3 4 3 3" xfId="22388" xr:uid="{7A929245-B644-4E32-8649-7E9AE7520265}"/>
    <cellStyle name="Moneda 2 57 3 4 4" xfId="29670" xr:uid="{8F5E60E0-FB74-434F-97FA-873B79EBD194}"/>
    <cellStyle name="Moneda 2 57 3 4 5" xfId="18749" xr:uid="{FD73B2D9-4A45-478A-8620-584E7791AD34}"/>
    <cellStyle name="Moneda 2 57 3 5" xfId="8526" xr:uid="{57454036-AED8-4A72-BC04-F6CC8DC2ECE3}"/>
    <cellStyle name="Moneda 2 57 3 5 2" xfId="15833" xr:uid="{ED57F382-FC80-4A93-97F8-274D1AF3B353}"/>
    <cellStyle name="Moneda 2 57 3 5 2 2" xfId="37675" xr:uid="{0D635BE9-3FDA-49FD-9BF8-28A8A8BC500F}"/>
    <cellStyle name="Moneda 2 57 3 5 2 3" xfId="26754" xr:uid="{5E6BC43B-1791-48FC-9659-19B1016B653C}"/>
    <cellStyle name="Moneda 2 57 3 5 3" xfId="12175" xr:uid="{FE6D7CA1-4E1F-44AF-9990-ED297BCD047D}"/>
    <cellStyle name="Moneda 2 57 3 5 3 2" xfId="34035" xr:uid="{A410CD84-BD1E-496D-A818-42A1BC595D03}"/>
    <cellStyle name="Moneda 2 57 3 5 3 3" xfId="23114" xr:uid="{15403AF0-F001-431D-A306-0124DAF7057B}"/>
    <cellStyle name="Moneda 2 57 3 5 4" xfId="30396" xr:uid="{D50CED05-F198-401D-85C2-D892FAB10F1B}"/>
    <cellStyle name="Moneda 2 57 3 5 5" xfId="19475" xr:uid="{8D6EB1FA-9C8B-4374-B7F3-DF6F552938B9}"/>
    <cellStyle name="Moneda 2 57 3 6" xfId="12915" xr:uid="{FE1F7756-25E2-4663-A52F-5E1136BB8F76}"/>
    <cellStyle name="Moneda 2 57 3 6 2" xfId="34769" xr:uid="{FD2AF727-EDFD-46BC-B47F-654F426FF76A}"/>
    <cellStyle name="Moneda 2 57 3 6 3" xfId="23848" xr:uid="{8238320A-FC13-427E-B26E-43AC4AAE3771}"/>
    <cellStyle name="Moneda 2 57 3 7" xfId="9261" xr:uid="{6BB4DBB7-B2A1-4BDE-A1F5-0D892EA60C63}"/>
    <cellStyle name="Moneda 2 57 3 7 2" xfId="31129" xr:uid="{B28EADE8-7582-4159-9C75-51FDB8F723BC}"/>
    <cellStyle name="Moneda 2 57 3 7 3" xfId="20208" xr:uid="{8D4D9DD6-CEF9-46C8-9A8B-A7A0981209A1}"/>
    <cellStyle name="Moneda 2 57 3 8" xfId="27490" xr:uid="{6BCB5AD8-FC93-4656-97B4-B8B2C26AA280}"/>
    <cellStyle name="Moneda 2 57 3 9" xfId="16569" xr:uid="{96FFB774-AE53-461D-94AD-99639A7B5361}"/>
    <cellStyle name="Moneda 2 57 4" xfId="5847" xr:uid="{C2E72936-829E-4129-BCD0-C6C0D46EC968}"/>
    <cellStyle name="Moneda 2 57 4 2" xfId="6580" xr:uid="{46C3801C-6C75-4E4A-AB71-7098885B90B8}"/>
    <cellStyle name="Moneda 2 57 4 2 2" xfId="13887" xr:uid="{982625CD-524B-4CEC-A120-9C57E7F910C6}"/>
    <cellStyle name="Moneda 2 57 4 2 2 2" xfId="35741" xr:uid="{00DF05D6-3F9A-4BD3-8978-24FC9633972B}"/>
    <cellStyle name="Moneda 2 57 4 2 2 3" xfId="24820" xr:uid="{FE44F548-A1D2-4855-B9E0-786FDC90527C}"/>
    <cellStyle name="Moneda 2 57 4 2 3" xfId="10233" xr:uid="{23496446-E67D-4D41-85C7-E8505B416C13}"/>
    <cellStyle name="Moneda 2 57 4 2 3 2" xfId="32101" xr:uid="{10622E15-E6F0-4A23-A236-0F2E86CBF424}"/>
    <cellStyle name="Moneda 2 57 4 2 3 3" xfId="21180" xr:uid="{4B63D69D-A711-483C-B4F2-12ED6DBF81A2}"/>
    <cellStyle name="Moneda 2 57 4 2 4" xfId="28462" xr:uid="{649F4C56-C20A-40F0-9664-E6D7903064E4}"/>
    <cellStyle name="Moneda 2 57 4 2 5" xfId="17541" xr:uid="{2A45406F-B4BB-4A4F-A1CB-5D0E933CA336}"/>
    <cellStyle name="Moneda 2 57 4 3" xfId="7310" xr:uid="{F87D1222-E846-44C9-A304-6E516E6BEB01}"/>
    <cellStyle name="Moneda 2 57 4 3 2" xfId="14617" xr:uid="{18E3BED1-3068-466A-AB92-9C39158282C0}"/>
    <cellStyle name="Moneda 2 57 4 3 2 2" xfId="36467" xr:uid="{17395DB3-3144-41C6-9431-B7AF5B47A80F}"/>
    <cellStyle name="Moneda 2 57 4 3 2 3" xfId="25546" xr:uid="{21FB685D-CB92-4CFB-8621-09CBD8042F74}"/>
    <cellStyle name="Moneda 2 57 4 3 3" xfId="10963" xr:uid="{430CC0BA-25B7-41A3-A12D-908E182E5111}"/>
    <cellStyle name="Moneda 2 57 4 3 3 2" xfId="32827" xr:uid="{7BE818EC-3C04-450A-9FA6-36B16EC477F6}"/>
    <cellStyle name="Moneda 2 57 4 3 3 3" xfId="21906" xr:uid="{E1C585B3-B7C4-44A5-AFDE-A4EAE42DCA2E}"/>
    <cellStyle name="Moneda 2 57 4 3 4" xfId="29188" xr:uid="{6AB4BD35-E303-46DA-93D7-F85CC8A9E2A7}"/>
    <cellStyle name="Moneda 2 57 4 3 5" xfId="18267" xr:uid="{A4536A28-5639-4DDD-ADFE-449FAAD3C304}"/>
    <cellStyle name="Moneda 2 57 4 4" xfId="8040" xr:uid="{ACB5DC28-32B3-4915-B203-B22FA556AFBE}"/>
    <cellStyle name="Moneda 2 57 4 4 2" xfId="15347" xr:uid="{9340F454-B010-4A13-AE92-05EE9F2DB352}"/>
    <cellStyle name="Moneda 2 57 4 4 2 2" xfId="37193" xr:uid="{01550500-9C40-497E-8CA9-B8282D6787B9}"/>
    <cellStyle name="Moneda 2 57 4 4 2 3" xfId="26272" xr:uid="{1EA0D868-D57B-4D68-BF72-E083BBF79208}"/>
    <cellStyle name="Moneda 2 57 4 4 3" xfId="11693" xr:uid="{470C26FA-4D5E-4357-8A62-281E4C0C0C18}"/>
    <cellStyle name="Moneda 2 57 4 4 3 2" xfId="33553" xr:uid="{A244444B-84DB-4EF5-9476-F9B2C5B3F43A}"/>
    <cellStyle name="Moneda 2 57 4 4 3 3" xfId="22632" xr:uid="{30BFC6A0-0E17-409B-96E6-566305B9D29A}"/>
    <cellStyle name="Moneda 2 57 4 4 4" xfId="29914" xr:uid="{BA00B196-924F-43B7-9218-A4CE89A9C0F6}"/>
    <cellStyle name="Moneda 2 57 4 4 5" xfId="18993" xr:uid="{A2EA7AE7-AEFF-4B27-B1B1-2680541CF8F6}"/>
    <cellStyle name="Moneda 2 57 4 5" xfId="8770" xr:uid="{67CF454B-3C36-4980-AAC7-64BC9BBBCE4A}"/>
    <cellStyle name="Moneda 2 57 4 5 2" xfId="16077" xr:uid="{97025800-4915-4592-A635-D1CDC96DF1EC}"/>
    <cellStyle name="Moneda 2 57 4 5 2 2" xfId="37919" xr:uid="{874CAFB4-EF27-4300-A162-A3E9E5F57508}"/>
    <cellStyle name="Moneda 2 57 4 5 2 3" xfId="26998" xr:uid="{DBBED790-477D-4FE5-BC33-276D7E522366}"/>
    <cellStyle name="Moneda 2 57 4 5 3" xfId="12419" xr:uid="{4D99542E-BC9B-4EE2-8648-FADF6051FB6B}"/>
    <cellStyle name="Moneda 2 57 4 5 3 2" xfId="34279" xr:uid="{1E73AD2D-E92E-4019-96C7-40734FBDBE4A}"/>
    <cellStyle name="Moneda 2 57 4 5 3 3" xfId="23358" xr:uid="{847F8B60-4144-432E-BB4C-B4D26E534C44}"/>
    <cellStyle name="Moneda 2 57 4 5 4" xfId="30640" xr:uid="{C7FCEE9D-EC7D-465C-925E-BBA1F81703C2}"/>
    <cellStyle name="Moneda 2 57 4 5 5" xfId="19719" xr:uid="{2C1E607D-13DA-48CA-9617-88E0DDBDDBAB}"/>
    <cellStyle name="Moneda 2 57 4 6" xfId="13159" xr:uid="{E930D4EE-ACCD-4A82-9201-5B6973AB4BAC}"/>
    <cellStyle name="Moneda 2 57 4 6 2" xfId="35013" xr:uid="{F5CA6A95-7487-4BB2-9CAE-C08F6022950D}"/>
    <cellStyle name="Moneda 2 57 4 6 3" xfId="24092" xr:uid="{6C5CF7CB-96E5-4CD7-948D-6328FBF18952}"/>
    <cellStyle name="Moneda 2 57 4 7" xfId="9505" xr:uid="{92A62CCB-477E-4AC2-9A77-32FADC5ED2C1}"/>
    <cellStyle name="Moneda 2 57 4 7 2" xfId="31373" xr:uid="{98055DD8-0C51-4BF9-A422-F954029F1638}"/>
    <cellStyle name="Moneda 2 57 4 7 3" xfId="20452" xr:uid="{80DA3A25-CF70-4AE9-9E2A-0412765F1E66}"/>
    <cellStyle name="Moneda 2 57 4 8" xfId="27734" xr:uid="{F596E713-E3EF-45C4-A476-42B78BBDBADC}"/>
    <cellStyle name="Moneda 2 57 4 9" xfId="16813" xr:uid="{3889F9CD-D692-4CB2-8424-0EB9ABC16588}"/>
    <cellStyle name="Moneda 2 57 5" xfId="6099" xr:uid="{3632A12E-1918-478A-85EA-20AE72772E49}"/>
    <cellStyle name="Moneda 2 57 5 2" xfId="13406" xr:uid="{363BA15E-9CF5-42FD-A5B5-6B22EF4EFE91}"/>
    <cellStyle name="Moneda 2 57 5 2 2" xfId="35260" xr:uid="{D5873C9D-BA94-4996-9359-CA82F6D24C51}"/>
    <cellStyle name="Moneda 2 57 5 2 3" xfId="24339" xr:uid="{6646F5F4-8EDA-4D98-856E-C78431E4C831}"/>
    <cellStyle name="Moneda 2 57 5 3" xfId="9752" xr:uid="{29258B5C-59DC-4B02-B393-95277F501B22}"/>
    <cellStyle name="Moneda 2 57 5 3 2" xfId="31620" xr:uid="{45C345A4-737B-4D21-AA28-34E2B80FFA0A}"/>
    <cellStyle name="Moneda 2 57 5 3 3" xfId="20699" xr:uid="{58E53E44-4C91-400E-A6A1-F913ED5AA2BE}"/>
    <cellStyle name="Moneda 2 57 5 4" xfId="27981" xr:uid="{B41F6235-5C72-48B4-9364-5884E0137372}"/>
    <cellStyle name="Moneda 2 57 5 5" xfId="17060" xr:uid="{BA55A6B6-7415-411C-940A-9275E8970515}"/>
    <cellStyle name="Moneda 2 57 6" xfId="6827" xr:uid="{C116B34E-425B-4350-B3CA-E71278D4FE61}"/>
    <cellStyle name="Moneda 2 57 6 2" xfId="14134" xr:uid="{2950ED76-12A0-4DB0-88A5-1BDD06B0BA03}"/>
    <cellStyle name="Moneda 2 57 6 2 2" xfId="35986" xr:uid="{6ED586E1-6735-42F2-AA56-A4E6BC2B067D}"/>
    <cellStyle name="Moneda 2 57 6 2 3" xfId="25065" xr:uid="{FA96B130-D537-407C-BD9B-B3BD2F1D6EFC}"/>
    <cellStyle name="Moneda 2 57 6 3" xfId="10480" xr:uid="{2013DD08-1521-4811-AF75-F018CC284739}"/>
    <cellStyle name="Moneda 2 57 6 3 2" xfId="32346" xr:uid="{E20B6658-8A7C-4B73-A666-B06C3128E029}"/>
    <cellStyle name="Moneda 2 57 6 3 3" xfId="21425" xr:uid="{BAF5D43C-0BDF-42EC-A8C3-78ECA6C20871}"/>
    <cellStyle name="Moneda 2 57 6 4" xfId="28707" xr:uid="{619E8D1A-B14D-4C82-86ED-9ECE8288B861}"/>
    <cellStyle name="Moneda 2 57 6 5" xfId="17786" xr:uid="{A5CB4190-FCFC-4CC0-A2E7-38941E0E3F01}"/>
    <cellStyle name="Moneda 2 57 7" xfId="7557" xr:uid="{4FDDEEEB-CB41-4919-8852-41963CFA2959}"/>
    <cellStyle name="Moneda 2 57 7 2" xfId="14864" xr:uid="{E9AC345D-ADBF-4F7D-99A6-5222700FBBE4}"/>
    <cellStyle name="Moneda 2 57 7 2 2" xfId="36712" xr:uid="{89B59615-55D4-426B-B01C-7EF2BD84C1F5}"/>
    <cellStyle name="Moneda 2 57 7 2 3" xfId="25791" xr:uid="{72D708D2-4517-48D6-BA31-138F0CAD521A}"/>
    <cellStyle name="Moneda 2 57 7 3" xfId="11210" xr:uid="{AAC65B96-E13C-4781-915F-EADE19F3CF4F}"/>
    <cellStyle name="Moneda 2 57 7 3 2" xfId="33072" xr:uid="{A7BAFB30-68DB-467C-9B16-C7E0D3C4109B}"/>
    <cellStyle name="Moneda 2 57 7 3 3" xfId="22151" xr:uid="{8B08DD02-8CF8-4DC8-AE2E-5BA747DBC57D}"/>
    <cellStyle name="Moneda 2 57 7 4" xfId="29433" xr:uid="{E0DFDFBE-48A8-4DE4-A04D-A4C8EB3655CB}"/>
    <cellStyle name="Moneda 2 57 7 5" xfId="18512" xr:uid="{C9382DA9-20EA-41AE-B71E-71510DBB6E36}"/>
    <cellStyle name="Moneda 2 57 8" xfId="8287" xr:uid="{B43B25BA-666C-46C4-A46B-993E6C44052F}"/>
    <cellStyle name="Moneda 2 57 8 2" xfId="15594" xr:uid="{D8444E1E-E673-40A0-BFE8-0FD9A1305768}"/>
    <cellStyle name="Moneda 2 57 8 2 2" xfId="37438" xr:uid="{D44BCBE5-827B-4A06-9417-5BDC1928ED6C}"/>
    <cellStyle name="Moneda 2 57 8 2 3" xfId="26517" xr:uid="{882DA8CB-4341-4DA2-8C24-4906706934A9}"/>
    <cellStyle name="Moneda 2 57 8 3" xfId="11938" xr:uid="{69A05957-32C6-4686-B17E-E0A5F93DF123}"/>
    <cellStyle name="Moneda 2 57 8 3 2" xfId="33798" xr:uid="{604ED362-B80E-4BD7-B30F-6323F1A9601B}"/>
    <cellStyle name="Moneda 2 57 8 3 3" xfId="22877" xr:uid="{ED126766-7BC9-4164-B0B5-BC390961A2F4}"/>
    <cellStyle name="Moneda 2 57 8 4" xfId="30159" xr:uid="{E5C6C952-4716-42F2-AF6E-988CC91FB057}"/>
    <cellStyle name="Moneda 2 57 8 5" xfId="19238" xr:uid="{ADB85B6C-C96C-454A-AAAB-8BB95FD50261}"/>
    <cellStyle name="Moneda 2 57 9" xfId="12676" xr:uid="{8D0DD282-47D6-49B5-9B0D-EB8A241E1E1F}"/>
    <cellStyle name="Moneda 2 57 9 2" xfId="34532" xr:uid="{6BF1A927-72F8-4345-BD16-EC07F57C1CED}"/>
    <cellStyle name="Moneda 2 57 9 3" xfId="23611" xr:uid="{BD8BEF93-0D6B-46FB-ADD1-2AEAA687BAE3}"/>
    <cellStyle name="Moneda 2 58" xfId="3189" xr:uid="{F8662E10-CB2E-4E34-BB8E-E830D5C7479F}"/>
    <cellStyle name="Moneda 2 58 10" xfId="9026" xr:uid="{F94050BF-C798-45D5-81D5-A07AF13C9802}"/>
    <cellStyle name="Moneda 2 58 10 2" xfId="30894" xr:uid="{FB2B53D9-3DB0-4DF3-8C3D-8B9049D8CAE8}"/>
    <cellStyle name="Moneda 2 58 10 3" xfId="19973" xr:uid="{EE001ED7-8B45-4765-9E89-0A4D9D773BA0}"/>
    <cellStyle name="Moneda 2 58 11" xfId="27255" xr:uid="{F0D518F7-DC2B-4B38-BA14-0DB3BB77D4DC}"/>
    <cellStyle name="Moneda 2 58 12" xfId="16334" xr:uid="{335664E7-1DC1-4B10-A77A-42608A4DCBF5}"/>
    <cellStyle name="Moneda 2 58 2" xfId="3190" xr:uid="{96EB282B-A8B1-494A-87D9-27B39FBD3751}"/>
    <cellStyle name="Moneda 2 58 2 10" xfId="27256" xr:uid="{A7028798-9566-4267-BAEC-77117C61644E}"/>
    <cellStyle name="Moneda 2 58 2 11" xfId="16335" xr:uid="{1FB95438-E9A7-4EE6-ADF0-EEBD54A1DC94}"/>
    <cellStyle name="Moneda 2 58 2 2" xfId="5600" xr:uid="{B479056D-E6F7-4A0E-A122-FCBA746C7D27}"/>
    <cellStyle name="Moneda 2 58 2 2 2" xfId="6339" xr:uid="{4CA62D6A-8CE2-4AC5-B797-F9B33E3AF635}"/>
    <cellStyle name="Moneda 2 58 2 2 2 2" xfId="13646" xr:uid="{4AD8CB4C-629F-4102-9AD1-78BF1F8EDB72}"/>
    <cellStyle name="Moneda 2 58 2 2 2 2 2" xfId="35500" xr:uid="{C80D0B52-DD59-4310-B515-D31F79DC4485}"/>
    <cellStyle name="Moneda 2 58 2 2 2 2 3" xfId="24579" xr:uid="{763FFA9F-721E-4001-A422-79EEA8BB3336}"/>
    <cellStyle name="Moneda 2 58 2 2 2 3" xfId="9992" xr:uid="{6BD67FB8-DDF8-47B0-AEA0-7442C08AAA38}"/>
    <cellStyle name="Moneda 2 58 2 2 2 3 2" xfId="31860" xr:uid="{D0BFE96F-2BEB-4B5A-9831-A4690C9DA0CF}"/>
    <cellStyle name="Moneda 2 58 2 2 2 3 3" xfId="20939" xr:uid="{5476E1E7-6E25-440C-84BE-3FD28ED7AB1D}"/>
    <cellStyle name="Moneda 2 58 2 2 2 4" xfId="28221" xr:uid="{55FBD811-80AF-47F2-AAA0-A1E7484A4FA6}"/>
    <cellStyle name="Moneda 2 58 2 2 2 5" xfId="17300" xr:uid="{A0B06A26-7650-4746-93F0-DE108DD0FA86}"/>
    <cellStyle name="Moneda 2 58 2 2 3" xfId="7069" xr:uid="{631AA849-C2C0-4DAB-B583-70FFE4A28AED}"/>
    <cellStyle name="Moneda 2 58 2 2 3 2" xfId="14376" xr:uid="{7546BF2C-9437-4382-812A-2791A8C029C4}"/>
    <cellStyle name="Moneda 2 58 2 2 3 2 2" xfId="36226" xr:uid="{FCFE5AF5-39F2-4A1F-A3A8-752AF32C292D}"/>
    <cellStyle name="Moneda 2 58 2 2 3 2 3" xfId="25305" xr:uid="{A2F466E6-AA84-4190-80F4-6FB9D2F5ED81}"/>
    <cellStyle name="Moneda 2 58 2 2 3 3" xfId="10722" xr:uid="{F8A37908-EBF9-4BB1-B348-1B3FD129AF8A}"/>
    <cellStyle name="Moneda 2 58 2 2 3 3 2" xfId="32586" xr:uid="{FA9FE2AB-E866-4D8E-947D-62378DB15988}"/>
    <cellStyle name="Moneda 2 58 2 2 3 3 3" xfId="21665" xr:uid="{16BA09D1-5E69-481C-9A87-3CE6A85CF086}"/>
    <cellStyle name="Moneda 2 58 2 2 3 4" xfId="28947" xr:uid="{9B287732-27B9-4A67-9347-99B03CCBDA71}"/>
    <cellStyle name="Moneda 2 58 2 2 3 5" xfId="18026" xr:uid="{77B3F1D0-69CB-4A23-AAD4-E01A5086604F}"/>
    <cellStyle name="Moneda 2 58 2 2 4" xfId="7799" xr:uid="{223F6A93-C036-4413-A83E-530DAB5F5FF3}"/>
    <cellStyle name="Moneda 2 58 2 2 4 2" xfId="15106" xr:uid="{9F4BE6D2-5F8D-404E-950E-C725246C8BD3}"/>
    <cellStyle name="Moneda 2 58 2 2 4 2 2" xfId="36952" xr:uid="{F42FEFA7-E58B-4DBD-8EB8-83F9A241EA96}"/>
    <cellStyle name="Moneda 2 58 2 2 4 2 3" xfId="26031" xr:uid="{4C51EBC3-864A-442F-8F5D-73C2771BC959}"/>
    <cellStyle name="Moneda 2 58 2 2 4 3" xfId="11452" xr:uid="{58731559-A873-4AE1-B11E-BC3084F86D0E}"/>
    <cellStyle name="Moneda 2 58 2 2 4 3 2" xfId="33312" xr:uid="{6C784E95-5102-46A3-9942-00E93568D73F}"/>
    <cellStyle name="Moneda 2 58 2 2 4 3 3" xfId="22391" xr:uid="{9EE03D38-440E-43D1-A20B-7858674440A2}"/>
    <cellStyle name="Moneda 2 58 2 2 4 4" xfId="29673" xr:uid="{0CB3CC21-0C1F-4462-BA1F-A0E40D826D61}"/>
    <cellStyle name="Moneda 2 58 2 2 4 5" xfId="18752" xr:uid="{CC8299C1-B3C3-49A3-AC9C-9F71107D05B3}"/>
    <cellStyle name="Moneda 2 58 2 2 5" xfId="8529" xr:uid="{FD12C431-0AB7-4A95-BF5C-583E4D4816B9}"/>
    <cellStyle name="Moneda 2 58 2 2 5 2" xfId="15836" xr:uid="{8B7B9A5F-AA79-481A-BE31-A49B0F90A011}"/>
    <cellStyle name="Moneda 2 58 2 2 5 2 2" xfId="37678" xr:uid="{4A67265F-FDA1-48E8-BE06-22DBBA7C27C4}"/>
    <cellStyle name="Moneda 2 58 2 2 5 2 3" xfId="26757" xr:uid="{1EAC544E-A849-4869-8CA4-AB5D79466A65}"/>
    <cellStyle name="Moneda 2 58 2 2 5 3" xfId="12178" xr:uid="{82143196-AD01-4890-86ED-1DC6DB6C8EE6}"/>
    <cellStyle name="Moneda 2 58 2 2 5 3 2" xfId="34038" xr:uid="{137D673C-B5DD-49A2-98DB-F08AB9E6F053}"/>
    <cellStyle name="Moneda 2 58 2 2 5 3 3" xfId="23117" xr:uid="{740A462A-4DB0-4902-BF10-8A182C86B617}"/>
    <cellStyle name="Moneda 2 58 2 2 5 4" xfId="30399" xr:uid="{DC543886-C97B-4F92-A5D8-978A454079BB}"/>
    <cellStyle name="Moneda 2 58 2 2 5 5" xfId="19478" xr:uid="{0D7F7EE6-4578-4D50-BDA6-4E15AC20A154}"/>
    <cellStyle name="Moneda 2 58 2 2 6" xfId="12918" xr:uid="{D0946960-134F-432A-9158-499FEE8427CA}"/>
    <cellStyle name="Moneda 2 58 2 2 6 2" xfId="34772" xr:uid="{C3B81344-2AC5-4F9C-B885-6E09DB0A9A08}"/>
    <cellStyle name="Moneda 2 58 2 2 6 3" xfId="23851" xr:uid="{2C1E5599-3C70-4420-B6C2-87A42B56848E}"/>
    <cellStyle name="Moneda 2 58 2 2 7" xfId="9264" xr:uid="{A87DF8E4-ABB2-4232-A10B-B929B98D47EE}"/>
    <cellStyle name="Moneda 2 58 2 2 7 2" xfId="31132" xr:uid="{1FA7655D-485C-4A47-B8CE-63168125CDB3}"/>
    <cellStyle name="Moneda 2 58 2 2 7 3" xfId="20211" xr:uid="{6904CB57-EF14-406D-9478-BC6CABCE6AD1}"/>
    <cellStyle name="Moneda 2 58 2 2 8" xfId="27493" xr:uid="{CCD1FD7E-9A85-4535-B730-1807985C7620}"/>
    <cellStyle name="Moneda 2 58 2 2 9" xfId="16572" xr:uid="{B7AACA89-A20D-4648-AE52-EB0727A16073}"/>
    <cellStyle name="Moneda 2 58 2 3" xfId="5850" xr:uid="{D82967D4-00E6-49BE-86B2-D57EF0C9E1CA}"/>
    <cellStyle name="Moneda 2 58 2 3 2" xfId="6583" xr:uid="{FFE4394E-12A4-48D7-AE7E-85443BA5F616}"/>
    <cellStyle name="Moneda 2 58 2 3 2 2" xfId="13890" xr:uid="{ACB5F141-8AB0-4633-9275-98C067CE77FE}"/>
    <cellStyle name="Moneda 2 58 2 3 2 2 2" xfId="35744" xr:uid="{69C54272-58E8-44ED-AE1A-43126EABF904}"/>
    <cellStyle name="Moneda 2 58 2 3 2 2 3" xfId="24823" xr:uid="{D1C21956-FBD3-4E2E-897D-2CB110D5406F}"/>
    <cellStyle name="Moneda 2 58 2 3 2 3" xfId="10236" xr:uid="{84E7C5DD-C6A4-4F0E-B59B-78537CAD47BD}"/>
    <cellStyle name="Moneda 2 58 2 3 2 3 2" xfId="32104" xr:uid="{1DA19697-0431-46EE-AACD-7C7D20B62E44}"/>
    <cellStyle name="Moneda 2 58 2 3 2 3 3" xfId="21183" xr:uid="{586E9592-6C2F-43ED-BD69-3075AE414D15}"/>
    <cellStyle name="Moneda 2 58 2 3 2 4" xfId="28465" xr:uid="{F3F2909A-BBC2-4030-8D7A-7EEE2C7D3982}"/>
    <cellStyle name="Moneda 2 58 2 3 2 5" xfId="17544" xr:uid="{D53116D1-FF63-4B98-B5FE-37871B314597}"/>
    <cellStyle name="Moneda 2 58 2 3 3" xfId="7313" xr:uid="{825E03B5-EFDD-4EE4-9856-E6CCA96B0B7D}"/>
    <cellStyle name="Moneda 2 58 2 3 3 2" xfId="14620" xr:uid="{A7301FCE-004F-452C-8F88-B27BE5DA080C}"/>
    <cellStyle name="Moneda 2 58 2 3 3 2 2" xfId="36470" xr:uid="{B9D21CF5-D3D1-4360-B404-C07A167DB67B}"/>
    <cellStyle name="Moneda 2 58 2 3 3 2 3" xfId="25549" xr:uid="{2ABFB41D-A652-44CF-9A6B-642B1FBEA06D}"/>
    <cellStyle name="Moneda 2 58 2 3 3 3" xfId="10966" xr:uid="{D8700D70-4E77-4BA3-9C3B-EE74C3B70C55}"/>
    <cellStyle name="Moneda 2 58 2 3 3 3 2" xfId="32830" xr:uid="{0AEDBF3E-0104-4A0A-9CF4-75701599BEFE}"/>
    <cellStyle name="Moneda 2 58 2 3 3 3 3" xfId="21909" xr:uid="{55DB445C-27A6-4165-868E-5D1F723E40DC}"/>
    <cellStyle name="Moneda 2 58 2 3 3 4" xfId="29191" xr:uid="{9407ECD0-A3CF-4337-BBBB-AF678C5FE054}"/>
    <cellStyle name="Moneda 2 58 2 3 3 5" xfId="18270" xr:uid="{F635BB1B-D7D9-4443-9618-7DF4043C1EC1}"/>
    <cellStyle name="Moneda 2 58 2 3 4" xfId="8043" xr:uid="{45ADB42E-5C1D-4C7A-9048-BDDF4FB8DDD1}"/>
    <cellStyle name="Moneda 2 58 2 3 4 2" xfId="15350" xr:uid="{1F2103E2-21A5-4FB4-96FD-F5D30B4F80BC}"/>
    <cellStyle name="Moneda 2 58 2 3 4 2 2" xfId="37196" xr:uid="{39F3987E-B5EE-4D4E-BE58-79AEC684C49B}"/>
    <cellStyle name="Moneda 2 58 2 3 4 2 3" xfId="26275" xr:uid="{B11DA336-3317-48DA-AC91-A71237182187}"/>
    <cellStyle name="Moneda 2 58 2 3 4 3" xfId="11696" xr:uid="{299AF274-855F-4ECE-81C1-E32B37C1DEDE}"/>
    <cellStyle name="Moneda 2 58 2 3 4 3 2" xfId="33556" xr:uid="{BEB40726-2D78-4801-8900-44B2CC602808}"/>
    <cellStyle name="Moneda 2 58 2 3 4 3 3" xfId="22635" xr:uid="{30950BCF-3ECB-43D3-A11A-9A05F45D922C}"/>
    <cellStyle name="Moneda 2 58 2 3 4 4" xfId="29917" xr:uid="{B750DC70-7D1A-40AD-A40A-942FCF981D28}"/>
    <cellStyle name="Moneda 2 58 2 3 4 5" xfId="18996" xr:uid="{46B4B3C4-7039-498D-8E3E-7A0EE39E9EF5}"/>
    <cellStyle name="Moneda 2 58 2 3 5" xfId="8773" xr:uid="{DC578278-BD71-4745-972D-64F25C996E39}"/>
    <cellStyle name="Moneda 2 58 2 3 5 2" xfId="16080" xr:uid="{CAAF9E99-C47C-4730-9541-066F4BC4244E}"/>
    <cellStyle name="Moneda 2 58 2 3 5 2 2" xfId="37922" xr:uid="{81AD6705-4C54-48F9-A66E-A7EBA3725EB5}"/>
    <cellStyle name="Moneda 2 58 2 3 5 2 3" xfId="27001" xr:uid="{E09C0C5E-C242-4096-8429-3932A63BD296}"/>
    <cellStyle name="Moneda 2 58 2 3 5 3" xfId="12422" xr:uid="{30B18E60-DDD0-4CE5-85CD-54FC9DA0F682}"/>
    <cellStyle name="Moneda 2 58 2 3 5 3 2" xfId="34282" xr:uid="{B5D30CF5-6AC7-426A-A91B-684BF8727697}"/>
    <cellStyle name="Moneda 2 58 2 3 5 3 3" xfId="23361" xr:uid="{0D8F6645-C003-45F8-B603-F825BB2CCE96}"/>
    <cellStyle name="Moneda 2 58 2 3 5 4" xfId="30643" xr:uid="{295C929D-F150-4D6D-BDBD-12B3A8499990}"/>
    <cellStyle name="Moneda 2 58 2 3 5 5" xfId="19722" xr:uid="{DFF29A5D-2100-47C3-9491-25DE849AEA71}"/>
    <cellStyle name="Moneda 2 58 2 3 6" xfId="13162" xr:uid="{A346A54E-80DF-4351-9E8E-C06764ED7283}"/>
    <cellStyle name="Moneda 2 58 2 3 6 2" xfId="35016" xr:uid="{92BCC8EA-D51D-44E8-AB9D-701F1E3EE312}"/>
    <cellStyle name="Moneda 2 58 2 3 6 3" xfId="24095" xr:uid="{D1DD39F7-2667-4342-B0E4-4E5427C9FCC7}"/>
    <cellStyle name="Moneda 2 58 2 3 7" xfId="9508" xr:uid="{54EE6C4A-9357-48ED-BAAE-9B3A6316AE3C}"/>
    <cellStyle name="Moneda 2 58 2 3 7 2" xfId="31376" xr:uid="{F8F49B1A-FC8F-48AD-8D14-0D77401DB997}"/>
    <cellStyle name="Moneda 2 58 2 3 7 3" xfId="20455" xr:uid="{C8EE2809-0260-47D1-883C-FD345592AB70}"/>
    <cellStyle name="Moneda 2 58 2 3 8" xfId="27737" xr:uid="{B41D1FE5-C7F3-451E-8FAD-229B31D4F292}"/>
    <cellStyle name="Moneda 2 58 2 3 9" xfId="16816" xr:uid="{5288AD6D-55F0-4E84-8C71-7B10FC36B4F6}"/>
    <cellStyle name="Moneda 2 58 2 4" xfId="6102" xr:uid="{E8417433-FE20-4D64-863D-924E8BFD36D9}"/>
    <cellStyle name="Moneda 2 58 2 4 2" xfId="13409" xr:uid="{2DB1B92E-6F55-4CB2-9AB9-4B30BF18DCDA}"/>
    <cellStyle name="Moneda 2 58 2 4 2 2" xfId="35263" xr:uid="{42ED6037-4989-4875-B01C-8D072377778D}"/>
    <cellStyle name="Moneda 2 58 2 4 2 3" xfId="24342" xr:uid="{D8F94F51-1BDC-41E2-BE93-1A16973EF996}"/>
    <cellStyle name="Moneda 2 58 2 4 3" xfId="9755" xr:uid="{052DCE2D-089D-4CDB-97C7-97A209BEC472}"/>
    <cellStyle name="Moneda 2 58 2 4 3 2" xfId="31623" xr:uid="{643E2623-7A54-4D89-9BB2-E196FA8A05D8}"/>
    <cellStyle name="Moneda 2 58 2 4 3 3" xfId="20702" xr:uid="{05C07C54-255E-4B44-9AD9-014BAAE0A500}"/>
    <cellStyle name="Moneda 2 58 2 4 4" xfId="27984" xr:uid="{418B22AE-B041-4CEB-A7E9-18A2238263ED}"/>
    <cellStyle name="Moneda 2 58 2 4 5" xfId="17063" xr:uid="{68A3D872-1C27-490D-B543-A152AA3FC917}"/>
    <cellStyle name="Moneda 2 58 2 5" xfId="6830" xr:uid="{5979FEE1-A7D6-4ADE-8B4F-ECBA8D930783}"/>
    <cellStyle name="Moneda 2 58 2 5 2" xfId="14137" xr:uid="{894651A9-E678-4F51-8356-2D7EAC0339D0}"/>
    <cellStyle name="Moneda 2 58 2 5 2 2" xfId="35989" xr:uid="{9FCE0655-2370-4894-83CB-AC4024A972EB}"/>
    <cellStyle name="Moneda 2 58 2 5 2 3" xfId="25068" xr:uid="{B345129B-A151-4D15-96F2-5E3212A0DA0E}"/>
    <cellStyle name="Moneda 2 58 2 5 3" xfId="10483" xr:uid="{9B42C1E8-D5FA-4288-9CE8-32E3E030F095}"/>
    <cellStyle name="Moneda 2 58 2 5 3 2" xfId="32349" xr:uid="{69777C73-AE9E-4A0A-AA68-664F35C3A370}"/>
    <cellStyle name="Moneda 2 58 2 5 3 3" xfId="21428" xr:uid="{F8359498-8516-49F2-A691-9C27215FF0D9}"/>
    <cellStyle name="Moneda 2 58 2 5 4" xfId="28710" xr:uid="{FF75DEB5-FE9A-4B2A-B34E-2361C799755D}"/>
    <cellStyle name="Moneda 2 58 2 5 5" xfId="17789" xr:uid="{80A8DF7B-B50B-4327-AEB0-EDA0E12FA8D3}"/>
    <cellStyle name="Moneda 2 58 2 6" xfId="7560" xr:uid="{11B86DF3-2E37-4D0C-B39E-E8177E03DD37}"/>
    <cellStyle name="Moneda 2 58 2 6 2" xfId="14867" xr:uid="{72D38A26-3126-4A7D-8B01-637CD379ABBE}"/>
    <cellStyle name="Moneda 2 58 2 6 2 2" xfId="36715" xr:uid="{CAE4CE5B-4A0B-4887-AC68-88477DC63438}"/>
    <cellStyle name="Moneda 2 58 2 6 2 3" xfId="25794" xr:uid="{85D28746-16E4-4A40-9288-105319712353}"/>
    <cellStyle name="Moneda 2 58 2 6 3" xfId="11213" xr:uid="{61D7EDBB-8303-4AA5-B894-55C47FF56B9A}"/>
    <cellStyle name="Moneda 2 58 2 6 3 2" xfId="33075" xr:uid="{A5CA77D6-0B40-4980-B790-6DBD84D50A64}"/>
    <cellStyle name="Moneda 2 58 2 6 3 3" xfId="22154" xr:uid="{A6A47897-66EC-43BB-BC75-27C8D02D6F22}"/>
    <cellStyle name="Moneda 2 58 2 6 4" xfId="29436" xr:uid="{5071C746-B875-49F3-939D-79BC40D55503}"/>
    <cellStyle name="Moneda 2 58 2 6 5" xfId="18515" xr:uid="{47C75349-76B3-4F00-BCEF-C550722C7648}"/>
    <cellStyle name="Moneda 2 58 2 7" xfId="8290" xr:uid="{B3DA6386-DB47-4C19-9192-4896FC06CB0E}"/>
    <cellStyle name="Moneda 2 58 2 7 2" xfId="15597" xr:uid="{6F7486DC-CE9C-4546-BC57-684A549BE284}"/>
    <cellStyle name="Moneda 2 58 2 7 2 2" xfId="37441" xr:uid="{8FE9E1B7-CF60-4E7E-A8F7-54818F28BE78}"/>
    <cellStyle name="Moneda 2 58 2 7 2 3" xfId="26520" xr:uid="{60D873E0-2B23-40C5-B11A-EB141F45F3B2}"/>
    <cellStyle name="Moneda 2 58 2 7 3" xfId="11941" xr:uid="{485C41F4-6625-4841-8021-FAC6AF9C9A8C}"/>
    <cellStyle name="Moneda 2 58 2 7 3 2" xfId="33801" xr:uid="{E0F59533-559B-45F2-9EE5-7DED9BD81902}"/>
    <cellStyle name="Moneda 2 58 2 7 3 3" xfId="22880" xr:uid="{D770F01C-6162-4E13-9404-BCB90A518CC2}"/>
    <cellStyle name="Moneda 2 58 2 7 4" xfId="30162" xr:uid="{A165E057-4F0F-452E-863F-4B1C6BE0960A}"/>
    <cellStyle name="Moneda 2 58 2 7 5" xfId="19241" xr:uid="{AA66EA18-1150-4D25-85C6-69E859399F4C}"/>
    <cellStyle name="Moneda 2 58 2 8" xfId="12679" xr:uid="{5A6C0B09-431E-422D-8B93-5209EFDC3705}"/>
    <cellStyle name="Moneda 2 58 2 8 2" xfId="34535" xr:uid="{F61D31BE-D317-4751-AECD-51EC6E3B6129}"/>
    <cellStyle name="Moneda 2 58 2 8 3" xfId="23614" xr:uid="{B809C74D-FBD5-49C3-B5FF-C2C31BAF221B}"/>
    <cellStyle name="Moneda 2 58 2 9" xfId="9027" xr:uid="{4DEFF686-6412-4025-92EC-74A128CB81B6}"/>
    <cellStyle name="Moneda 2 58 2 9 2" xfId="30895" xr:uid="{97FB1DFC-ABE1-4CFB-AEAC-DCB72EDB8882}"/>
    <cellStyle name="Moneda 2 58 2 9 3" xfId="19974" xr:uid="{4854F1B9-FD59-41AF-B0ED-230B3036C0EF}"/>
    <cellStyle name="Moneda 2 58 3" xfId="5599" xr:uid="{82276369-A8D0-42BE-B69F-BC77483CEEC6}"/>
    <cellStyle name="Moneda 2 58 3 2" xfId="6338" xr:uid="{7186B8A1-8FED-4123-8A04-F99B69FC0244}"/>
    <cellStyle name="Moneda 2 58 3 2 2" xfId="13645" xr:uid="{FAF906D3-6A7D-477E-8971-44A07F626F5A}"/>
    <cellStyle name="Moneda 2 58 3 2 2 2" xfId="35499" xr:uid="{0BCD551E-6CAF-42C4-ACA9-B15313951F16}"/>
    <cellStyle name="Moneda 2 58 3 2 2 3" xfId="24578" xr:uid="{83C7436B-9E33-4FE2-B096-05460F8A017C}"/>
    <cellStyle name="Moneda 2 58 3 2 3" xfId="9991" xr:uid="{394B52FA-AE56-4FC0-94AE-2539B9AF2F16}"/>
    <cellStyle name="Moneda 2 58 3 2 3 2" xfId="31859" xr:uid="{ADA5B1B1-C703-4AF8-8693-A1235CD46165}"/>
    <cellStyle name="Moneda 2 58 3 2 3 3" xfId="20938" xr:uid="{91686274-8F90-4F02-9EE7-63CF7594C832}"/>
    <cellStyle name="Moneda 2 58 3 2 4" xfId="28220" xr:uid="{08D067BF-321D-4A57-AE62-235A48F2F5C2}"/>
    <cellStyle name="Moneda 2 58 3 2 5" xfId="17299" xr:uid="{B493D7A9-1DFF-459C-82F6-F74FE2551DA2}"/>
    <cellStyle name="Moneda 2 58 3 3" xfId="7068" xr:uid="{632FDB0C-4476-4340-9442-EA91B2D7352F}"/>
    <cellStyle name="Moneda 2 58 3 3 2" xfId="14375" xr:uid="{602FBDD7-4390-4ADC-95C4-538DC7099C67}"/>
    <cellStyle name="Moneda 2 58 3 3 2 2" xfId="36225" xr:uid="{2FBAE0FC-E4E4-4EBB-A656-45A909E39FE3}"/>
    <cellStyle name="Moneda 2 58 3 3 2 3" xfId="25304" xr:uid="{28F3EC4E-286D-48DA-BDB5-F648753619C1}"/>
    <cellStyle name="Moneda 2 58 3 3 3" xfId="10721" xr:uid="{C525F85F-4095-4789-97FB-BD96150EF2FF}"/>
    <cellStyle name="Moneda 2 58 3 3 3 2" xfId="32585" xr:uid="{2C8A3289-6A2A-4B09-AC88-5A5D5501D89D}"/>
    <cellStyle name="Moneda 2 58 3 3 3 3" xfId="21664" xr:uid="{01CE6DE6-71FF-4CFD-A89F-E509129E96E4}"/>
    <cellStyle name="Moneda 2 58 3 3 4" xfId="28946" xr:uid="{50DD6A66-C956-49DA-BDB9-6091332F2BF0}"/>
    <cellStyle name="Moneda 2 58 3 3 5" xfId="18025" xr:uid="{7CD3697C-B87D-4920-AB94-EF02B30749D4}"/>
    <cellStyle name="Moneda 2 58 3 4" xfId="7798" xr:uid="{787E24AD-2AF5-411A-AE21-035628DCA0AD}"/>
    <cellStyle name="Moneda 2 58 3 4 2" xfId="15105" xr:uid="{5C1EA87B-8F83-4BF8-9BB4-973E74470399}"/>
    <cellStyle name="Moneda 2 58 3 4 2 2" xfId="36951" xr:uid="{0974B1FB-D281-47AE-8A51-CCE59BB3454B}"/>
    <cellStyle name="Moneda 2 58 3 4 2 3" xfId="26030" xr:uid="{03FBC044-8DC4-42F6-9AFB-D6AC423F4F43}"/>
    <cellStyle name="Moneda 2 58 3 4 3" xfId="11451" xr:uid="{7F4A9D13-6ACB-468B-A36A-B826F8A6918E}"/>
    <cellStyle name="Moneda 2 58 3 4 3 2" xfId="33311" xr:uid="{33A0E160-3046-46AD-84FB-463BE0B16F8D}"/>
    <cellStyle name="Moneda 2 58 3 4 3 3" xfId="22390" xr:uid="{0A59E959-40F6-44DA-B9A3-702A6ABF1914}"/>
    <cellStyle name="Moneda 2 58 3 4 4" xfId="29672" xr:uid="{583D0B83-CC8F-4F5F-9223-543417B5A999}"/>
    <cellStyle name="Moneda 2 58 3 4 5" xfId="18751" xr:uid="{F18536C6-ACC9-48C6-8FB1-C7B2458E0AE4}"/>
    <cellStyle name="Moneda 2 58 3 5" xfId="8528" xr:uid="{4E2139FB-D54C-4BDA-AFFA-FE747D426020}"/>
    <cellStyle name="Moneda 2 58 3 5 2" xfId="15835" xr:uid="{A27980E8-1C55-41A9-8C35-00356CA66E77}"/>
    <cellStyle name="Moneda 2 58 3 5 2 2" xfId="37677" xr:uid="{54B390B5-8FD7-42A2-B842-0F14330CA594}"/>
    <cellStyle name="Moneda 2 58 3 5 2 3" xfId="26756" xr:uid="{22DDF8EE-522B-4CEF-9228-9E6535061592}"/>
    <cellStyle name="Moneda 2 58 3 5 3" xfId="12177" xr:uid="{3DF25EC8-1465-4090-8E01-EA8A0C62C643}"/>
    <cellStyle name="Moneda 2 58 3 5 3 2" xfId="34037" xr:uid="{84445201-8A94-4AA0-8583-A1705C3BE99D}"/>
    <cellStyle name="Moneda 2 58 3 5 3 3" xfId="23116" xr:uid="{71415226-DF30-4DBB-BB0B-C70CA561EA5F}"/>
    <cellStyle name="Moneda 2 58 3 5 4" xfId="30398" xr:uid="{A55B6716-0945-4E69-A144-122758176D77}"/>
    <cellStyle name="Moneda 2 58 3 5 5" xfId="19477" xr:uid="{89813D20-5E7D-4D85-8719-0A3E92163D46}"/>
    <cellStyle name="Moneda 2 58 3 6" xfId="12917" xr:uid="{A3689871-39A4-4A6D-A4BE-0A9FD0BBA9C2}"/>
    <cellStyle name="Moneda 2 58 3 6 2" xfId="34771" xr:uid="{0F8EBB0A-3AB1-4EA2-A0FC-7E942462FF17}"/>
    <cellStyle name="Moneda 2 58 3 6 3" xfId="23850" xr:uid="{AA36ED62-B770-4FE4-BB3B-D28198AAADC2}"/>
    <cellStyle name="Moneda 2 58 3 7" xfId="9263" xr:uid="{3134D2E0-8BC1-4122-8C93-1DF94CBF1C48}"/>
    <cellStyle name="Moneda 2 58 3 7 2" xfId="31131" xr:uid="{81D8BBD3-E44B-45F9-B402-FB35A6E04508}"/>
    <cellStyle name="Moneda 2 58 3 7 3" xfId="20210" xr:uid="{B2571AD7-89E7-4A9C-8B35-D2B26AFD9776}"/>
    <cellStyle name="Moneda 2 58 3 8" xfId="27492" xr:uid="{42887AB8-3848-4A1A-9966-5B69BC5C192A}"/>
    <cellStyle name="Moneda 2 58 3 9" xfId="16571" xr:uid="{643E1423-0C17-41B9-91EF-0D8CAA32113B}"/>
    <cellStyle name="Moneda 2 58 4" xfId="5849" xr:uid="{23AF6BA8-702B-401D-ACEE-487BBAC1DAF0}"/>
    <cellStyle name="Moneda 2 58 4 2" xfId="6582" xr:uid="{BBF8BD46-AA29-4226-81F5-EAABA8F672C4}"/>
    <cellStyle name="Moneda 2 58 4 2 2" xfId="13889" xr:uid="{2AE857D7-E9D4-43C6-A78C-2D2AC774E904}"/>
    <cellStyle name="Moneda 2 58 4 2 2 2" xfId="35743" xr:uid="{04162B9D-AE55-4F25-9604-C086CB2B1B1A}"/>
    <cellStyle name="Moneda 2 58 4 2 2 3" xfId="24822" xr:uid="{A5BE503A-64FC-4C11-810C-6F063C9F7A31}"/>
    <cellStyle name="Moneda 2 58 4 2 3" xfId="10235" xr:uid="{417EFF12-0033-4814-86E8-F685F579CBE3}"/>
    <cellStyle name="Moneda 2 58 4 2 3 2" xfId="32103" xr:uid="{1DE8523E-40AA-4EFA-B589-87413B7DD6B7}"/>
    <cellStyle name="Moneda 2 58 4 2 3 3" xfId="21182" xr:uid="{38212981-1EE1-4CD6-9135-458947C96FD1}"/>
    <cellStyle name="Moneda 2 58 4 2 4" xfId="28464" xr:uid="{64F322B8-B6C8-4206-9338-DA95E1716D62}"/>
    <cellStyle name="Moneda 2 58 4 2 5" xfId="17543" xr:uid="{E7A45230-3363-4B93-B5B5-2BB19064D27B}"/>
    <cellStyle name="Moneda 2 58 4 3" xfId="7312" xr:uid="{69A37C91-1EBE-4D1B-9D55-F003E21C6934}"/>
    <cellStyle name="Moneda 2 58 4 3 2" xfId="14619" xr:uid="{359216E0-57BF-4CC2-803F-A541FBDB5110}"/>
    <cellStyle name="Moneda 2 58 4 3 2 2" xfId="36469" xr:uid="{86A30A1A-8E4B-4307-B343-1430715FC316}"/>
    <cellStyle name="Moneda 2 58 4 3 2 3" xfId="25548" xr:uid="{A41E5D05-247E-4045-9094-864FF05A4E50}"/>
    <cellStyle name="Moneda 2 58 4 3 3" xfId="10965" xr:uid="{B5E70644-5879-46F3-B22F-D3B15F31184B}"/>
    <cellStyle name="Moneda 2 58 4 3 3 2" xfId="32829" xr:uid="{264422E6-32E1-4B84-A845-C8A475D2C7F5}"/>
    <cellStyle name="Moneda 2 58 4 3 3 3" xfId="21908" xr:uid="{F2CC05B6-E332-481E-ABB7-80A21EA41353}"/>
    <cellStyle name="Moneda 2 58 4 3 4" xfId="29190" xr:uid="{47FDB1A7-04DA-41F8-AAA4-CE78FF58A646}"/>
    <cellStyle name="Moneda 2 58 4 3 5" xfId="18269" xr:uid="{47ED4387-B3B9-4E0C-B74A-DF812F5129A0}"/>
    <cellStyle name="Moneda 2 58 4 4" xfId="8042" xr:uid="{450092AC-A7AF-4A2F-8E44-BA58B2554FBD}"/>
    <cellStyle name="Moneda 2 58 4 4 2" xfId="15349" xr:uid="{EB5EB0D3-69C1-4F57-906E-CA10FD6C1C85}"/>
    <cellStyle name="Moneda 2 58 4 4 2 2" xfId="37195" xr:uid="{ADCC6916-70DB-49FE-AC65-9BE6A4062ED1}"/>
    <cellStyle name="Moneda 2 58 4 4 2 3" xfId="26274" xr:uid="{B2FC0EE6-11E2-41C1-9A58-4EDBE52FC6FF}"/>
    <cellStyle name="Moneda 2 58 4 4 3" xfId="11695" xr:uid="{E9C24084-F76C-4943-908E-6F8851F974E0}"/>
    <cellStyle name="Moneda 2 58 4 4 3 2" xfId="33555" xr:uid="{E93CAA23-99CB-4746-8187-724BBA8E2EB7}"/>
    <cellStyle name="Moneda 2 58 4 4 3 3" xfId="22634" xr:uid="{78B1FA00-EF40-4D28-8764-A2C1FBE3A7A1}"/>
    <cellStyle name="Moneda 2 58 4 4 4" xfId="29916" xr:uid="{3E3FD563-997D-4A42-B890-A7912CFA8F2C}"/>
    <cellStyle name="Moneda 2 58 4 4 5" xfId="18995" xr:uid="{0971640A-D5DB-40AA-BF02-0CA703B4CBEE}"/>
    <cellStyle name="Moneda 2 58 4 5" xfId="8772" xr:uid="{44522AA4-2073-4B6B-9BD2-9D6DA9C7A1BB}"/>
    <cellStyle name="Moneda 2 58 4 5 2" xfId="16079" xr:uid="{0F7B28F5-3492-461F-94C0-554094C2CCF1}"/>
    <cellStyle name="Moneda 2 58 4 5 2 2" xfId="37921" xr:uid="{6AA3DBF0-A705-435E-AB27-FACBE8D7CF25}"/>
    <cellStyle name="Moneda 2 58 4 5 2 3" xfId="27000" xr:uid="{6BF5A459-02B2-46F1-B4D2-D997755BD08A}"/>
    <cellStyle name="Moneda 2 58 4 5 3" xfId="12421" xr:uid="{405A23AF-89D8-411C-9870-3C6BADCC96D8}"/>
    <cellStyle name="Moneda 2 58 4 5 3 2" xfId="34281" xr:uid="{0D62F3E0-632A-4DD1-9ECD-66C842A8B740}"/>
    <cellStyle name="Moneda 2 58 4 5 3 3" xfId="23360" xr:uid="{0E539A39-0E61-4C27-85A2-436C4269899A}"/>
    <cellStyle name="Moneda 2 58 4 5 4" xfId="30642" xr:uid="{B15A4085-2A45-4456-8EDE-2FBAAEF6E622}"/>
    <cellStyle name="Moneda 2 58 4 5 5" xfId="19721" xr:uid="{FDAE5425-BCF3-4D30-B151-5B0B4BDC1D53}"/>
    <cellStyle name="Moneda 2 58 4 6" xfId="13161" xr:uid="{EA88C722-34C1-48DC-8F8A-B734C5461CC1}"/>
    <cellStyle name="Moneda 2 58 4 6 2" xfId="35015" xr:uid="{EE998D27-DBE0-4C9E-9B19-898EF003CD8F}"/>
    <cellStyle name="Moneda 2 58 4 6 3" xfId="24094" xr:uid="{E3DAA95C-1288-4AEB-B951-02A242FA4504}"/>
    <cellStyle name="Moneda 2 58 4 7" xfId="9507" xr:uid="{7450F233-0410-4265-9219-B6464ACC83FD}"/>
    <cellStyle name="Moneda 2 58 4 7 2" xfId="31375" xr:uid="{D06E3B48-041D-4C1D-BC68-499FA8EF8F4C}"/>
    <cellStyle name="Moneda 2 58 4 7 3" xfId="20454" xr:uid="{4CE02DAC-85F2-44C2-BC7B-8C1F81E07729}"/>
    <cellStyle name="Moneda 2 58 4 8" xfId="27736" xr:uid="{091EAB6B-B691-4616-AF0D-9CC14656B479}"/>
    <cellStyle name="Moneda 2 58 4 9" xfId="16815" xr:uid="{D4DF4DB7-8C67-4D34-B275-CDA46DB5A17C}"/>
    <cellStyle name="Moneda 2 58 5" xfId="6101" xr:uid="{FA6AF4C7-B5A9-4CF3-A8EC-C3183F7C1AD0}"/>
    <cellStyle name="Moneda 2 58 5 2" xfId="13408" xr:uid="{3A304A9C-A6CD-4274-8462-6A605E89BF37}"/>
    <cellStyle name="Moneda 2 58 5 2 2" xfId="35262" xr:uid="{B6901BE2-BF44-46A5-BA92-EDA1EAEF41B7}"/>
    <cellStyle name="Moneda 2 58 5 2 3" xfId="24341" xr:uid="{03CBFB1A-1982-46B3-8AF0-43A39DD89297}"/>
    <cellStyle name="Moneda 2 58 5 3" xfId="9754" xr:uid="{7C7FABAF-C68F-4643-9DD7-60D9913D2798}"/>
    <cellStyle name="Moneda 2 58 5 3 2" xfId="31622" xr:uid="{A06D0F21-9E31-4153-9CBB-0330F43225BB}"/>
    <cellStyle name="Moneda 2 58 5 3 3" xfId="20701" xr:uid="{00D912BA-415A-42BC-9A72-67AC1012871D}"/>
    <cellStyle name="Moneda 2 58 5 4" xfId="27983" xr:uid="{170E96DA-C63E-44E9-A09D-5981EB441DA4}"/>
    <cellStyle name="Moneda 2 58 5 5" xfId="17062" xr:uid="{C527E18F-997B-4BCC-8C83-08AC37870371}"/>
    <cellStyle name="Moneda 2 58 6" xfId="6829" xr:uid="{661FEAE4-3653-4594-BFD1-03A57BE3C8EF}"/>
    <cellStyle name="Moneda 2 58 6 2" xfId="14136" xr:uid="{D208B3BB-50DE-4D4B-A4EC-80A76147D7F3}"/>
    <cellStyle name="Moneda 2 58 6 2 2" xfId="35988" xr:uid="{5EC03A91-BF06-4A78-A3B0-15E2CDC8063C}"/>
    <cellStyle name="Moneda 2 58 6 2 3" xfId="25067" xr:uid="{15E4D338-99F9-4FAD-8042-E41342F87F0D}"/>
    <cellStyle name="Moneda 2 58 6 3" xfId="10482" xr:uid="{61DD77A7-2A8E-4787-9A49-21595DA19806}"/>
    <cellStyle name="Moneda 2 58 6 3 2" xfId="32348" xr:uid="{36B8296C-EEBF-43C5-9F03-160DFECFC9BB}"/>
    <cellStyle name="Moneda 2 58 6 3 3" xfId="21427" xr:uid="{E9C6AFDE-AC16-4452-A442-E068A7A5A03B}"/>
    <cellStyle name="Moneda 2 58 6 4" xfId="28709" xr:uid="{B7239453-3540-43AF-B411-0B89019B6E64}"/>
    <cellStyle name="Moneda 2 58 6 5" xfId="17788" xr:uid="{18292B74-9552-41B6-B4A3-7D0AA8DCE0CE}"/>
    <cellStyle name="Moneda 2 58 7" xfId="7559" xr:uid="{3AE26960-AAA3-4720-9238-EBEDC72C09B5}"/>
    <cellStyle name="Moneda 2 58 7 2" xfId="14866" xr:uid="{EA20DAA8-102F-4FC2-8998-F62FFF66E9A4}"/>
    <cellStyle name="Moneda 2 58 7 2 2" xfId="36714" xr:uid="{ECF6A73A-1823-4CAE-8511-A0ECA78DFE1A}"/>
    <cellStyle name="Moneda 2 58 7 2 3" xfId="25793" xr:uid="{FEFFCE90-25C7-4380-A978-7C067FEEA040}"/>
    <cellStyle name="Moneda 2 58 7 3" xfId="11212" xr:uid="{945527ED-BC1B-4225-BB4D-E81A898483B6}"/>
    <cellStyle name="Moneda 2 58 7 3 2" xfId="33074" xr:uid="{A775EC0E-49E1-445A-A47E-6439C249ACD7}"/>
    <cellStyle name="Moneda 2 58 7 3 3" xfId="22153" xr:uid="{D2D70D14-F87D-4BF1-AD7B-ABE788D8BB10}"/>
    <cellStyle name="Moneda 2 58 7 4" xfId="29435" xr:uid="{422C5828-30BE-4828-A121-297DAF0F9374}"/>
    <cellStyle name="Moneda 2 58 7 5" xfId="18514" xr:uid="{BFFFCC44-2F20-487D-A395-7716A6761E26}"/>
    <cellStyle name="Moneda 2 58 8" xfId="8289" xr:uid="{404C9FAD-E4D3-4F70-A0BA-DF74882891ED}"/>
    <cellStyle name="Moneda 2 58 8 2" xfId="15596" xr:uid="{3A44D0E7-AAE7-488F-85F2-286153C7CA95}"/>
    <cellStyle name="Moneda 2 58 8 2 2" xfId="37440" xr:uid="{07CB8D77-9AEB-4B05-AFDD-7B4BAA4D9C48}"/>
    <cellStyle name="Moneda 2 58 8 2 3" xfId="26519" xr:uid="{D6AB6543-CBB6-4AE0-BF17-EE84C6D4C7CD}"/>
    <cellStyle name="Moneda 2 58 8 3" xfId="11940" xr:uid="{0C1B369B-301A-48D1-B1C4-70D9F116C877}"/>
    <cellStyle name="Moneda 2 58 8 3 2" xfId="33800" xr:uid="{D7202F19-2AD3-4C34-8CF1-2A1CD2EEB3E4}"/>
    <cellStyle name="Moneda 2 58 8 3 3" xfId="22879" xr:uid="{9E521086-7177-4CED-9962-DA158A44B7B7}"/>
    <cellStyle name="Moneda 2 58 8 4" xfId="30161" xr:uid="{E313A3A5-05D9-4B7A-A668-5C21B3D40C6F}"/>
    <cellStyle name="Moneda 2 58 8 5" xfId="19240" xr:uid="{2049F5D3-EA59-43CE-A15D-4517649ACB08}"/>
    <cellStyle name="Moneda 2 58 9" xfId="12678" xr:uid="{B274808D-AAE2-4F71-8298-63EBCF4F869A}"/>
    <cellStyle name="Moneda 2 58 9 2" xfId="34534" xr:uid="{91B382D3-AFC9-4D3C-94AE-4A4B96AEAE72}"/>
    <cellStyle name="Moneda 2 58 9 3" xfId="23613" xr:uid="{6905CEBA-29CC-4BD9-BA89-D273E6450D77}"/>
    <cellStyle name="Moneda 2 59" xfId="3191" xr:uid="{94061FD0-9996-4781-BA34-CADC28FB394A}"/>
    <cellStyle name="Moneda 2 59 10" xfId="9028" xr:uid="{1CF9BA0B-48F3-425B-8651-21973DFAB99C}"/>
    <cellStyle name="Moneda 2 59 10 2" xfId="30896" xr:uid="{D3ABC314-5DE6-4132-BEF9-CD18DC913592}"/>
    <cellStyle name="Moneda 2 59 10 3" xfId="19975" xr:uid="{639896CA-356C-4578-B719-A7DA416F3B6C}"/>
    <cellStyle name="Moneda 2 59 11" xfId="27257" xr:uid="{E75B45DB-64CB-44F8-83C7-82162980B48A}"/>
    <cellStyle name="Moneda 2 59 12" xfId="16336" xr:uid="{0EB933FF-3A52-47B3-A4C5-DA9326A3A4A2}"/>
    <cellStyle name="Moneda 2 59 2" xfId="3192" xr:uid="{46976F07-2F18-4226-A7DB-332AFEBE64A6}"/>
    <cellStyle name="Moneda 2 59 2 10" xfId="27258" xr:uid="{B4E53ED2-D53C-451B-98B0-F18CCC39B6FC}"/>
    <cellStyle name="Moneda 2 59 2 11" xfId="16337" xr:uid="{CED4A1A2-1BCF-4EA4-82B9-F6BD70E212E7}"/>
    <cellStyle name="Moneda 2 59 2 2" xfId="5602" xr:uid="{748BACD0-6021-4B6F-837E-2C19615B5665}"/>
    <cellStyle name="Moneda 2 59 2 2 2" xfId="6341" xr:uid="{FADD8382-3B97-4F5A-A79A-0CCC92027290}"/>
    <cellStyle name="Moneda 2 59 2 2 2 2" xfId="13648" xr:uid="{239B7708-0AAD-42DE-8018-453A062A3C0E}"/>
    <cellStyle name="Moneda 2 59 2 2 2 2 2" xfId="35502" xr:uid="{9EE393F1-953C-4814-9180-F8B50827AA65}"/>
    <cellStyle name="Moneda 2 59 2 2 2 2 3" xfId="24581" xr:uid="{7EFE2BE6-8A6B-4D76-B977-B466F711418E}"/>
    <cellStyle name="Moneda 2 59 2 2 2 3" xfId="9994" xr:uid="{9597D232-C825-4ED2-AD85-E0674A16E463}"/>
    <cellStyle name="Moneda 2 59 2 2 2 3 2" xfId="31862" xr:uid="{D4E92B20-EF4D-499D-A8BB-8C5B270445FE}"/>
    <cellStyle name="Moneda 2 59 2 2 2 3 3" xfId="20941" xr:uid="{5C23EBF4-8069-4910-B5F8-594B1132B121}"/>
    <cellStyle name="Moneda 2 59 2 2 2 4" xfId="28223" xr:uid="{CF322236-9EB2-42C5-A4B4-A92C46997495}"/>
    <cellStyle name="Moneda 2 59 2 2 2 5" xfId="17302" xr:uid="{5A763C20-06C0-4A10-8713-DF1E423FF65B}"/>
    <cellStyle name="Moneda 2 59 2 2 3" xfId="7071" xr:uid="{D354456D-8ABF-4FED-934E-250CE6DA8F0F}"/>
    <cellStyle name="Moneda 2 59 2 2 3 2" xfId="14378" xr:uid="{D628B752-9B39-4BDD-8104-9C957F1C56AA}"/>
    <cellStyle name="Moneda 2 59 2 2 3 2 2" xfId="36228" xr:uid="{AA7A4B55-3CC7-4A86-8C95-0FD5BA937C75}"/>
    <cellStyle name="Moneda 2 59 2 2 3 2 3" xfId="25307" xr:uid="{A2F017ED-12D9-4984-BDAB-F92CF6349C9E}"/>
    <cellStyle name="Moneda 2 59 2 2 3 3" xfId="10724" xr:uid="{5F590C17-1381-4AB7-8BA6-94DCA730FD8E}"/>
    <cellStyle name="Moneda 2 59 2 2 3 3 2" xfId="32588" xr:uid="{D54579F0-2734-4933-944A-58C222763D11}"/>
    <cellStyle name="Moneda 2 59 2 2 3 3 3" xfId="21667" xr:uid="{5B1BF194-725B-4679-B56A-0C6B40DCFB26}"/>
    <cellStyle name="Moneda 2 59 2 2 3 4" xfId="28949" xr:uid="{7B0879DC-25D9-4C2A-83EE-C956BA7E1819}"/>
    <cellStyle name="Moneda 2 59 2 2 3 5" xfId="18028" xr:uid="{0185E0B6-A3BC-4BE3-AD1F-718FBEFEB814}"/>
    <cellStyle name="Moneda 2 59 2 2 4" xfId="7801" xr:uid="{B4921DC5-65C0-47FF-82BC-ECE5229AA526}"/>
    <cellStyle name="Moneda 2 59 2 2 4 2" xfId="15108" xr:uid="{28D361F4-B135-498B-AAF9-89C01DE885A7}"/>
    <cellStyle name="Moneda 2 59 2 2 4 2 2" xfId="36954" xr:uid="{2E0B6C6A-7867-4C15-88C2-4C5353E7F0B0}"/>
    <cellStyle name="Moneda 2 59 2 2 4 2 3" xfId="26033" xr:uid="{FA0EE82F-ADA2-4545-9470-BB89BF753BE6}"/>
    <cellStyle name="Moneda 2 59 2 2 4 3" xfId="11454" xr:uid="{41B1935D-6EE2-4756-9417-434E57CF8FAF}"/>
    <cellStyle name="Moneda 2 59 2 2 4 3 2" xfId="33314" xr:uid="{0B6FE3CB-0ED8-4F66-8E7A-5148D89BB1C7}"/>
    <cellStyle name="Moneda 2 59 2 2 4 3 3" xfId="22393" xr:uid="{2801CF16-CD91-4D32-89A0-59601BB0A1E8}"/>
    <cellStyle name="Moneda 2 59 2 2 4 4" xfId="29675" xr:uid="{41177A7C-60B2-4429-8F87-D705DEECD379}"/>
    <cellStyle name="Moneda 2 59 2 2 4 5" xfId="18754" xr:uid="{34C26306-3F37-4168-B115-1A904266E58B}"/>
    <cellStyle name="Moneda 2 59 2 2 5" xfId="8531" xr:uid="{52033AAF-A0F3-4955-BDDA-6F3599DA0E5B}"/>
    <cellStyle name="Moneda 2 59 2 2 5 2" xfId="15838" xr:uid="{743DFADA-4682-4530-8BFB-FB50BBADEA65}"/>
    <cellStyle name="Moneda 2 59 2 2 5 2 2" xfId="37680" xr:uid="{F091AEB6-F204-4234-AEFB-F8CC7246B896}"/>
    <cellStyle name="Moneda 2 59 2 2 5 2 3" xfId="26759" xr:uid="{0C5ECDDF-C507-4DAA-8663-F2468D78DA48}"/>
    <cellStyle name="Moneda 2 59 2 2 5 3" xfId="12180" xr:uid="{D7206E4D-B911-403C-B1A2-63B61B96F125}"/>
    <cellStyle name="Moneda 2 59 2 2 5 3 2" xfId="34040" xr:uid="{C170C5D2-3C39-4046-8C9C-9CC1A251562E}"/>
    <cellStyle name="Moneda 2 59 2 2 5 3 3" xfId="23119" xr:uid="{32931660-A3B3-4CEC-8638-6FF5A5C235D9}"/>
    <cellStyle name="Moneda 2 59 2 2 5 4" xfId="30401" xr:uid="{45692363-B9F5-40A5-A8FA-EACEA0CF5AFD}"/>
    <cellStyle name="Moneda 2 59 2 2 5 5" xfId="19480" xr:uid="{EBF3127F-4200-4567-9079-E8026E0E5627}"/>
    <cellStyle name="Moneda 2 59 2 2 6" xfId="12920" xr:uid="{F52386AF-D46D-4501-AF0F-8FC166BD8990}"/>
    <cellStyle name="Moneda 2 59 2 2 6 2" xfId="34774" xr:uid="{87751BB5-5C70-420B-B7EA-5F7E9431DE3F}"/>
    <cellStyle name="Moneda 2 59 2 2 6 3" xfId="23853" xr:uid="{3896318C-2B59-4B0C-BA0F-345E5541E745}"/>
    <cellStyle name="Moneda 2 59 2 2 7" xfId="9266" xr:uid="{80C9765F-0422-4DBA-9BDA-D9F4013CB872}"/>
    <cellStyle name="Moneda 2 59 2 2 7 2" xfId="31134" xr:uid="{E8D27BA1-9E9E-4219-9F60-5A86DF63675F}"/>
    <cellStyle name="Moneda 2 59 2 2 7 3" xfId="20213" xr:uid="{4BFF84E7-9A74-4492-97E4-85C323EEA6E6}"/>
    <cellStyle name="Moneda 2 59 2 2 8" xfId="27495" xr:uid="{2EDAFCA0-C20A-49D7-92BB-A917E3BF906B}"/>
    <cellStyle name="Moneda 2 59 2 2 9" xfId="16574" xr:uid="{6A5D4A00-6B6C-4746-B954-ECAD75F78BF5}"/>
    <cellStyle name="Moneda 2 59 2 3" xfId="5852" xr:uid="{90C94250-6D7E-4AB9-B788-BDC8331D20E6}"/>
    <cellStyle name="Moneda 2 59 2 3 2" xfId="6585" xr:uid="{CE473266-8B12-4AE9-9D1C-D3EA1E922540}"/>
    <cellStyle name="Moneda 2 59 2 3 2 2" xfId="13892" xr:uid="{CADE492D-A155-4FF6-8DDE-6F26788287B7}"/>
    <cellStyle name="Moneda 2 59 2 3 2 2 2" xfId="35746" xr:uid="{F3E06AC2-CFE0-48EF-AF07-047839370439}"/>
    <cellStyle name="Moneda 2 59 2 3 2 2 3" xfId="24825" xr:uid="{081EDB97-5326-4816-862D-4498D4352328}"/>
    <cellStyle name="Moneda 2 59 2 3 2 3" xfId="10238" xr:uid="{B1D2780E-35D2-4C05-8B7E-22B03111A4DA}"/>
    <cellStyle name="Moneda 2 59 2 3 2 3 2" xfId="32106" xr:uid="{EFF60A2D-C50C-48C6-8B73-7528F7F96B29}"/>
    <cellStyle name="Moneda 2 59 2 3 2 3 3" xfId="21185" xr:uid="{CE6A1447-BF04-452F-9A58-B5D265E51BF8}"/>
    <cellStyle name="Moneda 2 59 2 3 2 4" xfId="28467" xr:uid="{AA927127-323B-4167-B2AC-A0AD70DEDCB9}"/>
    <cellStyle name="Moneda 2 59 2 3 2 5" xfId="17546" xr:uid="{4629C439-629A-4280-823A-CF96E49585B2}"/>
    <cellStyle name="Moneda 2 59 2 3 3" xfId="7315" xr:uid="{089C5821-2919-4571-89CB-2941945C044A}"/>
    <cellStyle name="Moneda 2 59 2 3 3 2" xfId="14622" xr:uid="{DB0E53D6-81B9-41DA-BC50-FED95C4B567C}"/>
    <cellStyle name="Moneda 2 59 2 3 3 2 2" xfId="36472" xr:uid="{569C3FAD-C734-456D-BEDC-18F0ACE44BF4}"/>
    <cellStyle name="Moneda 2 59 2 3 3 2 3" xfId="25551" xr:uid="{EA782691-FD6E-4108-BDC5-D147E9CDC6F4}"/>
    <cellStyle name="Moneda 2 59 2 3 3 3" xfId="10968" xr:uid="{F81F766E-F57E-40A6-A95C-917A39B5DA2A}"/>
    <cellStyle name="Moneda 2 59 2 3 3 3 2" xfId="32832" xr:uid="{D04D4C95-6679-4EA3-90D7-C913E3BCB65A}"/>
    <cellStyle name="Moneda 2 59 2 3 3 3 3" xfId="21911" xr:uid="{C74A28AD-EECA-4F41-BE58-29FBADC7AB0B}"/>
    <cellStyle name="Moneda 2 59 2 3 3 4" xfId="29193" xr:uid="{39F13498-F9F2-4F6B-9B1B-403EFE53B812}"/>
    <cellStyle name="Moneda 2 59 2 3 3 5" xfId="18272" xr:uid="{B9CBC87C-ACAD-44D1-96BC-4CD2BD3C1A61}"/>
    <cellStyle name="Moneda 2 59 2 3 4" xfId="8045" xr:uid="{BA09B968-876A-43E8-B65C-91B7745DB4D5}"/>
    <cellStyle name="Moneda 2 59 2 3 4 2" xfId="15352" xr:uid="{63E0161B-A0AF-4BC5-BDF1-1D50FDE28AC9}"/>
    <cellStyle name="Moneda 2 59 2 3 4 2 2" xfId="37198" xr:uid="{42FEF6E6-FC53-4E4B-9394-858F65B23DF8}"/>
    <cellStyle name="Moneda 2 59 2 3 4 2 3" xfId="26277" xr:uid="{55F80684-85E0-47D9-95EE-29B767ABE59A}"/>
    <cellStyle name="Moneda 2 59 2 3 4 3" xfId="11698" xr:uid="{31E78342-7439-4D45-9244-A4B494B39C3B}"/>
    <cellStyle name="Moneda 2 59 2 3 4 3 2" xfId="33558" xr:uid="{6C8ABF8D-6B16-4B8D-9058-DC3C1356B2F4}"/>
    <cellStyle name="Moneda 2 59 2 3 4 3 3" xfId="22637" xr:uid="{582809C5-3DA9-44ED-9877-DC09288B221D}"/>
    <cellStyle name="Moneda 2 59 2 3 4 4" xfId="29919" xr:uid="{1380BAFF-13EF-42B7-9C29-F88822269A4E}"/>
    <cellStyle name="Moneda 2 59 2 3 4 5" xfId="18998" xr:uid="{F324047D-430B-49E1-ABFA-2D1B914C3368}"/>
    <cellStyle name="Moneda 2 59 2 3 5" xfId="8775" xr:uid="{2A76BC3C-7BF0-4FC3-AF5B-EEE0DF85ED76}"/>
    <cellStyle name="Moneda 2 59 2 3 5 2" xfId="16082" xr:uid="{4AD693F5-1839-4632-8AEB-755B82CA5C11}"/>
    <cellStyle name="Moneda 2 59 2 3 5 2 2" xfId="37924" xr:uid="{2C4769D2-C185-4FBD-9ADB-FE1578FF2C05}"/>
    <cellStyle name="Moneda 2 59 2 3 5 2 3" xfId="27003" xr:uid="{DDBCE6B0-EFFD-4C53-8235-5B97D2A1491C}"/>
    <cellStyle name="Moneda 2 59 2 3 5 3" xfId="12424" xr:uid="{B7011D2B-C9DE-4A4C-B1BB-8D9C09E78788}"/>
    <cellStyle name="Moneda 2 59 2 3 5 3 2" xfId="34284" xr:uid="{269FBD77-E57D-41FF-AE6C-AFDF17581A68}"/>
    <cellStyle name="Moneda 2 59 2 3 5 3 3" xfId="23363" xr:uid="{9CD91650-04EB-4019-B9CE-248A1E534727}"/>
    <cellStyle name="Moneda 2 59 2 3 5 4" xfId="30645" xr:uid="{8487E7BC-8BA4-4111-8DAA-F67FAD084BEF}"/>
    <cellStyle name="Moneda 2 59 2 3 5 5" xfId="19724" xr:uid="{860CFFCA-C2B8-4DCD-9876-D7EB26ED96A0}"/>
    <cellStyle name="Moneda 2 59 2 3 6" xfId="13164" xr:uid="{ACE50C6C-C378-4382-B96B-3EAA2EFFF317}"/>
    <cellStyle name="Moneda 2 59 2 3 6 2" xfId="35018" xr:uid="{484C922D-DF4B-4416-ADC0-19DED0DE36C4}"/>
    <cellStyle name="Moneda 2 59 2 3 6 3" xfId="24097" xr:uid="{AC24A2C4-66DC-4431-9C8B-D293168008A1}"/>
    <cellStyle name="Moneda 2 59 2 3 7" xfId="9510" xr:uid="{168363F8-C264-4156-8E94-5AF4E208C861}"/>
    <cellStyle name="Moneda 2 59 2 3 7 2" xfId="31378" xr:uid="{E74B139C-7E5D-45CA-BD9E-7D96391BE4DF}"/>
    <cellStyle name="Moneda 2 59 2 3 7 3" xfId="20457" xr:uid="{31C7B4CF-118A-41C4-818A-3DE38A73844D}"/>
    <cellStyle name="Moneda 2 59 2 3 8" xfId="27739" xr:uid="{5EE6D038-0CA9-44E2-B111-DD44395872E2}"/>
    <cellStyle name="Moneda 2 59 2 3 9" xfId="16818" xr:uid="{EBF22559-8C5D-4295-AF38-13C75E1419CF}"/>
    <cellStyle name="Moneda 2 59 2 4" xfId="6104" xr:uid="{A970CBEA-EB05-4B47-A6BA-314F897EEB76}"/>
    <cellStyle name="Moneda 2 59 2 4 2" xfId="13411" xr:uid="{7208A043-8AE4-4A31-BF93-7DE430B62E38}"/>
    <cellStyle name="Moneda 2 59 2 4 2 2" xfId="35265" xr:uid="{6B5623E6-1F35-4989-9B0D-1C66C28D355A}"/>
    <cellStyle name="Moneda 2 59 2 4 2 3" xfId="24344" xr:uid="{514A7ECA-2D03-4C2B-BDB5-951BCEF3C6BF}"/>
    <cellStyle name="Moneda 2 59 2 4 3" xfId="9757" xr:uid="{8D9B7299-1020-4BDF-A136-22E4C01ECDEF}"/>
    <cellStyle name="Moneda 2 59 2 4 3 2" xfId="31625" xr:uid="{E98169C3-0318-49B3-885C-DCC1007C5187}"/>
    <cellStyle name="Moneda 2 59 2 4 3 3" xfId="20704" xr:uid="{0C65A8A0-333F-4FE7-A8BC-A3B5FA4FA642}"/>
    <cellStyle name="Moneda 2 59 2 4 4" xfId="27986" xr:uid="{5B6C17C5-1D29-4AE3-B7F8-EAC4D44D9FF8}"/>
    <cellStyle name="Moneda 2 59 2 4 5" xfId="17065" xr:uid="{EE7DE13D-D437-45C9-BC31-1619410F19C5}"/>
    <cellStyle name="Moneda 2 59 2 5" xfId="6832" xr:uid="{66CAACB5-6CF0-43AF-9C5C-391CF1F9FF14}"/>
    <cellStyle name="Moneda 2 59 2 5 2" xfId="14139" xr:uid="{EE239969-A2B1-46F2-B094-1F3BC3C351D8}"/>
    <cellStyle name="Moneda 2 59 2 5 2 2" xfId="35991" xr:uid="{A1BEEF36-B591-4DEB-8858-B68495416B6B}"/>
    <cellStyle name="Moneda 2 59 2 5 2 3" xfId="25070" xr:uid="{00F94A5E-4883-4044-8569-2340C238955C}"/>
    <cellStyle name="Moneda 2 59 2 5 3" xfId="10485" xr:uid="{379D0252-7612-431A-B19C-A85E2A42EEBA}"/>
    <cellStyle name="Moneda 2 59 2 5 3 2" xfId="32351" xr:uid="{7C491FC3-0613-4C0C-97AE-BB71958FEFB8}"/>
    <cellStyle name="Moneda 2 59 2 5 3 3" xfId="21430" xr:uid="{E17F9D3E-7881-496C-AA85-50F7073FF5A6}"/>
    <cellStyle name="Moneda 2 59 2 5 4" xfId="28712" xr:uid="{73F89B11-A745-4CBC-87A5-964D4B380125}"/>
    <cellStyle name="Moneda 2 59 2 5 5" xfId="17791" xr:uid="{808AA451-91F4-4AF1-B9F1-CDCFD123E92E}"/>
    <cellStyle name="Moneda 2 59 2 6" xfId="7562" xr:uid="{6DF6568F-6290-4467-9EAC-C672BEA36E9C}"/>
    <cellStyle name="Moneda 2 59 2 6 2" xfId="14869" xr:uid="{B3E6B085-75EE-4C22-BD48-E03C91A05550}"/>
    <cellStyle name="Moneda 2 59 2 6 2 2" xfId="36717" xr:uid="{8080D03F-75C3-4801-846A-F01E30C65FC3}"/>
    <cellStyle name="Moneda 2 59 2 6 2 3" xfId="25796" xr:uid="{09B3B021-1056-4719-B6C0-A649F7C4448F}"/>
    <cellStyle name="Moneda 2 59 2 6 3" xfId="11215" xr:uid="{B748ECFE-C16C-4652-9038-462177CD3162}"/>
    <cellStyle name="Moneda 2 59 2 6 3 2" xfId="33077" xr:uid="{27C08941-F40D-46FB-99CE-3B7A08A96FFB}"/>
    <cellStyle name="Moneda 2 59 2 6 3 3" xfId="22156" xr:uid="{439F36AD-2D7E-4EBD-BAFC-EE31F5402FE4}"/>
    <cellStyle name="Moneda 2 59 2 6 4" xfId="29438" xr:uid="{8A939FB1-8859-40DC-BF72-2DBE53DA08FB}"/>
    <cellStyle name="Moneda 2 59 2 6 5" xfId="18517" xr:uid="{1117EDD2-0B5C-4F6F-84D0-B4FD2B9D7A0F}"/>
    <cellStyle name="Moneda 2 59 2 7" xfId="8292" xr:uid="{AB886864-4688-459A-8834-5845EF7C876B}"/>
    <cellStyle name="Moneda 2 59 2 7 2" xfId="15599" xr:uid="{B5053AFE-52FB-40E6-98EE-949C88F4172E}"/>
    <cellStyle name="Moneda 2 59 2 7 2 2" xfId="37443" xr:uid="{451D68A6-D295-4656-ABE5-62185DA0B245}"/>
    <cellStyle name="Moneda 2 59 2 7 2 3" xfId="26522" xr:uid="{E92F77FD-9296-4943-A542-7193AC3EC65D}"/>
    <cellStyle name="Moneda 2 59 2 7 3" xfId="11943" xr:uid="{EB3AF9FA-8A52-4620-BDA5-644AE458C67F}"/>
    <cellStyle name="Moneda 2 59 2 7 3 2" xfId="33803" xr:uid="{76E66955-C3CC-4F7E-8876-4CB495D5A022}"/>
    <cellStyle name="Moneda 2 59 2 7 3 3" xfId="22882" xr:uid="{AB93D7D9-7472-4E8E-901C-B673A6B596D7}"/>
    <cellStyle name="Moneda 2 59 2 7 4" xfId="30164" xr:uid="{4D36B700-B65E-4E3D-B34E-8050819E2353}"/>
    <cellStyle name="Moneda 2 59 2 7 5" xfId="19243" xr:uid="{ACBAAE83-BC39-4982-AA46-4A0854CA0700}"/>
    <cellStyle name="Moneda 2 59 2 8" xfId="12681" xr:uid="{D3BB8F52-C25B-4563-80A8-476AA4AFA8DA}"/>
    <cellStyle name="Moneda 2 59 2 8 2" xfId="34537" xr:uid="{002E3717-0123-40B7-BF61-3749ED541BC0}"/>
    <cellStyle name="Moneda 2 59 2 8 3" xfId="23616" xr:uid="{BAB64FD6-EC94-4804-81DF-E83E21E9C523}"/>
    <cellStyle name="Moneda 2 59 2 9" xfId="9029" xr:uid="{6F5986F8-12C9-4AC3-B29F-197986165B91}"/>
    <cellStyle name="Moneda 2 59 2 9 2" xfId="30897" xr:uid="{F4644914-0377-420A-8D2E-C6704B88B5AA}"/>
    <cellStyle name="Moneda 2 59 2 9 3" xfId="19976" xr:uid="{322C1742-8AC0-4686-92F6-D99C93EE91C8}"/>
    <cellStyle name="Moneda 2 59 3" xfId="5601" xr:uid="{52EF06FD-892B-4E86-AEBB-EE6F90031207}"/>
    <cellStyle name="Moneda 2 59 3 2" xfId="6340" xr:uid="{06D8FF56-CA77-442B-99FB-61FC7D4F26C3}"/>
    <cellStyle name="Moneda 2 59 3 2 2" xfId="13647" xr:uid="{1E5A32F2-D846-40EC-8E59-492E12FFF30E}"/>
    <cellStyle name="Moneda 2 59 3 2 2 2" xfId="35501" xr:uid="{0D3ED1A2-14C0-4400-BB5E-C124C3749DC9}"/>
    <cellStyle name="Moneda 2 59 3 2 2 3" xfId="24580" xr:uid="{25589FC8-27A2-4A43-8337-00308B6B5089}"/>
    <cellStyle name="Moneda 2 59 3 2 3" xfId="9993" xr:uid="{45DB3CDB-5EC7-43F8-B62D-C69BA42F2945}"/>
    <cellStyle name="Moneda 2 59 3 2 3 2" xfId="31861" xr:uid="{998075DB-BB2B-4BEC-AF42-864CE7ADFF69}"/>
    <cellStyle name="Moneda 2 59 3 2 3 3" xfId="20940" xr:uid="{B05FA3C8-CAEE-4DF6-B205-B67C93E1D5C7}"/>
    <cellStyle name="Moneda 2 59 3 2 4" xfId="28222" xr:uid="{50FACAF7-60EA-406E-93D2-F3D1863807CE}"/>
    <cellStyle name="Moneda 2 59 3 2 5" xfId="17301" xr:uid="{23746A1D-5AB0-4A14-93E8-417520D53853}"/>
    <cellStyle name="Moneda 2 59 3 3" xfId="7070" xr:uid="{FFB996E1-720B-4922-9C95-FC6BA7765133}"/>
    <cellStyle name="Moneda 2 59 3 3 2" xfId="14377" xr:uid="{C5414427-0950-4674-922C-DABC04C1122D}"/>
    <cellStyle name="Moneda 2 59 3 3 2 2" xfId="36227" xr:uid="{CEC158A7-49A1-4DC2-9337-45084353E405}"/>
    <cellStyle name="Moneda 2 59 3 3 2 3" xfId="25306" xr:uid="{9F6DAAD6-56DF-455B-8B81-9D10AA90ACD4}"/>
    <cellStyle name="Moneda 2 59 3 3 3" xfId="10723" xr:uid="{F41532CB-F50A-4284-825B-9A64A3A6B639}"/>
    <cellStyle name="Moneda 2 59 3 3 3 2" xfId="32587" xr:uid="{378F4D57-1953-4BB1-889F-6A233CEA1D05}"/>
    <cellStyle name="Moneda 2 59 3 3 3 3" xfId="21666" xr:uid="{ECA38569-FCCB-437D-B8D9-2286D8637665}"/>
    <cellStyle name="Moneda 2 59 3 3 4" xfId="28948" xr:uid="{A478DF87-CFF5-4311-8FD5-BD5C547A3C14}"/>
    <cellStyle name="Moneda 2 59 3 3 5" xfId="18027" xr:uid="{3E234298-3465-4FAC-9CBC-B39979502D38}"/>
    <cellStyle name="Moneda 2 59 3 4" xfId="7800" xr:uid="{469C857D-E164-402A-8454-E008DED25839}"/>
    <cellStyle name="Moneda 2 59 3 4 2" xfId="15107" xr:uid="{1AA9B626-C1BE-4CE6-AD9F-5FDF24F2D57C}"/>
    <cellStyle name="Moneda 2 59 3 4 2 2" xfId="36953" xr:uid="{846AFE4F-B920-452B-B2EE-74AD8E41FC25}"/>
    <cellStyle name="Moneda 2 59 3 4 2 3" xfId="26032" xr:uid="{4D2DF43A-D471-4CDD-9292-0BF3245FA91C}"/>
    <cellStyle name="Moneda 2 59 3 4 3" xfId="11453" xr:uid="{7F1F66A1-0646-4287-839F-00B7407858E0}"/>
    <cellStyle name="Moneda 2 59 3 4 3 2" xfId="33313" xr:uid="{3D754B62-50A4-484F-A606-ABED2BB1947B}"/>
    <cellStyle name="Moneda 2 59 3 4 3 3" xfId="22392" xr:uid="{C67990E2-5BE8-4339-BE3A-F9B688607750}"/>
    <cellStyle name="Moneda 2 59 3 4 4" xfId="29674" xr:uid="{1ED5CD38-CC29-493F-B465-013A2E181643}"/>
    <cellStyle name="Moneda 2 59 3 4 5" xfId="18753" xr:uid="{8F719F67-BEC3-47B1-8DCA-723CECB38E3C}"/>
    <cellStyle name="Moneda 2 59 3 5" xfId="8530" xr:uid="{0F3D00A7-34C8-4CDE-B52A-455640DE77C8}"/>
    <cellStyle name="Moneda 2 59 3 5 2" xfId="15837" xr:uid="{381607C4-8C78-4529-B6B6-42E621A2C307}"/>
    <cellStyle name="Moneda 2 59 3 5 2 2" xfId="37679" xr:uid="{89A379DA-00BB-4EAC-A57E-467CFB6786B3}"/>
    <cellStyle name="Moneda 2 59 3 5 2 3" xfId="26758" xr:uid="{46634C3E-3522-4D96-A8AE-148B26B05C83}"/>
    <cellStyle name="Moneda 2 59 3 5 3" xfId="12179" xr:uid="{7DC87112-F096-40C8-9985-AD1168D80AA8}"/>
    <cellStyle name="Moneda 2 59 3 5 3 2" xfId="34039" xr:uid="{93626994-97F8-43AF-BCCC-A2735F18B1A9}"/>
    <cellStyle name="Moneda 2 59 3 5 3 3" xfId="23118" xr:uid="{967496AD-0102-40A3-ABA7-3801CB2EA4D4}"/>
    <cellStyle name="Moneda 2 59 3 5 4" xfId="30400" xr:uid="{FEFCB11C-4AC1-4AE9-B687-398FA310CE52}"/>
    <cellStyle name="Moneda 2 59 3 5 5" xfId="19479" xr:uid="{4B327599-FE04-4198-8E3F-62106ED37B73}"/>
    <cellStyle name="Moneda 2 59 3 6" xfId="12919" xr:uid="{8B20906D-DEBF-4013-B58D-FA5857A52DCB}"/>
    <cellStyle name="Moneda 2 59 3 6 2" xfId="34773" xr:uid="{1FA46DC7-A0B0-45B6-A0D4-B3C8DF51B18D}"/>
    <cellStyle name="Moneda 2 59 3 6 3" xfId="23852" xr:uid="{5D6FC719-1227-4CCC-BBC7-EE61EC3EA292}"/>
    <cellStyle name="Moneda 2 59 3 7" xfId="9265" xr:uid="{58E82123-CA82-4953-BA2A-337936D3629B}"/>
    <cellStyle name="Moneda 2 59 3 7 2" xfId="31133" xr:uid="{F5DC6092-2F29-4114-957B-EFC292CD5D14}"/>
    <cellStyle name="Moneda 2 59 3 7 3" xfId="20212" xr:uid="{B02C1336-DB41-43CA-B057-7F38784F70D8}"/>
    <cellStyle name="Moneda 2 59 3 8" xfId="27494" xr:uid="{1426B20F-650C-4145-A033-FC1D3A7AEC70}"/>
    <cellStyle name="Moneda 2 59 3 9" xfId="16573" xr:uid="{8A26CC4E-6B7A-43D2-87E9-5DFCE2D119C0}"/>
    <cellStyle name="Moneda 2 59 4" xfId="5851" xr:uid="{3375EB1B-9297-482B-9A92-9EE6F9B4574E}"/>
    <cellStyle name="Moneda 2 59 4 2" xfId="6584" xr:uid="{5D9E1D66-F1F3-438B-A41D-78CE45D0BE6C}"/>
    <cellStyle name="Moneda 2 59 4 2 2" xfId="13891" xr:uid="{5652352E-6B03-439E-9A14-C8BFF2D5B7C7}"/>
    <cellStyle name="Moneda 2 59 4 2 2 2" xfId="35745" xr:uid="{5173A9BA-1BDC-45D2-8F86-B8132C28CAFB}"/>
    <cellStyle name="Moneda 2 59 4 2 2 3" xfId="24824" xr:uid="{659292D0-A6DB-457A-9EE5-EEB8083DFF39}"/>
    <cellStyle name="Moneda 2 59 4 2 3" xfId="10237" xr:uid="{63986213-6F2F-47B1-86C2-CC2265ABBD60}"/>
    <cellStyle name="Moneda 2 59 4 2 3 2" xfId="32105" xr:uid="{803E5F12-189E-45AA-9CAC-59010B3962B6}"/>
    <cellStyle name="Moneda 2 59 4 2 3 3" xfId="21184" xr:uid="{DEF00112-AA45-4C1C-8600-6695DAE10F1F}"/>
    <cellStyle name="Moneda 2 59 4 2 4" xfId="28466" xr:uid="{A066E1C4-850F-48F0-B604-049BD98F5DD7}"/>
    <cellStyle name="Moneda 2 59 4 2 5" xfId="17545" xr:uid="{EB290C9B-9CE6-455B-92A1-AABF774F00AB}"/>
    <cellStyle name="Moneda 2 59 4 3" xfId="7314" xr:uid="{6DB234A3-6E39-4C71-B867-500BE3885449}"/>
    <cellStyle name="Moneda 2 59 4 3 2" xfId="14621" xr:uid="{5975A841-8DF7-4ED3-A2FF-43F8B4C8C564}"/>
    <cellStyle name="Moneda 2 59 4 3 2 2" xfId="36471" xr:uid="{BC81E325-0D40-4045-A17A-B22C252405E2}"/>
    <cellStyle name="Moneda 2 59 4 3 2 3" xfId="25550" xr:uid="{094ABCC0-411D-48CA-85EB-B338AEB80A3C}"/>
    <cellStyle name="Moneda 2 59 4 3 3" xfId="10967" xr:uid="{5294E696-B14C-4A9B-B777-DBF83D27D752}"/>
    <cellStyle name="Moneda 2 59 4 3 3 2" xfId="32831" xr:uid="{0257EE10-6EB5-468D-8C26-7FCBC753CCFA}"/>
    <cellStyle name="Moneda 2 59 4 3 3 3" xfId="21910" xr:uid="{89387601-746F-4ABB-AF5D-B18100901F33}"/>
    <cellStyle name="Moneda 2 59 4 3 4" xfId="29192" xr:uid="{051C9104-3B57-405D-9302-FE06FD10272E}"/>
    <cellStyle name="Moneda 2 59 4 3 5" xfId="18271" xr:uid="{579B5B11-75B4-4FA2-A021-2A631C240C8C}"/>
    <cellStyle name="Moneda 2 59 4 4" xfId="8044" xr:uid="{D76F8B03-CDAA-453D-A5EE-CA3756491CB0}"/>
    <cellStyle name="Moneda 2 59 4 4 2" xfId="15351" xr:uid="{3688FB4A-9AEB-43B7-B13D-6D74E1E3C1EE}"/>
    <cellStyle name="Moneda 2 59 4 4 2 2" xfId="37197" xr:uid="{473FC86B-72D3-41B8-8584-51E8B92F2E99}"/>
    <cellStyle name="Moneda 2 59 4 4 2 3" xfId="26276" xr:uid="{D9A8866A-1E79-4240-9FC6-9151C0D26D81}"/>
    <cellStyle name="Moneda 2 59 4 4 3" xfId="11697" xr:uid="{31843502-9B57-49C4-8FEE-B90C061401B9}"/>
    <cellStyle name="Moneda 2 59 4 4 3 2" xfId="33557" xr:uid="{86767C91-1E02-42E6-AFD5-D1EB2EAF07DD}"/>
    <cellStyle name="Moneda 2 59 4 4 3 3" xfId="22636" xr:uid="{05D2C86D-19CF-4954-9159-AB9DCB45E163}"/>
    <cellStyle name="Moneda 2 59 4 4 4" xfId="29918" xr:uid="{26038795-10E0-44AB-885E-95E1AC7E6659}"/>
    <cellStyle name="Moneda 2 59 4 4 5" xfId="18997" xr:uid="{D3591A23-BD6F-4A21-9183-7FC672436846}"/>
    <cellStyle name="Moneda 2 59 4 5" xfId="8774" xr:uid="{84607599-48D0-4533-9852-09F0B650BC11}"/>
    <cellStyle name="Moneda 2 59 4 5 2" xfId="16081" xr:uid="{FE19A1F7-5856-4C1B-821A-6B7ECABCD3C8}"/>
    <cellStyle name="Moneda 2 59 4 5 2 2" xfId="37923" xr:uid="{00CD1CC0-D04A-43B4-846A-E7854F360835}"/>
    <cellStyle name="Moneda 2 59 4 5 2 3" xfId="27002" xr:uid="{07866329-ACF2-4008-B8F7-63B7FD263463}"/>
    <cellStyle name="Moneda 2 59 4 5 3" xfId="12423" xr:uid="{E987BA5C-6A8A-4CB2-96FE-D9FC7FC8709D}"/>
    <cellStyle name="Moneda 2 59 4 5 3 2" xfId="34283" xr:uid="{033AFD4B-17E1-43AF-B8B1-9C626A925212}"/>
    <cellStyle name="Moneda 2 59 4 5 3 3" xfId="23362" xr:uid="{0799D7B7-61B2-4874-8B09-FA07945A4CA4}"/>
    <cellStyle name="Moneda 2 59 4 5 4" xfId="30644" xr:uid="{21241BF4-33C9-432B-A8AC-46F50F8FD340}"/>
    <cellStyle name="Moneda 2 59 4 5 5" xfId="19723" xr:uid="{11F6C238-5A26-442F-BD67-6AF19E97FB53}"/>
    <cellStyle name="Moneda 2 59 4 6" xfId="13163" xr:uid="{4926B327-9594-415E-8B2C-B84DBA2D0492}"/>
    <cellStyle name="Moneda 2 59 4 6 2" xfId="35017" xr:uid="{7B643AEE-36D4-4D48-B914-4A670B2E7E74}"/>
    <cellStyle name="Moneda 2 59 4 6 3" xfId="24096" xr:uid="{11925A9D-E27D-45DC-8691-262A8AF36213}"/>
    <cellStyle name="Moneda 2 59 4 7" xfId="9509" xr:uid="{6DF5C4CF-D6A0-4FF8-ACF9-CEE43B8CF490}"/>
    <cellStyle name="Moneda 2 59 4 7 2" xfId="31377" xr:uid="{D6DA459B-9EA1-4C62-A8E3-904C529AE7BF}"/>
    <cellStyle name="Moneda 2 59 4 7 3" xfId="20456" xr:uid="{68847DC8-107E-479B-B719-113C7F1BE68A}"/>
    <cellStyle name="Moneda 2 59 4 8" xfId="27738" xr:uid="{AF1091D0-4715-49FA-BE48-7F02546526AB}"/>
    <cellStyle name="Moneda 2 59 4 9" xfId="16817" xr:uid="{9CD0111B-4070-4250-86AF-0CD8D610C345}"/>
    <cellStyle name="Moneda 2 59 5" xfId="6103" xr:uid="{289DA922-AEC3-4AF3-94E4-17B309562D0F}"/>
    <cellStyle name="Moneda 2 59 5 2" xfId="13410" xr:uid="{77626C27-B6D3-45FB-AE77-E3FBFA0A56A2}"/>
    <cellStyle name="Moneda 2 59 5 2 2" xfId="35264" xr:uid="{F0C2FCEC-95BD-4D5F-92FF-BDFE9166D5DF}"/>
    <cellStyle name="Moneda 2 59 5 2 3" xfId="24343" xr:uid="{8A577E8A-CB32-41B5-AC62-04B00B767488}"/>
    <cellStyle name="Moneda 2 59 5 3" xfId="9756" xr:uid="{81B03F45-7017-48F1-9CE2-C25D86B22101}"/>
    <cellStyle name="Moneda 2 59 5 3 2" xfId="31624" xr:uid="{6B6A578D-7F8A-4580-8151-73C6D81FA188}"/>
    <cellStyle name="Moneda 2 59 5 3 3" xfId="20703" xr:uid="{1A764ACA-BD99-4E73-992D-92B0B5D907F1}"/>
    <cellStyle name="Moneda 2 59 5 4" xfId="27985" xr:uid="{B53CE81F-3B19-4BB0-8161-734D938F1E68}"/>
    <cellStyle name="Moneda 2 59 5 5" xfId="17064" xr:uid="{4BEEC6EB-C2AF-44A3-AF0F-96323F5AFA7F}"/>
    <cellStyle name="Moneda 2 59 6" xfId="6831" xr:uid="{85A01233-336B-475B-A640-E744F36B966D}"/>
    <cellStyle name="Moneda 2 59 6 2" xfId="14138" xr:uid="{9DFF09F9-0784-46B5-893C-2C2794F73654}"/>
    <cellStyle name="Moneda 2 59 6 2 2" xfId="35990" xr:uid="{F4534B0D-1AF0-4BCC-AE5A-3CD7C8163514}"/>
    <cellStyle name="Moneda 2 59 6 2 3" xfId="25069" xr:uid="{CCFB2291-CF14-4B0C-8B04-EF1C7042C2EE}"/>
    <cellStyle name="Moneda 2 59 6 3" xfId="10484" xr:uid="{0F99A727-5D7D-4956-A96D-F873883C382C}"/>
    <cellStyle name="Moneda 2 59 6 3 2" xfId="32350" xr:uid="{A115A672-06B7-4A2E-AF2A-168FE72F1160}"/>
    <cellStyle name="Moneda 2 59 6 3 3" xfId="21429" xr:uid="{0FF4381A-5D2C-4C5E-8828-6F30AF1930AE}"/>
    <cellStyle name="Moneda 2 59 6 4" xfId="28711" xr:uid="{C09DE95A-318D-464A-8155-EE30A2A75960}"/>
    <cellStyle name="Moneda 2 59 6 5" xfId="17790" xr:uid="{C5A43513-1D81-4D4D-8C19-9A245F1E5D45}"/>
    <cellStyle name="Moneda 2 59 7" xfId="7561" xr:uid="{5B7549AE-B0B8-4BB0-93EA-B696EA9DFEC3}"/>
    <cellStyle name="Moneda 2 59 7 2" xfId="14868" xr:uid="{0D215C54-DA6A-4004-96A4-123553BB1738}"/>
    <cellStyle name="Moneda 2 59 7 2 2" xfId="36716" xr:uid="{7FF07106-190B-423B-AAC4-84FC02044E27}"/>
    <cellStyle name="Moneda 2 59 7 2 3" xfId="25795" xr:uid="{F39024F0-7867-49BE-8563-35F0F2CEBCB1}"/>
    <cellStyle name="Moneda 2 59 7 3" xfId="11214" xr:uid="{419A048D-0264-4A50-A402-C8AD5375B23A}"/>
    <cellStyle name="Moneda 2 59 7 3 2" xfId="33076" xr:uid="{8CB62626-3E60-4EC1-842B-47E072C4EE0C}"/>
    <cellStyle name="Moneda 2 59 7 3 3" xfId="22155" xr:uid="{3BE4D78E-9578-422F-BFE1-A4E3568250DB}"/>
    <cellStyle name="Moneda 2 59 7 4" xfId="29437" xr:uid="{72B95409-FC07-41E0-8BE4-EADD7D0340CE}"/>
    <cellStyle name="Moneda 2 59 7 5" xfId="18516" xr:uid="{D7509ED6-92FE-4233-BCAF-B2D1549FE68E}"/>
    <cellStyle name="Moneda 2 59 8" xfId="8291" xr:uid="{56FA0362-7534-4CF7-90D6-C49227B057F8}"/>
    <cellStyle name="Moneda 2 59 8 2" xfId="15598" xr:uid="{865233F1-66B7-4326-A61F-21C69B1E4D09}"/>
    <cellStyle name="Moneda 2 59 8 2 2" xfId="37442" xr:uid="{B815BB2E-C61E-487C-83ED-425108ADB54F}"/>
    <cellStyle name="Moneda 2 59 8 2 3" xfId="26521" xr:uid="{165F9832-9861-483A-BB0D-3222ECBF6DD7}"/>
    <cellStyle name="Moneda 2 59 8 3" xfId="11942" xr:uid="{784DB66A-2899-4850-87D8-1BD5F40F751B}"/>
    <cellStyle name="Moneda 2 59 8 3 2" xfId="33802" xr:uid="{B9A35381-AF89-469C-A488-5D69F9270966}"/>
    <cellStyle name="Moneda 2 59 8 3 3" xfId="22881" xr:uid="{CC0D1D37-475C-4AAC-A1E8-0F6BAEB5A2DE}"/>
    <cellStyle name="Moneda 2 59 8 4" xfId="30163" xr:uid="{D98696EA-8DB0-4C1A-A38E-CA6A11A24DE0}"/>
    <cellStyle name="Moneda 2 59 8 5" xfId="19242" xr:uid="{D98778DB-6627-4F3E-B8E6-BCD8B55CD1F8}"/>
    <cellStyle name="Moneda 2 59 9" xfId="12680" xr:uid="{6C74E387-87FD-4407-9E9F-57E09582442C}"/>
    <cellStyle name="Moneda 2 59 9 2" xfId="34536" xr:uid="{7AC03160-6229-4E23-B3D7-44A404ECCE7A}"/>
    <cellStyle name="Moneda 2 59 9 3" xfId="23615" xr:uid="{E2A5465D-205E-4376-A3C0-195523098136}"/>
    <cellStyle name="Moneda 2 6" xfId="3193" xr:uid="{8BD6499C-051C-4227-8667-F941047CA0BB}"/>
    <cellStyle name="Moneda 2 6 10" xfId="27259" xr:uid="{C02759FD-5C3D-4B70-8CB9-2510339CF960}"/>
    <cellStyle name="Moneda 2 6 11" xfId="16338" xr:uid="{DE45EA87-4542-42B7-976E-5555F1060656}"/>
    <cellStyle name="Moneda 2 6 2" xfId="5603" xr:uid="{1C1FCF68-B20E-4B85-AEAC-B044B2EA48AD}"/>
    <cellStyle name="Moneda 2 6 2 2" xfId="6342" xr:uid="{56460584-16A7-4E6C-97E3-4FBE74BA9948}"/>
    <cellStyle name="Moneda 2 6 2 2 2" xfId="13649" xr:uid="{4F493233-B8E6-401E-8673-4F7D286EAAF6}"/>
    <cellStyle name="Moneda 2 6 2 2 2 2" xfId="35503" xr:uid="{85360A06-7F2C-419B-8D7A-C7C66E88F002}"/>
    <cellStyle name="Moneda 2 6 2 2 2 3" xfId="24582" xr:uid="{D42DCFE8-8797-4ECD-A806-CD0E157A4781}"/>
    <cellStyle name="Moneda 2 6 2 2 3" xfId="9995" xr:uid="{55B474B9-8465-46B4-B1BB-49C61EE62177}"/>
    <cellStyle name="Moneda 2 6 2 2 3 2" xfId="31863" xr:uid="{4833EE89-9EEA-4E63-B7A6-FEA7BEE8F5EC}"/>
    <cellStyle name="Moneda 2 6 2 2 3 3" xfId="20942" xr:uid="{88CA812B-F5E6-4FCB-BF8E-5C53FBB7EA61}"/>
    <cellStyle name="Moneda 2 6 2 2 4" xfId="28224" xr:uid="{A0FE3BBB-0AFD-4AA6-9A7F-618209588C30}"/>
    <cellStyle name="Moneda 2 6 2 2 5" xfId="17303" xr:uid="{ED7B09C2-5A01-4DDF-A0B9-C665C105C075}"/>
    <cellStyle name="Moneda 2 6 2 3" xfId="7072" xr:uid="{5A7057DC-0BED-4B2E-A6EF-1F803196729F}"/>
    <cellStyle name="Moneda 2 6 2 3 2" xfId="14379" xr:uid="{110D355B-B060-4174-A2EA-D6790E4959E3}"/>
    <cellStyle name="Moneda 2 6 2 3 2 2" xfId="36229" xr:uid="{CECEFD66-5652-41E1-8992-BBC889C19767}"/>
    <cellStyle name="Moneda 2 6 2 3 2 3" xfId="25308" xr:uid="{7E04FDF6-F0BC-48BF-AB94-475DF831370E}"/>
    <cellStyle name="Moneda 2 6 2 3 3" xfId="10725" xr:uid="{4701C386-C659-4F7B-B64C-F2C43B6A0C77}"/>
    <cellStyle name="Moneda 2 6 2 3 3 2" xfId="32589" xr:uid="{65DC8DED-0F4E-497D-80D0-8B3EB35D3866}"/>
    <cellStyle name="Moneda 2 6 2 3 3 3" xfId="21668" xr:uid="{7292D668-5A09-4FD6-8921-1F77273C4CA5}"/>
    <cellStyle name="Moneda 2 6 2 3 4" xfId="28950" xr:uid="{EEF33371-AD26-4F14-BF1E-ACE2F6E5372A}"/>
    <cellStyle name="Moneda 2 6 2 3 5" xfId="18029" xr:uid="{2C6A9EC7-D80F-4F49-8468-7FB5B03B8D78}"/>
    <cellStyle name="Moneda 2 6 2 4" xfId="7802" xr:uid="{11FCFFBA-D8A1-4600-9E4C-69E05B0FD68A}"/>
    <cellStyle name="Moneda 2 6 2 4 2" xfId="15109" xr:uid="{69B48238-E970-4188-B9C5-BCF71B0BAD53}"/>
    <cellStyle name="Moneda 2 6 2 4 2 2" xfId="36955" xr:uid="{B0F41E0E-3833-4442-816D-BD817F284EF5}"/>
    <cellStyle name="Moneda 2 6 2 4 2 3" xfId="26034" xr:uid="{34355A48-E8CD-4797-BF3A-24C0FB0DE205}"/>
    <cellStyle name="Moneda 2 6 2 4 3" xfId="11455" xr:uid="{DCED6958-41B9-48FD-93D4-30D6118613FC}"/>
    <cellStyle name="Moneda 2 6 2 4 3 2" xfId="33315" xr:uid="{A6BB04DB-B55D-4D4F-8F79-033C5CA339B0}"/>
    <cellStyle name="Moneda 2 6 2 4 3 3" xfId="22394" xr:uid="{48AE77A5-A7E9-47E1-BDBD-4A2B57594888}"/>
    <cellStyle name="Moneda 2 6 2 4 4" xfId="29676" xr:uid="{2A434FBB-D394-45A0-A006-FF44661C72A4}"/>
    <cellStyle name="Moneda 2 6 2 4 5" xfId="18755" xr:uid="{278E7488-DF6E-49C1-9B55-A27BF6E0B1AA}"/>
    <cellStyle name="Moneda 2 6 2 5" xfId="8532" xr:uid="{40A45E25-E825-4018-847E-967A0B040145}"/>
    <cellStyle name="Moneda 2 6 2 5 2" xfId="15839" xr:uid="{E48DE017-7B04-488F-972E-85AF6CE36C3B}"/>
    <cellStyle name="Moneda 2 6 2 5 2 2" xfId="37681" xr:uid="{323D5C6B-2596-477B-AD22-4A7E56EAAE21}"/>
    <cellStyle name="Moneda 2 6 2 5 2 3" xfId="26760" xr:uid="{CB73AA98-E152-49C8-B1BA-367FA4A8E663}"/>
    <cellStyle name="Moneda 2 6 2 5 3" xfId="12181" xr:uid="{15FB2E9C-3AB0-418D-A070-B57FADBB1ABA}"/>
    <cellStyle name="Moneda 2 6 2 5 3 2" xfId="34041" xr:uid="{EB5FF3BB-038E-4DD7-A32B-EB6123F81AFD}"/>
    <cellStyle name="Moneda 2 6 2 5 3 3" xfId="23120" xr:uid="{56A49DC1-42D5-4186-809D-1F87F9498566}"/>
    <cellStyle name="Moneda 2 6 2 5 4" xfId="30402" xr:uid="{2613FBFB-074B-44E6-A569-8B46E60A0664}"/>
    <cellStyle name="Moneda 2 6 2 5 5" xfId="19481" xr:uid="{8000EBD9-8ACE-4A2F-89FD-0FF870B8FB2C}"/>
    <cellStyle name="Moneda 2 6 2 6" xfId="12921" xr:uid="{EB0D754A-6DFE-414E-9695-2BFEE68AE08D}"/>
    <cellStyle name="Moneda 2 6 2 6 2" xfId="34775" xr:uid="{B46AA6AD-669B-4774-80A9-37807C376869}"/>
    <cellStyle name="Moneda 2 6 2 6 3" xfId="23854" xr:uid="{81D9FE67-7CC3-434B-805A-ACFCD2B7879E}"/>
    <cellStyle name="Moneda 2 6 2 7" xfId="9267" xr:uid="{9D1BD42C-7F62-444F-B526-225AE6794F93}"/>
    <cellStyle name="Moneda 2 6 2 7 2" xfId="31135" xr:uid="{4FF470B1-D2E7-4BC7-914D-329372998ED7}"/>
    <cellStyle name="Moneda 2 6 2 7 3" xfId="20214" xr:uid="{A30ABAF9-9B6A-4CC3-8CC4-95D698E96552}"/>
    <cellStyle name="Moneda 2 6 2 8" xfId="27496" xr:uid="{EE6BC677-DCBF-45BF-BBC0-D2E94151D447}"/>
    <cellStyle name="Moneda 2 6 2 9" xfId="16575" xr:uid="{8DD0CCD2-0409-4096-8DC8-EB0D636679FF}"/>
    <cellStyle name="Moneda 2 6 3" xfId="5853" xr:uid="{B7A1BC56-140F-4F8A-AE4E-9BD7F21B40F6}"/>
    <cellStyle name="Moneda 2 6 3 2" xfId="6586" xr:uid="{14532293-8076-492B-9E0C-85C4AA5F2848}"/>
    <cellStyle name="Moneda 2 6 3 2 2" xfId="13893" xr:uid="{28135F2A-9931-4464-BB4C-AA6FA323BE29}"/>
    <cellStyle name="Moneda 2 6 3 2 2 2" xfId="35747" xr:uid="{41973DB7-58B6-43BC-96E8-7D632272B1A6}"/>
    <cellStyle name="Moneda 2 6 3 2 2 3" xfId="24826" xr:uid="{BF7024CD-93C0-4B95-9EDE-3AA33B59AB6F}"/>
    <cellStyle name="Moneda 2 6 3 2 3" xfId="10239" xr:uid="{2286B7B9-FEEE-459D-BFA1-2EB7D322455F}"/>
    <cellStyle name="Moneda 2 6 3 2 3 2" xfId="32107" xr:uid="{04ADF7CD-8D7B-4224-8DF9-C497DFE0C71B}"/>
    <cellStyle name="Moneda 2 6 3 2 3 3" xfId="21186" xr:uid="{B01744E3-97A8-4CD1-A526-87207896BE22}"/>
    <cellStyle name="Moneda 2 6 3 2 4" xfId="28468" xr:uid="{0FFC73F7-F82E-4EDE-9B6D-AFF9607503B5}"/>
    <cellStyle name="Moneda 2 6 3 2 5" xfId="17547" xr:uid="{BA293F90-583C-49D8-85EC-A2BF4FCB80E9}"/>
    <cellStyle name="Moneda 2 6 3 3" xfId="7316" xr:uid="{E66DF7A9-EB68-4E45-A2F7-ABC1C1CD21A9}"/>
    <cellStyle name="Moneda 2 6 3 3 2" xfId="14623" xr:uid="{9C6B5832-1545-4DE9-BBF5-9AE884CC093C}"/>
    <cellStyle name="Moneda 2 6 3 3 2 2" xfId="36473" xr:uid="{39D5C810-FB98-450D-812C-2B7B146EB62E}"/>
    <cellStyle name="Moneda 2 6 3 3 2 3" xfId="25552" xr:uid="{F764E5DD-0854-4098-B5FF-966716445BBA}"/>
    <cellStyle name="Moneda 2 6 3 3 3" xfId="10969" xr:uid="{FF7B861E-8503-43A7-936A-C2BE9E42739F}"/>
    <cellStyle name="Moneda 2 6 3 3 3 2" xfId="32833" xr:uid="{511CE3B6-0C90-4D4F-BB5F-E8DF4FD1C81F}"/>
    <cellStyle name="Moneda 2 6 3 3 3 3" xfId="21912" xr:uid="{4E3DB2A2-60DF-4F2C-B17B-5133BB65C3A6}"/>
    <cellStyle name="Moneda 2 6 3 3 4" xfId="29194" xr:uid="{33F97F04-B553-406C-9C60-63A6EC416706}"/>
    <cellStyle name="Moneda 2 6 3 3 5" xfId="18273" xr:uid="{A3637E7D-ABB9-4675-956F-C21BB9BE5C0E}"/>
    <cellStyle name="Moneda 2 6 3 4" xfId="8046" xr:uid="{2FC8A426-B9CE-4990-9EB0-ABE718307698}"/>
    <cellStyle name="Moneda 2 6 3 4 2" xfId="15353" xr:uid="{45003E6D-278E-4866-ADB1-188DDD1E10F7}"/>
    <cellStyle name="Moneda 2 6 3 4 2 2" xfId="37199" xr:uid="{41C1282F-E01C-42D0-9B9F-C30F74D5908C}"/>
    <cellStyle name="Moneda 2 6 3 4 2 3" xfId="26278" xr:uid="{5C688F06-E824-4528-8370-D75153ECBB53}"/>
    <cellStyle name="Moneda 2 6 3 4 3" xfId="11699" xr:uid="{F1090EC5-92AB-4176-A0CA-046FC6E0B752}"/>
    <cellStyle name="Moneda 2 6 3 4 3 2" xfId="33559" xr:uid="{245666B1-18D1-4B1D-9986-BAD43D1F2EBB}"/>
    <cellStyle name="Moneda 2 6 3 4 3 3" xfId="22638" xr:uid="{B50FD11D-CE46-410F-A391-D33422EAC17E}"/>
    <cellStyle name="Moneda 2 6 3 4 4" xfId="29920" xr:uid="{76E61DC5-14D8-4C78-86AC-91B1804AE404}"/>
    <cellStyle name="Moneda 2 6 3 4 5" xfId="18999" xr:uid="{B253A586-B7B3-4E75-818D-011259D0F13E}"/>
    <cellStyle name="Moneda 2 6 3 5" xfId="8776" xr:uid="{F6C410C9-DFE7-42D8-9C65-7DF58105BDD3}"/>
    <cellStyle name="Moneda 2 6 3 5 2" xfId="16083" xr:uid="{86FC75A8-6562-4DFB-AC66-E127EB31A6BD}"/>
    <cellStyle name="Moneda 2 6 3 5 2 2" xfId="37925" xr:uid="{F464A7D7-1998-4309-BB5D-60A9ABABAACA}"/>
    <cellStyle name="Moneda 2 6 3 5 2 3" xfId="27004" xr:uid="{79256464-AB69-424F-9F09-B122A418E616}"/>
    <cellStyle name="Moneda 2 6 3 5 3" xfId="12425" xr:uid="{317E3382-C144-461E-B7BD-42248E6E9BC0}"/>
    <cellStyle name="Moneda 2 6 3 5 3 2" xfId="34285" xr:uid="{5BE371A4-6C2B-40E9-B6E1-5740F4A8F78D}"/>
    <cellStyle name="Moneda 2 6 3 5 3 3" xfId="23364" xr:uid="{F0693883-ECA1-4058-81A5-B00E7298E7DD}"/>
    <cellStyle name="Moneda 2 6 3 5 4" xfId="30646" xr:uid="{2C97842D-C040-426B-9CED-C77B8149E3AA}"/>
    <cellStyle name="Moneda 2 6 3 5 5" xfId="19725" xr:uid="{591595DD-8FB7-4A13-9529-1DBB672E861F}"/>
    <cellStyle name="Moneda 2 6 3 6" xfId="13165" xr:uid="{BDF82ADE-ED2D-4AF6-B7E5-40EF26A3F91F}"/>
    <cellStyle name="Moneda 2 6 3 6 2" xfId="35019" xr:uid="{EB79D0B4-B39D-4C86-9149-A78504193510}"/>
    <cellStyle name="Moneda 2 6 3 6 3" xfId="24098" xr:uid="{51BB68CB-32AB-49FB-A60A-A78CC062D38A}"/>
    <cellStyle name="Moneda 2 6 3 7" xfId="9511" xr:uid="{754544A0-5B6C-48BC-8F52-AE4BBAC4CFCA}"/>
    <cellStyle name="Moneda 2 6 3 7 2" xfId="31379" xr:uid="{1FFA63B1-8893-4E0A-B64B-66B76AFE3DAF}"/>
    <cellStyle name="Moneda 2 6 3 7 3" xfId="20458" xr:uid="{040B63DA-76D3-43FD-94D9-241F39E24C03}"/>
    <cellStyle name="Moneda 2 6 3 8" xfId="27740" xr:uid="{ED2D0EF3-3CDB-4D32-BA14-F7791AE150C8}"/>
    <cellStyle name="Moneda 2 6 3 9" xfId="16819" xr:uid="{EFE309BE-5EB5-41C9-9C76-2AA4D0EA867B}"/>
    <cellStyle name="Moneda 2 6 4" xfId="6105" xr:uid="{9EEE6774-AB3B-43DE-889C-54AD71E3396C}"/>
    <cellStyle name="Moneda 2 6 4 2" xfId="13412" xr:uid="{55495BAC-3FA0-46E6-9061-AFF85CB182C2}"/>
    <cellStyle name="Moneda 2 6 4 2 2" xfId="35266" xr:uid="{8A04076A-765D-4C03-9A10-9565B4F3FC7F}"/>
    <cellStyle name="Moneda 2 6 4 2 3" xfId="24345" xr:uid="{12A67F29-497A-4A7A-9AF0-F18A4C3BB065}"/>
    <cellStyle name="Moneda 2 6 4 3" xfId="9758" xr:uid="{2922EE56-0F1A-4030-974B-CA3BF84DE450}"/>
    <cellStyle name="Moneda 2 6 4 3 2" xfId="31626" xr:uid="{959EB454-96B6-4B40-9C09-A8ECC85F1D09}"/>
    <cellStyle name="Moneda 2 6 4 3 3" xfId="20705" xr:uid="{E50FA895-2563-4744-9137-4F7A6CA70F73}"/>
    <cellStyle name="Moneda 2 6 4 4" xfId="27987" xr:uid="{E2478EC6-66B3-4BF1-8FE6-093299726A19}"/>
    <cellStyle name="Moneda 2 6 4 5" xfId="17066" xr:uid="{3910F64B-2837-4770-BC63-4BB639FA6596}"/>
    <cellStyle name="Moneda 2 6 5" xfId="6833" xr:uid="{34E0F73A-34BF-4A6F-AAF5-7659F65DC8BA}"/>
    <cellStyle name="Moneda 2 6 5 2" xfId="14140" xr:uid="{13DA9CB7-9101-4F12-8146-8A09C5570D64}"/>
    <cellStyle name="Moneda 2 6 5 2 2" xfId="35992" xr:uid="{DE7B2335-0A6E-4EE1-BF90-27A4DC59CB8B}"/>
    <cellStyle name="Moneda 2 6 5 2 3" xfId="25071" xr:uid="{E3C71696-A8B5-4444-9755-9EC182D68619}"/>
    <cellStyle name="Moneda 2 6 5 3" xfId="10486" xr:uid="{4C381927-B4F5-49D0-AA92-E848DCB6A511}"/>
    <cellStyle name="Moneda 2 6 5 3 2" xfId="32352" xr:uid="{B1C98265-13DC-4BBB-BF22-523F84028497}"/>
    <cellStyle name="Moneda 2 6 5 3 3" xfId="21431" xr:uid="{15F4E700-214D-4225-AF34-2872C76CB376}"/>
    <cellStyle name="Moneda 2 6 5 4" xfId="28713" xr:uid="{FB08944B-7C2E-4997-8E4F-5819C2A0814A}"/>
    <cellStyle name="Moneda 2 6 5 5" xfId="17792" xr:uid="{D5EF6BDB-71DA-4984-B69F-6416F91D7DBD}"/>
    <cellStyle name="Moneda 2 6 6" xfId="7563" xr:uid="{AF283774-BAF4-4A22-93BD-FF9B1D59927B}"/>
    <cellStyle name="Moneda 2 6 6 2" xfId="14870" xr:uid="{A94EA08C-5E1A-4EA1-AB2F-660BC44602BA}"/>
    <cellStyle name="Moneda 2 6 6 2 2" xfId="36718" xr:uid="{CCB3F510-8019-4009-89E4-5C2F06BAA2B3}"/>
    <cellStyle name="Moneda 2 6 6 2 3" xfId="25797" xr:uid="{E9A58727-E4E6-4DEE-AA06-1832F936865A}"/>
    <cellStyle name="Moneda 2 6 6 3" xfId="11216" xr:uid="{76D8AD8C-5CCF-440F-85FE-2156A670CCDF}"/>
    <cellStyle name="Moneda 2 6 6 3 2" xfId="33078" xr:uid="{A8384070-7D40-4E07-8028-403D6B5C97BB}"/>
    <cellStyle name="Moneda 2 6 6 3 3" xfId="22157" xr:uid="{9E864FE6-F6DE-4EE2-B796-BA01F6E818B3}"/>
    <cellStyle name="Moneda 2 6 6 4" xfId="29439" xr:uid="{FCE5024C-632A-4DC0-A3C5-A82AA01E7D67}"/>
    <cellStyle name="Moneda 2 6 6 5" xfId="18518" xr:uid="{B250F79F-154E-4814-88B9-A7BCB4941D53}"/>
    <cellStyle name="Moneda 2 6 7" xfId="8293" xr:uid="{CB8B9B27-1204-4454-AEC4-B1B2D399CA5E}"/>
    <cellStyle name="Moneda 2 6 7 2" xfId="15600" xr:uid="{7BD01E4E-352B-435C-A357-710324FCF83A}"/>
    <cellStyle name="Moneda 2 6 7 2 2" xfId="37444" xr:uid="{D7ACEDB9-62E1-4A52-B76C-419CF9EB07DE}"/>
    <cellStyle name="Moneda 2 6 7 2 3" xfId="26523" xr:uid="{0479617E-1F10-416A-ABFC-ADFD028F6D5C}"/>
    <cellStyle name="Moneda 2 6 7 3" xfId="11944" xr:uid="{0965DF06-7781-409A-A19E-17ADB618DD61}"/>
    <cellStyle name="Moneda 2 6 7 3 2" xfId="33804" xr:uid="{9599BFF4-553C-46D3-BD40-47FF947C87F1}"/>
    <cellStyle name="Moneda 2 6 7 3 3" xfId="22883" xr:uid="{23100663-454B-4F93-8EB3-F5ABC9F05A87}"/>
    <cellStyle name="Moneda 2 6 7 4" xfId="30165" xr:uid="{5B6025D8-4E7C-4934-8135-8327538DC8F5}"/>
    <cellStyle name="Moneda 2 6 7 5" xfId="19244" xr:uid="{79F49388-9E69-4BCF-AD2B-8D916989A84F}"/>
    <cellStyle name="Moneda 2 6 8" xfId="12682" xr:uid="{21F67F25-8ED1-4744-8E01-56CDB1C0E9D9}"/>
    <cellStyle name="Moneda 2 6 8 2" xfId="34538" xr:uid="{7C0C5173-AC35-4061-AD02-B704F8AA3863}"/>
    <cellStyle name="Moneda 2 6 8 3" xfId="23617" xr:uid="{94A08159-6F4B-49AF-B216-A43578C9AD16}"/>
    <cellStyle name="Moneda 2 6 9" xfId="9030" xr:uid="{6D1C3F3C-65FE-4E1B-A18C-21DB82ACBAE4}"/>
    <cellStyle name="Moneda 2 6 9 2" xfId="30898" xr:uid="{421C6295-D17B-4646-A35B-ACA94324448C}"/>
    <cellStyle name="Moneda 2 6 9 3" xfId="19977" xr:uid="{9076B61E-553B-40D1-88E7-402A0CC79B50}"/>
    <cellStyle name="Moneda 2 60" xfId="3194" xr:uid="{18B33016-68B5-4A32-A28B-70ED23381A2F}"/>
    <cellStyle name="Moneda 2 60 10" xfId="27260" xr:uid="{C408776C-53F5-40D8-9459-07C7D07E91DC}"/>
    <cellStyle name="Moneda 2 60 11" xfId="16339" xr:uid="{A8392CA7-26E3-4911-9FCD-51017BD87583}"/>
    <cellStyle name="Moneda 2 60 2" xfId="5604" xr:uid="{86DA916B-CFD9-41B4-8DDE-BBFFE2F2317B}"/>
    <cellStyle name="Moneda 2 60 2 2" xfId="6343" xr:uid="{713FCDEA-03E9-4F72-B09B-A0D3845E4012}"/>
    <cellStyle name="Moneda 2 60 2 2 2" xfId="13650" xr:uid="{305AD09D-58A4-4C87-AD6D-9F92F8151E67}"/>
    <cellStyle name="Moneda 2 60 2 2 2 2" xfId="35504" xr:uid="{8DE18517-EB9B-464A-8478-95623782CFAE}"/>
    <cellStyle name="Moneda 2 60 2 2 2 3" xfId="24583" xr:uid="{4B3A0679-FC92-4118-ABE8-AFD55C7CF4BE}"/>
    <cellStyle name="Moneda 2 60 2 2 3" xfId="9996" xr:uid="{06A35AA5-5E9E-484B-9F68-543B0A19D6C7}"/>
    <cellStyle name="Moneda 2 60 2 2 3 2" xfId="31864" xr:uid="{378BDE78-F182-4C37-A8D7-F7B1661BAA4E}"/>
    <cellStyle name="Moneda 2 60 2 2 3 3" xfId="20943" xr:uid="{CA9ED196-F3DC-4089-A784-817EED0CCFA4}"/>
    <cellStyle name="Moneda 2 60 2 2 4" xfId="28225" xr:uid="{50F0560C-665A-4852-8193-BF7F1BA7155E}"/>
    <cellStyle name="Moneda 2 60 2 2 5" xfId="17304" xr:uid="{F91F78DC-6AD2-4D4C-8BA4-43832607BAFD}"/>
    <cellStyle name="Moneda 2 60 2 3" xfId="7073" xr:uid="{B7388AD7-5F50-4621-8A94-CBFBADDA5389}"/>
    <cellStyle name="Moneda 2 60 2 3 2" xfId="14380" xr:uid="{F411DE0C-749B-4CBA-B658-FFCF20B10C26}"/>
    <cellStyle name="Moneda 2 60 2 3 2 2" xfId="36230" xr:uid="{0B3C58DF-377E-44D3-80A5-C49B7B705B6B}"/>
    <cellStyle name="Moneda 2 60 2 3 2 3" xfId="25309" xr:uid="{DE5D6507-3576-493D-A2BB-904DDC13D312}"/>
    <cellStyle name="Moneda 2 60 2 3 3" xfId="10726" xr:uid="{7CED5D01-8B75-4D58-BB1F-801ACFB89A80}"/>
    <cellStyle name="Moneda 2 60 2 3 3 2" xfId="32590" xr:uid="{EF3233DA-66D0-410A-BD07-B569E18CBDA2}"/>
    <cellStyle name="Moneda 2 60 2 3 3 3" xfId="21669" xr:uid="{F68F3C05-CBEC-46C3-9243-1A0463018B42}"/>
    <cellStyle name="Moneda 2 60 2 3 4" xfId="28951" xr:uid="{1F9AC128-E168-4EDE-820A-B3C27A16A349}"/>
    <cellStyle name="Moneda 2 60 2 3 5" xfId="18030" xr:uid="{EAA568BE-01AF-4893-8B35-586E0987CE29}"/>
    <cellStyle name="Moneda 2 60 2 4" xfId="7803" xr:uid="{945BEFD2-8D8B-45BA-89F3-A39D772249A6}"/>
    <cellStyle name="Moneda 2 60 2 4 2" xfId="15110" xr:uid="{870F24B8-9CA8-46B5-B931-0C8EB43E544C}"/>
    <cellStyle name="Moneda 2 60 2 4 2 2" xfId="36956" xr:uid="{F01F3296-CAC1-44EA-B07A-3BD09970A835}"/>
    <cellStyle name="Moneda 2 60 2 4 2 3" xfId="26035" xr:uid="{D274CAF2-E488-4F79-84D7-758AFDCAAE06}"/>
    <cellStyle name="Moneda 2 60 2 4 3" xfId="11456" xr:uid="{B4DFC03C-087A-40E5-82D5-343F9CCB57A1}"/>
    <cellStyle name="Moneda 2 60 2 4 3 2" xfId="33316" xr:uid="{2963D6D9-0102-4153-BB07-E0D7B754597C}"/>
    <cellStyle name="Moneda 2 60 2 4 3 3" xfId="22395" xr:uid="{3F88FF3C-D20F-4CBB-BECD-60A19FB2F9F5}"/>
    <cellStyle name="Moneda 2 60 2 4 4" xfId="29677" xr:uid="{B16FBE51-648B-4D0F-9B6C-EF17116DDD69}"/>
    <cellStyle name="Moneda 2 60 2 4 5" xfId="18756" xr:uid="{ECA23B0B-EF10-4996-A3C5-D4F20E881EEF}"/>
    <cellStyle name="Moneda 2 60 2 5" xfId="8533" xr:uid="{8FE9AADB-428E-442E-BD85-DB90F91CAE78}"/>
    <cellStyle name="Moneda 2 60 2 5 2" xfId="15840" xr:uid="{9FA0B3CC-32C4-4686-B756-BEE19D709274}"/>
    <cellStyle name="Moneda 2 60 2 5 2 2" xfId="37682" xr:uid="{B999041D-5D88-4F27-8C56-2A310ECA0545}"/>
    <cellStyle name="Moneda 2 60 2 5 2 3" xfId="26761" xr:uid="{2F525900-572A-4376-9D0C-176CDF0FF8BB}"/>
    <cellStyle name="Moneda 2 60 2 5 3" xfId="12182" xr:uid="{0E40F6B9-B959-4D96-B571-A0EEBBF223B7}"/>
    <cellStyle name="Moneda 2 60 2 5 3 2" xfId="34042" xr:uid="{CAE6B1DD-1C47-4074-80E3-770852935B7A}"/>
    <cellStyle name="Moneda 2 60 2 5 3 3" xfId="23121" xr:uid="{BE7C4248-0AC9-457A-AC29-06D5FAA30618}"/>
    <cellStyle name="Moneda 2 60 2 5 4" xfId="30403" xr:uid="{8097D399-EDD0-4E07-AFEA-F1DF086A1C1D}"/>
    <cellStyle name="Moneda 2 60 2 5 5" xfId="19482" xr:uid="{35F1595D-A2E8-4206-B967-40199CAAB99F}"/>
    <cellStyle name="Moneda 2 60 2 6" xfId="12922" xr:uid="{E68E0C43-54F2-4EFD-9072-82218FDE3555}"/>
    <cellStyle name="Moneda 2 60 2 6 2" xfId="34776" xr:uid="{2A51EFCE-E59C-4111-B219-0204EABFE168}"/>
    <cellStyle name="Moneda 2 60 2 6 3" xfId="23855" xr:uid="{6BBCF473-8414-4946-9F5D-088147188401}"/>
    <cellStyle name="Moneda 2 60 2 7" xfId="9268" xr:uid="{1984228A-F4D5-4E90-82E8-B4E0999A73B4}"/>
    <cellStyle name="Moneda 2 60 2 7 2" xfId="31136" xr:uid="{61077256-1552-4DD1-A715-A616F9B85AA3}"/>
    <cellStyle name="Moneda 2 60 2 7 3" xfId="20215" xr:uid="{CF76C96C-BEC1-4037-A671-54E2EA6AA58B}"/>
    <cellStyle name="Moneda 2 60 2 8" xfId="27497" xr:uid="{E176AE90-E992-4C6C-9C1C-D23CC2772DB2}"/>
    <cellStyle name="Moneda 2 60 2 9" xfId="16576" xr:uid="{4E650F77-4937-434E-AFE4-7798B5BB3A95}"/>
    <cellStyle name="Moneda 2 60 3" xfId="5854" xr:uid="{8D553206-F7EA-4D62-8E4A-CB3C149E93CD}"/>
    <cellStyle name="Moneda 2 60 3 2" xfId="6587" xr:uid="{160F75AB-6552-4CEA-9F12-11C8A55CF9EF}"/>
    <cellStyle name="Moneda 2 60 3 2 2" xfId="13894" xr:uid="{D683F543-60C8-485B-B1AC-C68DE8DD4997}"/>
    <cellStyle name="Moneda 2 60 3 2 2 2" xfId="35748" xr:uid="{C2A77FD4-0EE3-4162-87D4-77E34AFA6AB8}"/>
    <cellStyle name="Moneda 2 60 3 2 2 3" xfId="24827" xr:uid="{78FA086A-302C-47B0-BC9A-CE8FD99DA0C8}"/>
    <cellStyle name="Moneda 2 60 3 2 3" xfId="10240" xr:uid="{D77A39CE-BDA0-4237-BD79-9E0AA63D7535}"/>
    <cellStyle name="Moneda 2 60 3 2 3 2" xfId="32108" xr:uid="{B0FADBF5-3537-4AAB-878B-65C3D46B2242}"/>
    <cellStyle name="Moneda 2 60 3 2 3 3" xfId="21187" xr:uid="{70772503-3276-47C1-900E-927225C0EBA8}"/>
    <cellStyle name="Moneda 2 60 3 2 4" xfId="28469" xr:uid="{A43B48AF-DB34-4512-9D13-569D5CB581C0}"/>
    <cellStyle name="Moneda 2 60 3 2 5" xfId="17548" xr:uid="{4925FB6D-21BE-46B7-A9F7-063D786B1A31}"/>
    <cellStyle name="Moneda 2 60 3 3" xfId="7317" xr:uid="{B6169669-3852-4BA2-8E0C-0DFDAF59D07B}"/>
    <cellStyle name="Moneda 2 60 3 3 2" xfId="14624" xr:uid="{94B3658F-BD82-4804-9593-9EE74AD34E67}"/>
    <cellStyle name="Moneda 2 60 3 3 2 2" xfId="36474" xr:uid="{1834C929-C810-4EE8-A001-0E354ECDB35A}"/>
    <cellStyle name="Moneda 2 60 3 3 2 3" xfId="25553" xr:uid="{82148377-3D25-4F91-991F-A70ECE803846}"/>
    <cellStyle name="Moneda 2 60 3 3 3" xfId="10970" xr:uid="{9EA3CDC7-45F9-49C9-9825-0E063C2F06F8}"/>
    <cellStyle name="Moneda 2 60 3 3 3 2" xfId="32834" xr:uid="{3124D4D8-24CB-4705-8A88-CA2BF51DFB01}"/>
    <cellStyle name="Moneda 2 60 3 3 3 3" xfId="21913" xr:uid="{44438B8A-BD6F-4D39-A253-0D3A2547CC48}"/>
    <cellStyle name="Moneda 2 60 3 3 4" xfId="29195" xr:uid="{01943B40-F282-4DE0-8418-6C57BDABFCCB}"/>
    <cellStyle name="Moneda 2 60 3 3 5" xfId="18274" xr:uid="{0E332006-8B54-40DE-A43A-BE9281C0C6AC}"/>
    <cellStyle name="Moneda 2 60 3 4" xfId="8047" xr:uid="{F681B039-3B1E-4F28-B1D7-49F6767DCB20}"/>
    <cellStyle name="Moneda 2 60 3 4 2" xfId="15354" xr:uid="{0A001676-B6BE-4DCA-9671-89A964359B56}"/>
    <cellStyle name="Moneda 2 60 3 4 2 2" xfId="37200" xr:uid="{C90CA4E4-3D56-485B-A684-E3D6743F693C}"/>
    <cellStyle name="Moneda 2 60 3 4 2 3" xfId="26279" xr:uid="{07B25188-6E0E-486D-8902-B8AC25FA602F}"/>
    <cellStyle name="Moneda 2 60 3 4 3" xfId="11700" xr:uid="{AA786813-638A-474B-9DD5-35E103B16CA5}"/>
    <cellStyle name="Moneda 2 60 3 4 3 2" xfId="33560" xr:uid="{182C23F4-2ECE-44AE-BF85-68E58CF7DDD3}"/>
    <cellStyle name="Moneda 2 60 3 4 3 3" xfId="22639" xr:uid="{B9AC9086-61E6-4D98-BBBF-D246A7FD5257}"/>
    <cellStyle name="Moneda 2 60 3 4 4" xfId="29921" xr:uid="{6346B2C5-5BCC-4DAE-9861-4955FB42499C}"/>
    <cellStyle name="Moneda 2 60 3 4 5" xfId="19000" xr:uid="{516B7B91-795E-4A9B-BF0B-D9C186492A51}"/>
    <cellStyle name="Moneda 2 60 3 5" xfId="8777" xr:uid="{2270C0D1-0F0A-4B0E-BBBD-DD653323CDA1}"/>
    <cellStyle name="Moneda 2 60 3 5 2" xfId="16084" xr:uid="{01D1D5A7-DB42-4FBC-B877-14ED8C85802B}"/>
    <cellStyle name="Moneda 2 60 3 5 2 2" xfId="37926" xr:uid="{59C58237-B20A-4F25-BB04-51FB60C37EC7}"/>
    <cellStyle name="Moneda 2 60 3 5 2 3" xfId="27005" xr:uid="{C87BE912-1B93-4796-95E3-7A9B226A6983}"/>
    <cellStyle name="Moneda 2 60 3 5 3" xfId="12426" xr:uid="{0230D957-D525-4438-A549-43F6978157F6}"/>
    <cellStyle name="Moneda 2 60 3 5 3 2" xfId="34286" xr:uid="{73A14D97-438B-4E08-B481-F130FD1DABD2}"/>
    <cellStyle name="Moneda 2 60 3 5 3 3" xfId="23365" xr:uid="{0CDF0229-2A73-4165-8909-87540DC8C0E9}"/>
    <cellStyle name="Moneda 2 60 3 5 4" xfId="30647" xr:uid="{5F5CD1B1-98F7-43B3-ACB1-ECBAA3D65419}"/>
    <cellStyle name="Moneda 2 60 3 5 5" xfId="19726" xr:uid="{182E9FA3-62EB-4CE0-B73F-D78A23FA937E}"/>
    <cellStyle name="Moneda 2 60 3 6" xfId="13166" xr:uid="{86E26D41-F3BF-4326-B500-D4E9A0B38972}"/>
    <cellStyle name="Moneda 2 60 3 6 2" xfId="35020" xr:uid="{45D0BC04-8375-4B2F-B1F9-5188D1486ABF}"/>
    <cellStyle name="Moneda 2 60 3 6 3" xfId="24099" xr:uid="{4B6BA0E0-F8C5-4337-A0E3-8326EBB79F98}"/>
    <cellStyle name="Moneda 2 60 3 7" xfId="9512" xr:uid="{DCA4E60E-5366-4453-AC07-325D606D2E9E}"/>
    <cellStyle name="Moneda 2 60 3 7 2" xfId="31380" xr:uid="{2D1EDA71-B69E-4DFA-86DD-2ED49279C026}"/>
    <cellStyle name="Moneda 2 60 3 7 3" xfId="20459" xr:uid="{FCF8812E-7B3D-426D-A062-C2C27A2AC324}"/>
    <cellStyle name="Moneda 2 60 3 8" xfId="27741" xr:uid="{F50C378B-1C8B-470A-9CCB-F595155D29A0}"/>
    <cellStyle name="Moneda 2 60 3 9" xfId="16820" xr:uid="{71FD8DD1-5AB6-4EEB-BFC9-98DD040B1EEB}"/>
    <cellStyle name="Moneda 2 60 4" xfId="6106" xr:uid="{848F7D74-7CF0-4557-8ED6-CF695BB49E91}"/>
    <cellStyle name="Moneda 2 60 4 2" xfId="13413" xr:uid="{932586A7-9B39-4479-BA1D-9E8649AD9E89}"/>
    <cellStyle name="Moneda 2 60 4 2 2" xfId="35267" xr:uid="{6027DEE6-744C-4A78-A27F-F2A4A54AC61B}"/>
    <cellStyle name="Moneda 2 60 4 2 3" xfId="24346" xr:uid="{D15DFE04-6FC2-4E4B-A7D8-F8FC67653B70}"/>
    <cellStyle name="Moneda 2 60 4 3" xfId="9759" xr:uid="{1D8EA64B-B853-4176-BC2F-312C85E4CCB0}"/>
    <cellStyle name="Moneda 2 60 4 3 2" xfId="31627" xr:uid="{71B58A39-39E5-4135-AE3F-A0D10BE2D30E}"/>
    <cellStyle name="Moneda 2 60 4 3 3" xfId="20706" xr:uid="{F88B685A-612B-4696-8FF9-F107C15E50A9}"/>
    <cellStyle name="Moneda 2 60 4 4" xfId="27988" xr:uid="{A964B2B1-BA7D-4425-B381-CC8ED4FF68C6}"/>
    <cellStyle name="Moneda 2 60 4 5" xfId="17067" xr:uid="{521BA82A-3371-471C-BE76-3491CD868B24}"/>
    <cellStyle name="Moneda 2 60 5" xfId="6834" xr:uid="{5D73D1DB-132B-455B-ACD4-BDA862E1C381}"/>
    <cellStyle name="Moneda 2 60 5 2" xfId="14141" xr:uid="{D667B042-B81B-4BDB-9F4B-71CDA925541E}"/>
    <cellStyle name="Moneda 2 60 5 2 2" xfId="35993" xr:uid="{B45FBC5D-C700-43E6-930B-09EEF5778575}"/>
    <cellStyle name="Moneda 2 60 5 2 3" xfId="25072" xr:uid="{A8D468E0-CF38-4A12-866A-2F77DEED441D}"/>
    <cellStyle name="Moneda 2 60 5 3" xfId="10487" xr:uid="{C2972F12-F046-4C09-90E4-CC6D2BAA867F}"/>
    <cellStyle name="Moneda 2 60 5 3 2" xfId="32353" xr:uid="{2C665B8C-CFFB-4CE8-8E4F-CEF9E0D1B9BB}"/>
    <cellStyle name="Moneda 2 60 5 3 3" xfId="21432" xr:uid="{8E817CEB-DF70-438A-8BFC-E33F452C2216}"/>
    <cellStyle name="Moneda 2 60 5 4" xfId="28714" xr:uid="{E5ED19B2-D6BE-4111-A42B-BE58DEBD2B5F}"/>
    <cellStyle name="Moneda 2 60 5 5" xfId="17793" xr:uid="{E8E5B4F1-EBC6-4241-81D8-6445739B66CD}"/>
    <cellStyle name="Moneda 2 60 6" xfId="7564" xr:uid="{87B6DFDD-A7C2-4C5C-96EC-ED71E5DE96E7}"/>
    <cellStyle name="Moneda 2 60 6 2" xfId="14871" xr:uid="{D8D77C52-4D5C-4C2A-80C3-AAD82A66A4BD}"/>
    <cellStyle name="Moneda 2 60 6 2 2" xfId="36719" xr:uid="{D7D07E26-ED1C-4C0A-8DF7-EC2654AF50E4}"/>
    <cellStyle name="Moneda 2 60 6 2 3" xfId="25798" xr:uid="{0205A009-D548-436E-9960-D4F4E8DC14A3}"/>
    <cellStyle name="Moneda 2 60 6 3" xfId="11217" xr:uid="{CC4CA573-4133-49FF-BF76-9B6FE49FF2DA}"/>
    <cellStyle name="Moneda 2 60 6 3 2" xfId="33079" xr:uid="{DA8E8D96-ACD2-428A-9C4F-208F039348CD}"/>
    <cellStyle name="Moneda 2 60 6 3 3" xfId="22158" xr:uid="{E4276896-10D7-4A66-8217-5CF9DC96F194}"/>
    <cellStyle name="Moneda 2 60 6 4" xfId="29440" xr:uid="{FB7F1903-43E7-4EC6-82E2-3BAD405CE3D7}"/>
    <cellStyle name="Moneda 2 60 6 5" xfId="18519" xr:uid="{31F05CBB-431C-4885-B6CD-31AAC4C5BA93}"/>
    <cellStyle name="Moneda 2 60 7" xfId="8294" xr:uid="{ABAB2FD1-CF90-4DD2-A2C5-BC7668D38F91}"/>
    <cellStyle name="Moneda 2 60 7 2" xfId="15601" xr:uid="{165A9483-EA7D-451E-B281-03DB07D4AB22}"/>
    <cellStyle name="Moneda 2 60 7 2 2" xfId="37445" xr:uid="{A2238ED7-23EB-4591-8C4A-DE39EE5BA520}"/>
    <cellStyle name="Moneda 2 60 7 2 3" xfId="26524" xr:uid="{F858BCB8-182F-42FD-B2A0-4D4974CA49B9}"/>
    <cellStyle name="Moneda 2 60 7 3" xfId="11945" xr:uid="{AB2616C8-49CA-4FA9-A3EE-1053D37FBF83}"/>
    <cellStyle name="Moneda 2 60 7 3 2" xfId="33805" xr:uid="{35D2BBAD-67D6-4AF4-90A4-92714F4707F6}"/>
    <cellStyle name="Moneda 2 60 7 3 3" xfId="22884" xr:uid="{6BE3C905-7284-4EF9-BDCE-7AA79BAB498F}"/>
    <cellStyle name="Moneda 2 60 7 4" xfId="30166" xr:uid="{9F0BAE22-F7A9-4871-9A74-5576C7F117FD}"/>
    <cellStyle name="Moneda 2 60 7 5" xfId="19245" xr:uid="{04005175-C33B-4820-A3E3-7F3AA3B5AC84}"/>
    <cellStyle name="Moneda 2 60 8" xfId="12683" xr:uid="{0B488A7F-772A-4A66-8E0E-163C1F58ED58}"/>
    <cellStyle name="Moneda 2 60 8 2" xfId="34539" xr:uid="{C46FE205-4167-49C2-9408-5E9DC9AAB59F}"/>
    <cellStyle name="Moneda 2 60 8 3" xfId="23618" xr:uid="{2A47F28D-3891-45C1-B4FC-D95332213EA9}"/>
    <cellStyle name="Moneda 2 60 9" xfId="9031" xr:uid="{25365160-6E94-48C1-8CBA-EB4FF50FC116}"/>
    <cellStyle name="Moneda 2 60 9 2" xfId="30899" xr:uid="{52A6A938-25EB-4303-AA00-06CA5B719117}"/>
    <cellStyle name="Moneda 2 60 9 3" xfId="19978" xr:uid="{38935E21-8398-42C7-ADBB-4515620D5F47}"/>
    <cellStyle name="Moneda 2 61" xfId="3195" xr:uid="{B6351596-49C0-4D3F-8777-E3E672A6C3F0}"/>
    <cellStyle name="Moneda 2 61 10" xfId="27261" xr:uid="{6855AA2F-39C1-4EF8-98DB-7B9F60356581}"/>
    <cellStyle name="Moneda 2 61 11" xfId="16340" xr:uid="{1AFB776A-BB78-4A9B-B329-73B8D21F739A}"/>
    <cellStyle name="Moneda 2 61 2" xfId="5605" xr:uid="{01D9C3D3-1050-4E6D-9E46-87C213883E05}"/>
    <cellStyle name="Moneda 2 61 2 2" xfId="6344" xr:uid="{ED867740-34A3-4672-9B7C-4FEAC768C9B1}"/>
    <cellStyle name="Moneda 2 61 2 2 2" xfId="13651" xr:uid="{9EBB4FB7-2636-4F12-A354-C7B666422963}"/>
    <cellStyle name="Moneda 2 61 2 2 2 2" xfId="35505" xr:uid="{F503C5A8-2617-4841-AEF3-65544D3FE9D1}"/>
    <cellStyle name="Moneda 2 61 2 2 2 3" xfId="24584" xr:uid="{B0589094-E09F-4684-B187-D3173B09087D}"/>
    <cellStyle name="Moneda 2 61 2 2 3" xfId="9997" xr:uid="{507AAF9D-6736-4733-B9C4-586057A60CFE}"/>
    <cellStyle name="Moneda 2 61 2 2 3 2" xfId="31865" xr:uid="{6833F3F1-B4B2-4B0C-87C5-80855CCC24DE}"/>
    <cellStyle name="Moneda 2 61 2 2 3 3" xfId="20944" xr:uid="{CF5DCE9C-4BE2-4408-99FA-72A0275418F0}"/>
    <cellStyle name="Moneda 2 61 2 2 4" xfId="28226" xr:uid="{00B69E96-B76D-47FD-93ED-169815D15FCD}"/>
    <cellStyle name="Moneda 2 61 2 2 5" xfId="17305" xr:uid="{6E443D10-D16D-4F04-9578-0CEB333475C5}"/>
    <cellStyle name="Moneda 2 61 2 3" xfId="7074" xr:uid="{E10270A7-D560-4402-BCB8-4C552E12E202}"/>
    <cellStyle name="Moneda 2 61 2 3 2" xfId="14381" xr:uid="{454D8C3F-97D6-48BA-8BDD-5E2E9E3792EB}"/>
    <cellStyle name="Moneda 2 61 2 3 2 2" xfId="36231" xr:uid="{F8A5CE46-5A94-47BA-9356-DCE7590C114A}"/>
    <cellStyle name="Moneda 2 61 2 3 2 3" xfId="25310" xr:uid="{C5C0AB18-760D-40D4-8643-3E091FEE19D5}"/>
    <cellStyle name="Moneda 2 61 2 3 3" xfId="10727" xr:uid="{EF082016-DE7B-464E-A0BB-CA7BF098D034}"/>
    <cellStyle name="Moneda 2 61 2 3 3 2" xfId="32591" xr:uid="{79E2661C-7F06-4EAA-8352-448ADC68309F}"/>
    <cellStyle name="Moneda 2 61 2 3 3 3" xfId="21670" xr:uid="{6C3A63EA-1C70-4FBC-B9F8-86740646B04F}"/>
    <cellStyle name="Moneda 2 61 2 3 4" xfId="28952" xr:uid="{8A70B943-1CA3-4D62-B197-2051F562A462}"/>
    <cellStyle name="Moneda 2 61 2 3 5" xfId="18031" xr:uid="{8E756005-781A-4D6C-AFAF-1FB4A6B4A0E5}"/>
    <cellStyle name="Moneda 2 61 2 4" xfId="7804" xr:uid="{242EDF49-7E49-4150-8596-3732ABFC8867}"/>
    <cellStyle name="Moneda 2 61 2 4 2" xfId="15111" xr:uid="{26727FF2-D9B8-4816-853D-072E44208CFB}"/>
    <cellStyle name="Moneda 2 61 2 4 2 2" xfId="36957" xr:uid="{D336189D-562F-437A-B8C7-88BE077ECA0B}"/>
    <cellStyle name="Moneda 2 61 2 4 2 3" xfId="26036" xr:uid="{43A99EB3-0FAB-4A0E-8DAB-BFDAF074144B}"/>
    <cellStyle name="Moneda 2 61 2 4 3" xfId="11457" xr:uid="{F7CEBC15-48FD-4EA9-A992-1E70DF9ACB4E}"/>
    <cellStyle name="Moneda 2 61 2 4 3 2" xfId="33317" xr:uid="{27628AD3-89E2-4E4E-9473-343801A97471}"/>
    <cellStyle name="Moneda 2 61 2 4 3 3" xfId="22396" xr:uid="{D4B00665-E3C6-450D-9AB2-8FC114F4A0B1}"/>
    <cellStyle name="Moneda 2 61 2 4 4" xfId="29678" xr:uid="{0B3A9CAF-5ED0-409B-A8D0-2E6B9B8216F0}"/>
    <cellStyle name="Moneda 2 61 2 4 5" xfId="18757" xr:uid="{64098B0E-12AD-4365-A5DD-D9AD91D80C7A}"/>
    <cellStyle name="Moneda 2 61 2 5" xfId="8534" xr:uid="{D0BE1C85-F63E-4063-B47C-14712A899723}"/>
    <cellStyle name="Moneda 2 61 2 5 2" xfId="15841" xr:uid="{2CC7055F-9F9B-42FC-9069-1EC1FD6A1DC2}"/>
    <cellStyle name="Moneda 2 61 2 5 2 2" xfId="37683" xr:uid="{B652B02B-F298-48EB-BA05-323CC8C91386}"/>
    <cellStyle name="Moneda 2 61 2 5 2 3" xfId="26762" xr:uid="{FBA5108C-AE26-4CB7-987B-50FDF135EC89}"/>
    <cellStyle name="Moneda 2 61 2 5 3" xfId="12183" xr:uid="{FA78DBB8-8944-4CBA-8687-7F5534F6DC05}"/>
    <cellStyle name="Moneda 2 61 2 5 3 2" xfId="34043" xr:uid="{DEA03A47-C894-4DAB-B909-311898E7ECF6}"/>
    <cellStyle name="Moneda 2 61 2 5 3 3" xfId="23122" xr:uid="{A065F034-5C15-4570-8417-8E68BAE41A31}"/>
    <cellStyle name="Moneda 2 61 2 5 4" xfId="30404" xr:uid="{0598DFA2-D257-41FD-B9D3-6DEB3DADD0C8}"/>
    <cellStyle name="Moneda 2 61 2 5 5" xfId="19483" xr:uid="{B91F97B0-F53C-4D62-B514-67A5F079E09C}"/>
    <cellStyle name="Moneda 2 61 2 6" xfId="12923" xr:uid="{3078F7A3-D4EC-42AF-83F9-2AE4C2257106}"/>
    <cellStyle name="Moneda 2 61 2 6 2" xfId="34777" xr:uid="{36803A17-AAD2-47C1-8BC5-DD1A2FD679CE}"/>
    <cellStyle name="Moneda 2 61 2 6 3" xfId="23856" xr:uid="{730793DC-E40E-484D-92A1-36BF3CC6FCA4}"/>
    <cellStyle name="Moneda 2 61 2 7" xfId="9269" xr:uid="{ED952B40-4B2C-43CA-8EAE-BF13E6AD80E4}"/>
    <cellStyle name="Moneda 2 61 2 7 2" xfId="31137" xr:uid="{6FFD0875-2D71-4E73-AE7E-72400BAC1293}"/>
    <cellStyle name="Moneda 2 61 2 7 3" xfId="20216" xr:uid="{FDFE1ED3-F165-48E7-9B91-BA0B7524F127}"/>
    <cellStyle name="Moneda 2 61 2 8" xfId="27498" xr:uid="{6ABB358C-823F-4358-B9D1-3E0D562C63B3}"/>
    <cellStyle name="Moneda 2 61 2 9" xfId="16577" xr:uid="{83B145FF-0B47-4C79-82BA-7EB98D0856CE}"/>
    <cellStyle name="Moneda 2 61 3" xfId="5855" xr:uid="{39C8A1CB-5B31-4C3E-8F13-D29E80A8854C}"/>
    <cellStyle name="Moneda 2 61 3 2" xfId="6588" xr:uid="{6E75F50C-6278-4996-AD9D-7D91734A34A9}"/>
    <cellStyle name="Moneda 2 61 3 2 2" xfId="13895" xr:uid="{3720D52A-37B5-4395-A3AF-D4472A9C2ED2}"/>
    <cellStyle name="Moneda 2 61 3 2 2 2" xfId="35749" xr:uid="{218FB825-C49C-4212-8CB1-FEEA6B723F40}"/>
    <cellStyle name="Moneda 2 61 3 2 2 3" xfId="24828" xr:uid="{E69EE0ED-55C7-4CB0-94B7-E0506CC97A24}"/>
    <cellStyle name="Moneda 2 61 3 2 3" xfId="10241" xr:uid="{5495F393-158E-4656-A81D-06763B54A8EE}"/>
    <cellStyle name="Moneda 2 61 3 2 3 2" xfId="32109" xr:uid="{AFAD795C-819C-49FB-9AEB-DA1BE1D446F8}"/>
    <cellStyle name="Moneda 2 61 3 2 3 3" xfId="21188" xr:uid="{AF4F38B4-D0AB-4841-AD1A-3528D4875D06}"/>
    <cellStyle name="Moneda 2 61 3 2 4" xfId="28470" xr:uid="{C3C51FDC-A9A4-4CCD-B003-CBE33F1FCFD4}"/>
    <cellStyle name="Moneda 2 61 3 2 5" xfId="17549" xr:uid="{875E7550-3E61-4DA9-817D-C3BC1ACFDB30}"/>
    <cellStyle name="Moneda 2 61 3 3" xfId="7318" xr:uid="{F94D8790-D269-4993-8EAA-35770D5BEE4E}"/>
    <cellStyle name="Moneda 2 61 3 3 2" xfId="14625" xr:uid="{FB1C5019-AB11-4DB3-8605-5D27BB3F0C88}"/>
    <cellStyle name="Moneda 2 61 3 3 2 2" xfId="36475" xr:uid="{F22F54B7-DDA9-4F8D-9A11-45FC13B81555}"/>
    <cellStyle name="Moneda 2 61 3 3 2 3" xfId="25554" xr:uid="{A2DE242F-063D-4B04-BE2B-D8E86CBC48D1}"/>
    <cellStyle name="Moneda 2 61 3 3 3" xfId="10971" xr:uid="{7CB22A7F-825E-48EE-B0BB-2BDEE494499F}"/>
    <cellStyle name="Moneda 2 61 3 3 3 2" xfId="32835" xr:uid="{FC130B1D-26F1-45A8-93D9-C1839B474E48}"/>
    <cellStyle name="Moneda 2 61 3 3 3 3" xfId="21914" xr:uid="{A56A3B76-6518-497A-8A44-F9D9C978D0D8}"/>
    <cellStyle name="Moneda 2 61 3 3 4" xfId="29196" xr:uid="{A1D81853-A8D5-4824-A808-C61E08F5FACD}"/>
    <cellStyle name="Moneda 2 61 3 3 5" xfId="18275" xr:uid="{5B5A71BD-9F46-49F1-B0E6-74C4AE43F79D}"/>
    <cellStyle name="Moneda 2 61 3 4" xfId="8048" xr:uid="{B3046715-E21F-4B26-852E-782B0A264AF9}"/>
    <cellStyle name="Moneda 2 61 3 4 2" xfId="15355" xr:uid="{DDAADD25-046E-43F8-8DAE-1F8F73D3CE07}"/>
    <cellStyle name="Moneda 2 61 3 4 2 2" xfId="37201" xr:uid="{52678457-D5ED-4CB2-9257-8B7E08988C20}"/>
    <cellStyle name="Moneda 2 61 3 4 2 3" xfId="26280" xr:uid="{88636536-77BB-486F-8EDF-C91783B67D56}"/>
    <cellStyle name="Moneda 2 61 3 4 3" xfId="11701" xr:uid="{946057AE-48F9-49EC-A2D9-9E645FDEBA41}"/>
    <cellStyle name="Moneda 2 61 3 4 3 2" xfId="33561" xr:uid="{2F566FE2-2C86-43CC-82D4-A91AB24D8342}"/>
    <cellStyle name="Moneda 2 61 3 4 3 3" xfId="22640" xr:uid="{00109017-26FE-40B4-8E08-FCB25146F228}"/>
    <cellStyle name="Moneda 2 61 3 4 4" xfId="29922" xr:uid="{B6C83FC5-0680-40CB-BC71-B7B40DD0CB4F}"/>
    <cellStyle name="Moneda 2 61 3 4 5" xfId="19001" xr:uid="{39987118-5234-4D93-A5E0-C5534584F87E}"/>
    <cellStyle name="Moneda 2 61 3 5" xfId="8778" xr:uid="{D80FDC73-DFEB-4AA3-ADDF-5B409E645BBF}"/>
    <cellStyle name="Moneda 2 61 3 5 2" xfId="16085" xr:uid="{FBBAC37B-3591-4C36-9668-561BEA9AC594}"/>
    <cellStyle name="Moneda 2 61 3 5 2 2" xfId="37927" xr:uid="{500FE841-C778-4310-9C5E-132EAF975500}"/>
    <cellStyle name="Moneda 2 61 3 5 2 3" xfId="27006" xr:uid="{90F77C24-F630-407F-8683-EDA12F2A6A74}"/>
    <cellStyle name="Moneda 2 61 3 5 3" xfId="12427" xr:uid="{5395B18B-24DB-4EAA-8F16-A210072A791E}"/>
    <cellStyle name="Moneda 2 61 3 5 3 2" xfId="34287" xr:uid="{0CE94013-3552-4572-ADBF-81B7ADF0F883}"/>
    <cellStyle name="Moneda 2 61 3 5 3 3" xfId="23366" xr:uid="{E2FE8F59-7C99-4D97-9DB4-143CFCBD57B0}"/>
    <cellStyle name="Moneda 2 61 3 5 4" xfId="30648" xr:uid="{849A00AC-6549-414C-A7F4-3660400AB99F}"/>
    <cellStyle name="Moneda 2 61 3 5 5" xfId="19727" xr:uid="{8A058125-4965-4A55-A0DD-B6C11F6A6877}"/>
    <cellStyle name="Moneda 2 61 3 6" xfId="13167" xr:uid="{CE459A75-7FBF-40DD-836E-DB1B22988610}"/>
    <cellStyle name="Moneda 2 61 3 6 2" xfId="35021" xr:uid="{A18C3F3B-FAB7-476E-B993-A17690E756F9}"/>
    <cellStyle name="Moneda 2 61 3 6 3" xfId="24100" xr:uid="{4D4C9AF5-ABF5-4D3B-840E-998A4F4B3187}"/>
    <cellStyle name="Moneda 2 61 3 7" xfId="9513" xr:uid="{ECCD3210-57D8-414E-BCE6-50821044A905}"/>
    <cellStyle name="Moneda 2 61 3 7 2" xfId="31381" xr:uid="{BABD70D9-7A7B-4306-8E5A-36A8B64865D9}"/>
    <cellStyle name="Moneda 2 61 3 7 3" xfId="20460" xr:uid="{9A0B96CC-1852-4372-B5FF-141B759293B1}"/>
    <cellStyle name="Moneda 2 61 3 8" xfId="27742" xr:uid="{7CB6E835-E96B-4038-92C1-65CD68CE48F9}"/>
    <cellStyle name="Moneda 2 61 3 9" xfId="16821" xr:uid="{A8FF75CB-768F-46C6-B8EF-0695E1A7AC8E}"/>
    <cellStyle name="Moneda 2 61 4" xfId="6107" xr:uid="{2D649EF1-2C5A-4220-AC68-DD1AE798F18C}"/>
    <cellStyle name="Moneda 2 61 4 2" xfId="13414" xr:uid="{48E2807A-593A-4E90-9F06-20197ED2E3E3}"/>
    <cellStyle name="Moneda 2 61 4 2 2" xfId="35268" xr:uid="{444B4281-5845-447F-95CA-FED23267237A}"/>
    <cellStyle name="Moneda 2 61 4 2 3" xfId="24347" xr:uid="{88DDC211-136A-450D-ABA5-C990048A80EA}"/>
    <cellStyle name="Moneda 2 61 4 3" xfId="9760" xr:uid="{DF8004F9-B9F7-434C-8FAB-ACB578370054}"/>
    <cellStyle name="Moneda 2 61 4 3 2" xfId="31628" xr:uid="{7A81F70C-F9A0-4758-9DF2-65320BC52569}"/>
    <cellStyle name="Moneda 2 61 4 3 3" xfId="20707" xr:uid="{6B147AE3-E6DF-446B-B6A0-8B0BB2968C1E}"/>
    <cellStyle name="Moneda 2 61 4 4" xfId="27989" xr:uid="{73962CC9-CBF4-4228-A133-2BDBBDC10B11}"/>
    <cellStyle name="Moneda 2 61 4 5" xfId="17068" xr:uid="{1FE73AC7-FDDC-4506-A866-490EF49A9535}"/>
    <cellStyle name="Moneda 2 61 5" xfId="6835" xr:uid="{6C392853-61DD-4A37-90D5-42CD290C3F49}"/>
    <cellStyle name="Moneda 2 61 5 2" xfId="14142" xr:uid="{D0F5D8D7-FABE-484C-A5A3-0D8AB6AD22C7}"/>
    <cellStyle name="Moneda 2 61 5 2 2" xfId="35994" xr:uid="{57FE8DEC-3405-4E65-BD82-56ADCC5AD32C}"/>
    <cellStyle name="Moneda 2 61 5 2 3" xfId="25073" xr:uid="{1D3001B5-3C21-4622-BA26-D8118A6846B2}"/>
    <cellStyle name="Moneda 2 61 5 3" xfId="10488" xr:uid="{2A055714-C31B-4AE3-A52F-366860A67CD9}"/>
    <cellStyle name="Moneda 2 61 5 3 2" xfId="32354" xr:uid="{D7C8B38E-FA24-41E6-8B22-2082ACEAAFA6}"/>
    <cellStyle name="Moneda 2 61 5 3 3" xfId="21433" xr:uid="{02801C40-A9A8-40B3-9EB6-E96D314BCBBE}"/>
    <cellStyle name="Moneda 2 61 5 4" xfId="28715" xr:uid="{B4E4CAD1-F238-46F1-8260-10FB40195945}"/>
    <cellStyle name="Moneda 2 61 5 5" xfId="17794" xr:uid="{6D482A34-1F07-4E9E-B10B-5937ADCD76DA}"/>
    <cellStyle name="Moneda 2 61 6" xfId="7565" xr:uid="{0B7AD49C-3C93-4C32-8F77-1E97A2AF9AAB}"/>
    <cellStyle name="Moneda 2 61 6 2" xfId="14872" xr:uid="{60252258-6CD6-4604-BF0D-4F81E5A5A2F9}"/>
    <cellStyle name="Moneda 2 61 6 2 2" xfId="36720" xr:uid="{D9A09875-3E0D-4654-A528-108E10AAED8C}"/>
    <cellStyle name="Moneda 2 61 6 2 3" xfId="25799" xr:uid="{98F3DF14-7C6C-40B1-8D7F-2489B7841BDF}"/>
    <cellStyle name="Moneda 2 61 6 3" xfId="11218" xr:uid="{F33725CF-84E9-4910-9433-BABE9616A1DF}"/>
    <cellStyle name="Moneda 2 61 6 3 2" xfId="33080" xr:uid="{DFF60FDC-7E0A-41EA-B693-4226FF89DACF}"/>
    <cellStyle name="Moneda 2 61 6 3 3" xfId="22159" xr:uid="{B0423B2C-0FAF-455B-BDBE-881BF4D9078B}"/>
    <cellStyle name="Moneda 2 61 6 4" xfId="29441" xr:uid="{BDC423F7-B22A-48FE-9321-E1B2700A2732}"/>
    <cellStyle name="Moneda 2 61 6 5" xfId="18520" xr:uid="{6CDCC16F-2690-4E23-A317-DA41ABE8D952}"/>
    <cellStyle name="Moneda 2 61 7" xfId="8295" xr:uid="{AF28DC0F-9343-4174-BFFA-BD0C9EF12484}"/>
    <cellStyle name="Moneda 2 61 7 2" xfId="15602" xr:uid="{54815C4B-DF06-4FCD-A2F3-CC9B2561DEFC}"/>
    <cellStyle name="Moneda 2 61 7 2 2" xfId="37446" xr:uid="{56B9CCA5-4173-44F1-AD1F-3DAC746E1D8B}"/>
    <cellStyle name="Moneda 2 61 7 2 3" xfId="26525" xr:uid="{2198FEB5-1360-45B8-BFFC-B4E81CC1BEA0}"/>
    <cellStyle name="Moneda 2 61 7 3" xfId="11946" xr:uid="{33B5BFA4-BEE5-4685-A8EC-5307B2674777}"/>
    <cellStyle name="Moneda 2 61 7 3 2" xfId="33806" xr:uid="{B1FE89DE-F452-4E9B-8B86-70450E306BDB}"/>
    <cellStyle name="Moneda 2 61 7 3 3" xfId="22885" xr:uid="{BF5B0C86-ECAB-48C1-BF74-42CA90FECF5D}"/>
    <cellStyle name="Moneda 2 61 7 4" xfId="30167" xr:uid="{D703EB32-EDED-4E27-B097-8CAC904718E8}"/>
    <cellStyle name="Moneda 2 61 7 5" xfId="19246" xr:uid="{B41106BC-8BCC-4268-ACDC-EE98E6875179}"/>
    <cellStyle name="Moneda 2 61 8" xfId="12684" xr:uid="{402C79E5-B27D-4A2E-92C1-8C8B7E460CC9}"/>
    <cellStyle name="Moneda 2 61 8 2" xfId="34540" xr:uid="{98120C99-C496-4F30-8B03-FBE818F61DD9}"/>
    <cellStyle name="Moneda 2 61 8 3" xfId="23619" xr:uid="{2FE0269F-6833-44B7-9C52-00BAD9367168}"/>
    <cellStyle name="Moneda 2 61 9" xfId="9032" xr:uid="{B25894AC-B85C-4E98-9985-4135F21B4F89}"/>
    <cellStyle name="Moneda 2 61 9 2" xfId="30900" xr:uid="{5AC28E52-45B6-469A-9057-59146B5B4749}"/>
    <cellStyle name="Moneda 2 61 9 3" xfId="19979" xr:uid="{EC0E5A45-A7D4-4376-A9AB-D8BA0066A122}"/>
    <cellStyle name="Moneda 2 62" xfId="3196" xr:uid="{83590F9D-158D-4E0B-8914-3ECAC0BEBA26}"/>
    <cellStyle name="Moneda 2 62 10" xfId="27262" xr:uid="{DAE6ACD7-1059-4C28-AAB7-CD36D3175024}"/>
    <cellStyle name="Moneda 2 62 11" xfId="16341" xr:uid="{70DA48FF-CDA1-4133-A91C-44D358003491}"/>
    <cellStyle name="Moneda 2 62 2" xfId="5606" xr:uid="{60CCB213-E4F3-42B3-9C74-E0CD92F64D0E}"/>
    <cellStyle name="Moneda 2 62 2 2" xfId="6345" xr:uid="{596A05D8-AC1F-4DCC-AD93-78587DC2E698}"/>
    <cellStyle name="Moneda 2 62 2 2 2" xfId="13652" xr:uid="{9E5BB141-0B1E-429D-B4FE-C6FC28AF823C}"/>
    <cellStyle name="Moneda 2 62 2 2 2 2" xfId="35506" xr:uid="{C56A6B7B-8C14-416C-89E7-77A1BB099D19}"/>
    <cellStyle name="Moneda 2 62 2 2 2 3" xfId="24585" xr:uid="{9AF9B636-7EFB-437A-8038-EA956818E288}"/>
    <cellStyle name="Moneda 2 62 2 2 3" xfId="9998" xr:uid="{96E46360-195E-495C-9BA0-EAB28BC2A694}"/>
    <cellStyle name="Moneda 2 62 2 2 3 2" xfId="31866" xr:uid="{AAA34C3E-83E9-411C-BE16-68F4A4D76155}"/>
    <cellStyle name="Moneda 2 62 2 2 3 3" xfId="20945" xr:uid="{2158C28F-6FF3-46C5-8617-85DDB4F49AF5}"/>
    <cellStyle name="Moneda 2 62 2 2 4" xfId="28227" xr:uid="{4BDB187D-D6CE-4BB3-8E15-3875B5252740}"/>
    <cellStyle name="Moneda 2 62 2 2 5" xfId="17306" xr:uid="{4960CFB6-A2CF-4151-87B3-27E9C44F1E5C}"/>
    <cellStyle name="Moneda 2 62 2 3" xfId="7075" xr:uid="{DBFA38F1-BA13-462D-B9A2-E124381B3647}"/>
    <cellStyle name="Moneda 2 62 2 3 2" xfId="14382" xr:uid="{A0D23074-5619-4286-A3D6-D5FB7198EA68}"/>
    <cellStyle name="Moneda 2 62 2 3 2 2" xfId="36232" xr:uid="{53BFE9DF-7302-4C8D-9F01-ED9F5F8684E6}"/>
    <cellStyle name="Moneda 2 62 2 3 2 3" xfId="25311" xr:uid="{753BA60D-A3FE-4BB6-8E23-016C11FB639F}"/>
    <cellStyle name="Moneda 2 62 2 3 3" xfId="10728" xr:uid="{007DBEC3-0FA0-4D7A-A0DC-6F1F5DB6DD98}"/>
    <cellStyle name="Moneda 2 62 2 3 3 2" xfId="32592" xr:uid="{949CB47F-79F0-4703-8D91-2FEE841FBE5F}"/>
    <cellStyle name="Moneda 2 62 2 3 3 3" xfId="21671" xr:uid="{7EDCDE38-3A3B-47C4-B5E9-D9BC8BF66CF8}"/>
    <cellStyle name="Moneda 2 62 2 3 4" xfId="28953" xr:uid="{5C3E033B-9E83-461E-AFF2-A4E422A8808F}"/>
    <cellStyle name="Moneda 2 62 2 3 5" xfId="18032" xr:uid="{71D12DF3-96B0-4CC3-9240-DFCE3AB4087C}"/>
    <cellStyle name="Moneda 2 62 2 4" xfId="7805" xr:uid="{21ABD7B0-BB08-4C0A-97D2-454949A7FB72}"/>
    <cellStyle name="Moneda 2 62 2 4 2" xfId="15112" xr:uid="{1421CD6E-BFC1-43CD-8B3F-2B4117994DC9}"/>
    <cellStyle name="Moneda 2 62 2 4 2 2" xfId="36958" xr:uid="{22321224-2550-4EE0-97B9-C0104D193D69}"/>
    <cellStyle name="Moneda 2 62 2 4 2 3" xfId="26037" xr:uid="{3D4990CA-2C19-4174-BE37-5FCDDEE6D8F7}"/>
    <cellStyle name="Moneda 2 62 2 4 3" xfId="11458" xr:uid="{0EF569CA-6DB7-412B-9E3F-14083F5E617C}"/>
    <cellStyle name="Moneda 2 62 2 4 3 2" xfId="33318" xr:uid="{1A5E3D26-249A-45E8-9C50-590FFACF2B60}"/>
    <cellStyle name="Moneda 2 62 2 4 3 3" xfId="22397" xr:uid="{4A25D431-761A-419F-8243-4EF90CBBA805}"/>
    <cellStyle name="Moneda 2 62 2 4 4" xfId="29679" xr:uid="{7CD59C2B-2618-4519-A8CC-CD7F3F2531E9}"/>
    <cellStyle name="Moneda 2 62 2 4 5" xfId="18758" xr:uid="{031B37AC-AC16-4EA4-8882-6F72F6C5A4F2}"/>
    <cellStyle name="Moneda 2 62 2 5" xfId="8535" xr:uid="{82A94DA0-20DA-4A3C-AEE0-4D5576736C03}"/>
    <cellStyle name="Moneda 2 62 2 5 2" xfId="15842" xr:uid="{7268B725-8082-4ED7-A96E-5F37D849D7C6}"/>
    <cellStyle name="Moneda 2 62 2 5 2 2" xfId="37684" xr:uid="{44BB4D18-0FFE-4856-8DB4-FFCF785D9D94}"/>
    <cellStyle name="Moneda 2 62 2 5 2 3" xfId="26763" xr:uid="{98E78617-55E5-4474-A825-DE14D517053C}"/>
    <cellStyle name="Moneda 2 62 2 5 3" xfId="12184" xr:uid="{1B4F154B-8E7A-475D-AAB7-0875D0B95922}"/>
    <cellStyle name="Moneda 2 62 2 5 3 2" xfId="34044" xr:uid="{9844B5B0-10A3-4C07-99F6-ABBAD3932120}"/>
    <cellStyle name="Moneda 2 62 2 5 3 3" xfId="23123" xr:uid="{1BCCF3AB-E3CB-400B-82CE-A817B6711310}"/>
    <cellStyle name="Moneda 2 62 2 5 4" xfId="30405" xr:uid="{B8E3AE19-C00B-4AF5-A5E6-ADA905A4C6B0}"/>
    <cellStyle name="Moneda 2 62 2 5 5" xfId="19484" xr:uid="{8D5EB926-A5D1-4974-8149-578E95B4D3C2}"/>
    <cellStyle name="Moneda 2 62 2 6" xfId="12924" xr:uid="{5071A30E-3674-4F35-87EF-B3F8296837A5}"/>
    <cellStyle name="Moneda 2 62 2 6 2" xfId="34778" xr:uid="{F7736099-E1FF-4B8B-A0F9-43295077DF82}"/>
    <cellStyle name="Moneda 2 62 2 6 3" xfId="23857" xr:uid="{0E38A2D0-BD26-450F-B4CE-9C3D81A27113}"/>
    <cellStyle name="Moneda 2 62 2 7" xfId="9270" xr:uid="{ADD280EE-EA38-479D-AA8A-54625A8335FB}"/>
    <cellStyle name="Moneda 2 62 2 7 2" xfId="31138" xr:uid="{C7D52FCC-9E16-412F-AD53-3AC57F4DDADE}"/>
    <cellStyle name="Moneda 2 62 2 7 3" xfId="20217" xr:uid="{38B8D753-D10E-4DDA-A6E2-23C4828D35C8}"/>
    <cellStyle name="Moneda 2 62 2 8" xfId="27499" xr:uid="{C8B94F40-222E-4646-9348-119CBA19DDE6}"/>
    <cellStyle name="Moneda 2 62 2 9" xfId="16578" xr:uid="{1D131AE8-8B13-440E-9883-3878D609EAF8}"/>
    <cellStyle name="Moneda 2 62 3" xfId="5856" xr:uid="{A4B4C0E7-06E2-4205-AFD5-6ACED5FAFA19}"/>
    <cellStyle name="Moneda 2 62 3 2" xfId="6589" xr:uid="{62ED8736-7473-4A6E-BD07-B7EB189F9016}"/>
    <cellStyle name="Moneda 2 62 3 2 2" xfId="13896" xr:uid="{5F0A3513-24C9-4C55-9DAD-7ABD56FB5E0C}"/>
    <cellStyle name="Moneda 2 62 3 2 2 2" xfId="35750" xr:uid="{30506CEE-E28B-40F8-BDBA-07EE025CD386}"/>
    <cellStyle name="Moneda 2 62 3 2 2 3" xfId="24829" xr:uid="{DFCDBF19-F54E-41EF-AFD3-1094C75E5063}"/>
    <cellStyle name="Moneda 2 62 3 2 3" xfId="10242" xr:uid="{C185C850-76AB-49B2-AF55-AC2A16F08CD4}"/>
    <cellStyle name="Moneda 2 62 3 2 3 2" xfId="32110" xr:uid="{E6C559E6-C8F5-4D90-B8C7-32C5FB624302}"/>
    <cellStyle name="Moneda 2 62 3 2 3 3" xfId="21189" xr:uid="{A3C524C2-471A-4066-BF49-0BA1ADFD1DBC}"/>
    <cellStyle name="Moneda 2 62 3 2 4" xfId="28471" xr:uid="{0DE49B35-7E6C-42F6-BB40-71A2218695AA}"/>
    <cellStyle name="Moneda 2 62 3 2 5" xfId="17550" xr:uid="{817D308C-BF8C-4DF8-BD12-CDDC3CADA0A4}"/>
    <cellStyle name="Moneda 2 62 3 3" xfId="7319" xr:uid="{91DB5572-EB83-4492-B692-3BB988FE8DCD}"/>
    <cellStyle name="Moneda 2 62 3 3 2" xfId="14626" xr:uid="{9642C1A4-64A9-430A-B68C-6CDED61E978A}"/>
    <cellStyle name="Moneda 2 62 3 3 2 2" xfId="36476" xr:uid="{8B2D0013-C05B-42A7-BB1B-8414F4ACA604}"/>
    <cellStyle name="Moneda 2 62 3 3 2 3" xfId="25555" xr:uid="{5035B381-C821-4E92-A901-8C33440A7767}"/>
    <cellStyle name="Moneda 2 62 3 3 3" xfId="10972" xr:uid="{9D75E04B-45EB-4583-AE88-9411E41F8751}"/>
    <cellStyle name="Moneda 2 62 3 3 3 2" xfId="32836" xr:uid="{21415ADF-3A5C-4F08-A9E9-7A01E4C8547E}"/>
    <cellStyle name="Moneda 2 62 3 3 3 3" xfId="21915" xr:uid="{DBE2F17F-21ED-466B-87BF-5802256CEACB}"/>
    <cellStyle name="Moneda 2 62 3 3 4" xfId="29197" xr:uid="{82434635-94B3-440B-92A1-C972C1ED9529}"/>
    <cellStyle name="Moneda 2 62 3 3 5" xfId="18276" xr:uid="{02976391-1817-4464-9D1C-E3F4C7BB7B91}"/>
    <cellStyle name="Moneda 2 62 3 4" xfId="8049" xr:uid="{274C226A-97C7-424C-89FD-CCB23A97CAF8}"/>
    <cellStyle name="Moneda 2 62 3 4 2" xfId="15356" xr:uid="{66608F6D-B748-4A35-9A5B-9170C49DD367}"/>
    <cellStyle name="Moneda 2 62 3 4 2 2" xfId="37202" xr:uid="{DFC3E106-5D17-4441-BF6C-2CBE3450DD65}"/>
    <cellStyle name="Moneda 2 62 3 4 2 3" xfId="26281" xr:uid="{6DC5E150-42B2-4286-A29C-A32BEBA9093A}"/>
    <cellStyle name="Moneda 2 62 3 4 3" xfId="11702" xr:uid="{167462CE-29CE-44B9-9C20-E19CD10B3669}"/>
    <cellStyle name="Moneda 2 62 3 4 3 2" xfId="33562" xr:uid="{24F53C24-6233-496B-9C3D-953E90465EDA}"/>
    <cellStyle name="Moneda 2 62 3 4 3 3" xfId="22641" xr:uid="{63DF3544-CFBF-42AA-B36D-914BD0E9BD78}"/>
    <cellStyle name="Moneda 2 62 3 4 4" xfId="29923" xr:uid="{9ABA26F8-A7EC-4425-99F7-512A723994D6}"/>
    <cellStyle name="Moneda 2 62 3 4 5" xfId="19002" xr:uid="{A6AE75CA-23A8-4052-B411-B152D9F92E86}"/>
    <cellStyle name="Moneda 2 62 3 5" xfId="8779" xr:uid="{5BD2FA68-4A97-4DC9-BAE1-FEE574B10E45}"/>
    <cellStyle name="Moneda 2 62 3 5 2" xfId="16086" xr:uid="{E59FC613-6287-4425-BF8D-16608D4B5B22}"/>
    <cellStyle name="Moneda 2 62 3 5 2 2" xfId="37928" xr:uid="{88FDDE98-2360-4096-926E-65B1FF7F2680}"/>
    <cellStyle name="Moneda 2 62 3 5 2 3" xfId="27007" xr:uid="{84DE8883-84DB-4E27-9843-62D59C61788C}"/>
    <cellStyle name="Moneda 2 62 3 5 3" xfId="12428" xr:uid="{AB7D203B-98E6-42E9-8F4F-8D80CE0C1016}"/>
    <cellStyle name="Moneda 2 62 3 5 3 2" xfId="34288" xr:uid="{81F51954-B1E9-43CF-B3BE-945ABE42995A}"/>
    <cellStyle name="Moneda 2 62 3 5 3 3" xfId="23367" xr:uid="{6362A78A-223E-46AD-BFC6-B7764FF93651}"/>
    <cellStyle name="Moneda 2 62 3 5 4" xfId="30649" xr:uid="{CF11CA96-8691-42AE-851C-D21A1ED42FBA}"/>
    <cellStyle name="Moneda 2 62 3 5 5" xfId="19728" xr:uid="{B7A2EE90-C104-4741-BC9D-3E82D37F7129}"/>
    <cellStyle name="Moneda 2 62 3 6" xfId="13168" xr:uid="{C0A22547-B34D-4961-AC6C-18BA72162F1B}"/>
    <cellStyle name="Moneda 2 62 3 6 2" xfId="35022" xr:uid="{CA84F003-7084-45A5-9515-18440823D326}"/>
    <cellStyle name="Moneda 2 62 3 6 3" xfId="24101" xr:uid="{B447D6AF-F537-431A-B3AF-442CE6936F8A}"/>
    <cellStyle name="Moneda 2 62 3 7" xfId="9514" xr:uid="{43359BA3-747B-4D4A-8E6E-67D039F3CBFB}"/>
    <cellStyle name="Moneda 2 62 3 7 2" xfId="31382" xr:uid="{CB18BC5C-D000-4E1A-8EE5-5EE0E7503AD7}"/>
    <cellStyle name="Moneda 2 62 3 7 3" xfId="20461" xr:uid="{DE698C60-2B70-4D13-BE5E-8518983FBD2E}"/>
    <cellStyle name="Moneda 2 62 3 8" xfId="27743" xr:uid="{C051219A-F9E3-4A15-937F-E5BA382C174A}"/>
    <cellStyle name="Moneda 2 62 3 9" xfId="16822" xr:uid="{38485760-B35A-48A9-B755-1448A7914541}"/>
    <cellStyle name="Moneda 2 62 4" xfId="6108" xr:uid="{08D9B0CE-9480-4160-B31F-F753A1AB3C38}"/>
    <cellStyle name="Moneda 2 62 4 2" xfId="13415" xr:uid="{35CC372E-34B0-46C6-A2D9-604513F611BB}"/>
    <cellStyle name="Moneda 2 62 4 2 2" xfId="35269" xr:uid="{2DA59430-474A-463F-8291-D7F3628DC99D}"/>
    <cellStyle name="Moneda 2 62 4 2 3" xfId="24348" xr:uid="{06348BD3-9A84-427C-8FB5-2F97F343C8CE}"/>
    <cellStyle name="Moneda 2 62 4 3" xfId="9761" xr:uid="{5DFAE1DB-A969-4842-AF1A-5DEDF3CF214D}"/>
    <cellStyle name="Moneda 2 62 4 3 2" xfId="31629" xr:uid="{28E94478-7D37-44C2-9B06-278904EFE1B0}"/>
    <cellStyle name="Moneda 2 62 4 3 3" xfId="20708" xr:uid="{E8EB5E51-6951-48BA-931A-9757B3390544}"/>
    <cellStyle name="Moneda 2 62 4 4" xfId="27990" xr:uid="{EFBDF927-9A1D-44F7-B164-E37D33BD0FEC}"/>
    <cellStyle name="Moneda 2 62 4 5" xfId="17069" xr:uid="{D0B68CDB-D4B8-4306-8ADE-3423450C6EDD}"/>
    <cellStyle name="Moneda 2 62 5" xfId="6836" xr:uid="{1C9DFF59-0457-444B-A3F7-6EEC0CB8FF06}"/>
    <cellStyle name="Moneda 2 62 5 2" xfId="14143" xr:uid="{8709FD67-9102-4CAD-BCFE-73F606CE5579}"/>
    <cellStyle name="Moneda 2 62 5 2 2" xfId="35995" xr:uid="{E78F86F6-5D36-4DC5-A652-1694B1FEC007}"/>
    <cellStyle name="Moneda 2 62 5 2 3" xfId="25074" xr:uid="{8B07DF6A-DC8F-4D55-A4A7-B87C4DC4B500}"/>
    <cellStyle name="Moneda 2 62 5 3" xfId="10489" xr:uid="{6490F4E9-AF94-49CB-B5E1-02252967BB09}"/>
    <cellStyle name="Moneda 2 62 5 3 2" xfId="32355" xr:uid="{261904D6-8E3A-438F-B258-1032FF894AA3}"/>
    <cellStyle name="Moneda 2 62 5 3 3" xfId="21434" xr:uid="{14951DC4-1F9F-4621-BB43-A4115DE68820}"/>
    <cellStyle name="Moneda 2 62 5 4" xfId="28716" xr:uid="{A7686248-4890-412D-9411-5225A934346F}"/>
    <cellStyle name="Moneda 2 62 5 5" xfId="17795" xr:uid="{B622E712-18AB-41B0-9E16-0C25F2233FDE}"/>
    <cellStyle name="Moneda 2 62 6" xfId="7566" xr:uid="{6CB07238-9828-4A2E-91FE-325533189668}"/>
    <cellStyle name="Moneda 2 62 6 2" xfId="14873" xr:uid="{FA0DD3E1-D572-42C2-B195-B6D6A0707AF3}"/>
    <cellStyle name="Moneda 2 62 6 2 2" xfId="36721" xr:uid="{435C9871-ADA6-4D99-8C49-95C2B710D2E7}"/>
    <cellStyle name="Moneda 2 62 6 2 3" xfId="25800" xr:uid="{088C46C3-2DF3-46BC-BE9C-0B3CABFA3E71}"/>
    <cellStyle name="Moneda 2 62 6 3" xfId="11219" xr:uid="{8CFF2E09-D9C9-4070-995A-701A4FA2E5C5}"/>
    <cellStyle name="Moneda 2 62 6 3 2" xfId="33081" xr:uid="{37D0AFD9-4CCE-4E93-AEC9-5AA7C11B69DF}"/>
    <cellStyle name="Moneda 2 62 6 3 3" xfId="22160" xr:uid="{4A0B63A9-EAE8-4C5D-AE12-273F42D3397C}"/>
    <cellStyle name="Moneda 2 62 6 4" xfId="29442" xr:uid="{B558FCCA-0FDC-4B30-8B2E-9C0CF2DB6523}"/>
    <cellStyle name="Moneda 2 62 6 5" xfId="18521" xr:uid="{408BFD61-C1ED-43E0-B817-0A847130ABB7}"/>
    <cellStyle name="Moneda 2 62 7" xfId="8296" xr:uid="{9B65C52A-542C-4D77-B695-7511C5A5BEFA}"/>
    <cellStyle name="Moneda 2 62 7 2" xfId="15603" xr:uid="{B72D3142-0E68-4A36-8AB4-8ACCEDCE9554}"/>
    <cellStyle name="Moneda 2 62 7 2 2" xfId="37447" xr:uid="{BB9888FE-13BB-46EE-BA09-1313FF123EC8}"/>
    <cellStyle name="Moneda 2 62 7 2 3" xfId="26526" xr:uid="{27E373DC-426F-449C-9999-C14EE0CBCCEA}"/>
    <cellStyle name="Moneda 2 62 7 3" xfId="11947" xr:uid="{E8B03952-F50F-401E-8341-32E2CC3C1881}"/>
    <cellStyle name="Moneda 2 62 7 3 2" xfId="33807" xr:uid="{B946E4E1-9838-44DC-8AE3-6375803E374F}"/>
    <cellStyle name="Moneda 2 62 7 3 3" xfId="22886" xr:uid="{E6E0FB06-C4BC-44D0-80B2-126F3CC77E7C}"/>
    <cellStyle name="Moneda 2 62 7 4" xfId="30168" xr:uid="{3A2F1EF6-49FB-4AD1-A36E-80D0C0722356}"/>
    <cellStyle name="Moneda 2 62 7 5" xfId="19247" xr:uid="{A5926F3B-3108-450D-A4C9-150F50F3CBA3}"/>
    <cellStyle name="Moneda 2 62 8" xfId="12685" xr:uid="{92A2CF10-23F6-4FC5-A516-3717CB6C799E}"/>
    <cellStyle name="Moneda 2 62 8 2" xfId="34541" xr:uid="{19C082A0-039E-4366-91E8-FA3C805D07A5}"/>
    <cellStyle name="Moneda 2 62 8 3" xfId="23620" xr:uid="{92C9B983-3EFD-48BD-AC8D-95B9A7AE834C}"/>
    <cellStyle name="Moneda 2 62 9" xfId="9033" xr:uid="{4DE89B21-75B2-4A1D-9720-FA642B179351}"/>
    <cellStyle name="Moneda 2 62 9 2" xfId="30901" xr:uid="{04865342-286B-49E4-A884-F74AE33048DD}"/>
    <cellStyle name="Moneda 2 62 9 3" xfId="19980" xr:uid="{3B260219-44CA-41C7-B9FA-7165CCA2795F}"/>
    <cellStyle name="Moneda 2 63" xfId="3197" xr:uid="{5D3F9E83-702F-4270-AC7D-310BEB36C9AF}"/>
    <cellStyle name="Moneda 2 63 10" xfId="27263" xr:uid="{FD14A067-123C-4326-BE5F-9D1529CA820D}"/>
    <cellStyle name="Moneda 2 63 11" xfId="16342" xr:uid="{04ABDD56-EA7E-4A5E-9375-46FAF074AF5B}"/>
    <cellStyle name="Moneda 2 63 2" xfId="5607" xr:uid="{5F71ADD6-C86D-4DC4-902D-75F49492219F}"/>
    <cellStyle name="Moneda 2 63 2 2" xfId="6346" xr:uid="{7B3F59D6-F2B2-4A51-A099-5FF44C2F8B4E}"/>
    <cellStyle name="Moneda 2 63 2 2 2" xfId="13653" xr:uid="{40A0D693-157A-4C44-AE8A-A43DAEE6DE7A}"/>
    <cellStyle name="Moneda 2 63 2 2 2 2" xfId="35507" xr:uid="{1579FD2B-BA43-4A14-B8FA-7805C03DFC92}"/>
    <cellStyle name="Moneda 2 63 2 2 2 3" xfId="24586" xr:uid="{A2C4EF5E-41FA-410B-9718-7D664C52925E}"/>
    <cellStyle name="Moneda 2 63 2 2 3" xfId="9999" xr:uid="{2AB8EC92-B4A8-48B6-8FDC-E4A809C41A69}"/>
    <cellStyle name="Moneda 2 63 2 2 3 2" xfId="31867" xr:uid="{AA7ED115-A994-4BAB-B2DE-9629013C4D18}"/>
    <cellStyle name="Moneda 2 63 2 2 3 3" xfId="20946" xr:uid="{EF78D657-4EEA-491A-9DE7-56BFD3C95540}"/>
    <cellStyle name="Moneda 2 63 2 2 4" xfId="28228" xr:uid="{4E8B02C2-B898-4783-A33B-9B57A876AD4B}"/>
    <cellStyle name="Moneda 2 63 2 2 5" xfId="17307" xr:uid="{2C13BC3B-AE56-4360-B771-2C18BF6FF31C}"/>
    <cellStyle name="Moneda 2 63 2 3" xfId="7076" xr:uid="{403D0C8D-CFC0-4778-923F-2ADE9CE582BF}"/>
    <cellStyle name="Moneda 2 63 2 3 2" xfId="14383" xr:uid="{A114894E-E7EE-41E1-A8C4-9CA6B6F33512}"/>
    <cellStyle name="Moneda 2 63 2 3 2 2" xfId="36233" xr:uid="{203D0D2C-FBA4-4768-90BA-268E88B678E7}"/>
    <cellStyle name="Moneda 2 63 2 3 2 3" xfId="25312" xr:uid="{5419C1D1-769C-40CD-8ECE-E04F34BEB60F}"/>
    <cellStyle name="Moneda 2 63 2 3 3" xfId="10729" xr:uid="{B43FC469-F71C-4382-9EEC-D1CE35CAA9D8}"/>
    <cellStyle name="Moneda 2 63 2 3 3 2" xfId="32593" xr:uid="{61DD38A6-302D-4607-80E7-8E4CEEE51047}"/>
    <cellStyle name="Moneda 2 63 2 3 3 3" xfId="21672" xr:uid="{64E3F90B-3F47-482A-8AE2-4A1591F23200}"/>
    <cellStyle name="Moneda 2 63 2 3 4" xfId="28954" xr:uid="{9F4C338A-2855-4E9F-8A11-1B12D24FDBF1}"/>
    <cellStyle name="Moneda 2 63 2 3 5" xfId="18033" xr:uid="{75BE031B-443D-40B0-97CE-0FB477DBF36B}"/>
    <cellStyle name="Moneda 2 63 2 4" xfId="7806" xr:uid="{959BB167-F126-4FBD-853E-6BBA73C0E185}"/>
    <cellStyle name="Moneda 2 63 2 4 2" xfId="15113" xr:uid="{F73200DD-61B4-41FB-97E3-E03FD00C2F80}"/>
    <cellStyle name="Moneda 2 63 2 4 2 2" xfId="36959" xr:uid="{B3CE0C62-531D-42E2-9387-A65353140520}"/>
    <cellStyle name="Moneda 2 63 2 4 2 3" xfId="26038" xr:uid="{48F15EA1-3673-4868-8B9A-1603785B3F09}"/>
    <cellStyle name="Moneda 2 63 2 4 3" xfId="11459" xr:uid="{870DE935-B3C1-4E6E-9066-CCA0CA6899A0}"/>
    <cellStyle name="Moneda 2 63 2 4 3 2" xfId="33319" xr:uid="{E2B5B1E0-BF8D-46A5-8D9B-29E6635FA52F}"/>
    <cellStyle name="Moneda 2 63 2 4 3 3" xfId="22398" xr:uid="{8B6C973E-DB7F-48FD-BA6B-C8869DF42569}"/>
    <cellStyle name="Moneda 2 63 2 4 4" xfId="29680" xr:uid="{53E88129-DD0D-447F-81E5-21560B09C669}"/>
    <cellStyle name="Moneda 2 63 2 4 5" xfId="18759" xr:uid="{64DCA19E-6345-4E0A-9F2D-34DEE1F6DBA7}"/>
    <cellStyle name="Moneda 2 63 2 5" xfId="8536" xr:uid="{E9F10E47-2E38-43D9-B32B-A5B3F45EFED7}"/>
    <cellStyle name="Moneda 2 63 2 5 2" xfId="15843" xr:uid="{DEF4B2C4-A6EB-49DE-8C6F-5573E068456E}"/>
    <cellStyle name="Moneda 2 63 2 5 2 2" xfId="37685" xr:uid="{EB3FCAB8-4A4F-43B1-8585-AC5815432775}"/>
    <cellStyle name="Moneda 2 63 2 5 2 3" xfId="26764" xr:uid="{903B6234-305F-4382-92F9-7CBD9677DA12}"/>
    <cellStyle name="Moneda 2 63 2 5 3" xfId="12185" xr:uid="{ACF42D7D-9100-400E-9808-89292952D700}"/>
    <cellStyle name="Moneda 2 63 2 5 3 2" xfId="34045" xr:uid="{32B15A6A-A3D8-4A27-8F9A-CF1A4A511608}"/>
    <cellStyle name="Moneda 2 63 2 5 3 3" xfId="23124" xr:uid="{9AEE6CC0-4FB9-438D-A38D-A77B66156E56}"/>
    <cellStyle name="Moneda 2 63 2 5 4" xfId="30406" xr:uid="{0D243737-4C63-496D-8B10-B0BA386F3575}"/>
    <cellStyle name="Moneda 2 63 2 5 5" xfId="19485" xr:uid="{1DDC807B-0AEE-4A7B-B525-95AA4CD45338}"/>
    <cellStyle name="Moneda 2 63 2 6" xfId="12925" xr:uid="{C107DF04-F35D-4AA7-B30F-C5706A9656AF}"/>
    <cellStyle name="Moneda 2 63 2 6 2" xfId="34779" xr:uid="{2E6AA23C-CF06-4BD3-8F80-92BD84A1D864}"/>
    <cellStyle name="Moneda 2 63 2 6 3" xfId="23858" xr:uid="{BC6B8E39-835B-4B93-9A4E-D4AF90895367}"/>
    <cellStyle name="Moneda 2 63 2 7" xfId="9271" xr:uid="{E67D0B7F-5D14-47B9-BB4C-32EF16713189}"/>
    <cellStyle name="Moneda 2 63 2 7 2" xfId="31139" xr:uid="{C7EAFB4D-42D5-4FC9-993D-9C621594F520}"/>
    <cellStyle name="Moneda 2 63 2 7 3" xfId="20218" xr:uid="{966C5C75-727D-4DA2-AC9E-630CAA4DEC8E}"/>
    <cellStyle name="Moneda 2 63 2 8" xfId="27500" xr:uid="{99DB867E-D718-4C9A-AE66-DE7274424670}"/>
    <cellStyle name="Moneda 2 63 2 9" xfId="16579" xr:uid="{89306790-743E-4875-94D4-8CD9552E9147}"/>
    <cellStyle name="Moneda 2 63 3" xfId="5857" xr:uid="{6EA179BE-EB87-4FF6-96BC-0520A3807C8F}"/>
    <cellStyle name="Moneda 2 63 3 2" xfId="6590" xr:uid="{C9321A44-9607-42F0-A70A-38839DB7E7F6}"/>
    <cellStyle name="Moneda 2 63 3 2 2" xfId="13897" xr:uid="{035ED1E5-7208-4FAE-B0BA-971EBBD8FCE1}"/>
    <cellStyle name="Moneda 2 63 3 2 2 2" xfId="35751" xr:uid="{9DE87F72-7E0F-4C82-8350-B443127B6483}"/>
    <cellStyle name="Moneda 2 63 3 2 2 3" xfId="24830" xr:uid="{288B305E-3C81-4692-BF1A-8372E02B6B75}"/>
    <cellStyle name="Moneda 2 63 3 2 3" xfId="10243" xr:uid="{5D14DBA6-C076-47B4-8E06-8CFAFF245BA1}"/>
    <cellStyle name="Moneda 2 63 3 2 3 2" xfId="32111" xr:uid="{B4E2ED2D-CBB2-4945-B3C8-BC34BDE030A4}"/>
    <cellStyle name="Moneda 2 63 3 2 3 3" xfId="21190" xr:uid="{56685319-E51F-487F-8E25-9265770909AD}"/>
    <cellStyle name="Moneda 2 63 3 2 4" xfId="28472" xr:uid="{D35C9AA3-4922-42DF-8CDB-64537A81A7FB}"/>
    <cellStyle name="Moneda 2 63 3 2 5" xfId="17551" xr:uid="{90BFF4A2-3EB3-45A2-B280-39BEF4628222}"/>
    <cellStyle name="Moneda 2 63 3 3" xfId="7320" xr:uid="{D16C2FFD-0CC3-480D-86F2-EECD4EB21D92}"/>
    <cellStyle name="Moneda 2 63 3 3 2" xfId="14627" xr:uid="{E9667667-E735-4C9A-9E15-13C2F65F7923}"/>
    <cellStyle name="Moneda 2 63 3 3 2 2" xfId="36477" xr:uid="{80964790-A6E5-4578-B768-52E39587FCE6}"/>
    <cellStyle name="Moneda 2 63 3 3 2 3" xfId="25556" xr:uid="{55557645-02C2-445D-AB73-D42A0EEB428F}"/>
    <cellStyle name="Moneda 2 63 3 3 3" xfId="10973" xr:uid="{780875B6-BB31-414B-9EC8-94EF73A3C7A3}"/>
    <cellStyle name="Moneda 2 63 3 3 3 2" xfId="32837" xr:uid="{65BABBF1-11BC-4545-A536-41005DBA875D}"/>
    <cellStyle name="Moneda 2 63 3 3 3 3" xfId="21916" xr:uid="{54A2FC69-710C-4380-9B9C-46A3D9D5424D}"/>
    <cellStyle name="Moneda 2 63 3 3 4" xfId="29198" xr:uid="{7893B891-328F-47E9-A7C0-5D83E30D955D}"/>
    <cellStyle name="Moneda 2 63 3 3 5" xfId="18277" xr:uid="{A67EE4D7-23C8-4F09-B227-2A37516225F5}"/>
    <cellStyle name="Moneda 2 63 3 4" xfId="8050" xr:uid="{1DE8B8A5-9B8E-419A-B33D-F603A9CAC2AA}"/>
    <cellStyle name="Moneda 2 63 3 4 2" xfId="15357" xr:uid="{DBF72518-6933-44CD-A6C9-AA4B9152A0CE}"/>
    <cellStyle name="Moneda 2 63 3 4 2 2" xfId="37203" xr:uid="{8469556D-AB63-4E03-897A-BD980E530909}"/>
    <cellStyle name="Moneda 2 63 3 4 2 3" xfId="26282" xr:uid="{D52F100B-4318-48E8-B849-91BF214726D6}"/>
    <cellStyle name="Moneda 2 63 3 4 3" xfId="11703" xr:uid="{464FF906-99E5-4E8C-B332-9A7508E83AA8}"/>
    <cellStyle name="Moneda 2 63 3 4 3 2" xfId="33563" xr:uid="{37A88621-BB27-43E3-B6D0-C65195A60691}"/>
    <cellStyle name="Moneda 2 63 3 4 3 3" xfId="22642" xr:uid="{9E48CA62-B404-4A34-AA71-DEB86E71C32E}"/>
    <cellStyle name="Moneda 2 63 3 4 4" xfId="29924" xr:uid="{E889EF9A-24C5-4B2F-ADE5-C18E607C3981}"/>
    <cellStyle name="Moneda 2 63 3 4 5" xfId="19003" xr:uid="{5B87B3F4-778D-4F35-AF47-55311DD54C87}"/>
    <cellStyle name="Moneda 2 63 3 5" xfId="8780" xr:uid="{D693496C-1EEF-4349-AF98-E3E74FFF4921}"/>
    <cellStyle name="Moneda 2 63 3 5 2" xfId="16087" xr:uid="{B431FAFE-DB0F-4B2B-BC85-D0A2E44F3285}"/>
    <cellStyle name="Moneda 2 63 3 5 2 2" xfId="37929" xr:uid="{430ECD95-48FE-43CA-8B2A-3A9F6739734A}"/>
    <cellStyle name="Moneda 2 63 3 5 2 3" xfId="27008" xr:uid="{8002088A-72EB-42B4-B1D1-522C7CB09E73}"/>
    <cellStyle name="Moneda 2 63 3 5 3" xfId="12429" xr:uid="{9FB2E53D-D303-4790-96F7-BB7FBD8E9211}"/>
    <cellStyle name="Moneda 2 63 3 5 3 2" xfId="34289" xr:uid="{99E8CCFF-EF07-4A25-9161-EC5B98386D11}"/>
    <cellStyle name="Moneda 2 63 3 5 3 3" xfId="23368" xr:uid="{8AAC5BDE-FEDD-40AD-B577-92162BD04DCC}"/>
    <cellStyle name="Moneda 2 63 3 5 4" xfId="30650" xr:uid="{5C83E9D1-9C14-4DF3-82C4-271B47E092BA}"/>
    <cellStyle name="Moneda 2 63 3 5 5" xfId="19729" xr:uid="{F5DDCD17-410D-4203-97B3-585EA4F9C6EB}"/>
    <cellStyle name="Moneda 2 63 3 6" xfId="13169" xr:uid="{FEF45D52-9F6F-40C1-9EB4-D8ECD5C95425}"/>
    <cellStyle name="Moneda 2 63 3 6 2" xfId="35023" xr:uid="{EC45D139-82AD-4715-9CA4-062EC7F424D0}"/>
    <cellStyle name="Moneda 2 63 3 6 3" xfId="24102" xr:uid="{CD1A8AF0-2603-4A90-96D1-91B5DE469DE7}"/>
    <cellStyle name="Moneda 2 63 3 7" xfId="9515" xr:uid="{7A90F16C-DD5E-49A9-A15D-B49CF66A9DA2}"/>
    <cellStyle name="Moneda 2 63 3 7 2" xfId="31383" xr:uid="{39D8F2C9-FA77-4AF2-9E8A-FE18E339448C}"/>
    <cellStyle name="Moneda 2 63 3 7 3" xfId="20462" xr:uid="{6E516C6D-8AEC-48D8-AEEB-D1FBDBD33123}"/>
    <cellStyle name="Moneda 2 63 3 8" xfId="27744" xr:uid="{00FB65C2-C25F-43B7-984A-D55CB29C04AB}"/>
    <cellStyle name="Moneda 2 63 3 9" xfId="16823" xr:uid="{FF935CC5-F12F-4433-B3D6-A175B86DE8FA}"/>
    <cellStyle name="Moneda 2 63 4" xfId="6109" xr:uid="{E80C0A41-671E-42F1-A1E4-73EEB4D57525}"/>
    <cellStyle name="Moneda 2 63 4 2" xfId="13416" xr:uid="{AF2FA4D6-E2D6-4862-9CFD-F4F4FA12E161}"/>
    <cellStyle name="Moneda 2 63 4 2 2" xfId="35270" xr:uid="{E316A2AF-C16C-4BF7-A98F-C0BB5D51311D}"/>
    <cellStyle name="Moneda 2 63 4 2 3" xfId="24349" xr:uid="{086E99A1-00F6-40DF-B85D-A0C690627C4D}"/>
    <cellStyle name="Moneda 2 63 4 3" xfId="9762" xr:uid="{752F044D-55F0-417D-830A-3A5DD86550B9}"/>
    <cellStyle name="Moneda 2 63 4 3 2" xfId="31630" xr:uid="{54E54F29-72FB-4570-BE7F-A7ABFE5A4DAE}"/>
    <cellStyle name="Moneda 2 63 4 3 3" xfId="20709" xr:uid="{C2FD312D-9D0F-4F08-8D43-5741BBC7D081}"/>
    <cellStyle name="Moneda 2 63 4 4" xfId="27991" xr:uid="{BF602034-0CF0-4C7B-980C-AAA4FBDE74F6}"/>
    <cellStyle name="Moneda 2 63 4 5" xfId="17070" xr:uid="{A90A2F7A-4740-4C7F-86E2-B275F5292E66}"/>
    <cellStyle name="Moneda 2 63 5" xfId="6837" xr:uid="{FCFFE25D-3F67-4A48-AC22-817A3C668477}"/>
    <cellStyle name="Moneda 2 63 5 2" xfId="14144" xr:uid="{7B840FD2-53CC-4634-A878-88571246E5F3}"/>
    <cellStyle name="Moneda 2 63 5 2 2" xfId="35996" xr:uid="{1BEAEE3C-4144-4493-8454-4610B4887434}"/>
    <cellStyle name="Moneda 2 63 5 2 3" xfId="25075" xr:uid="{4384AA03-A12E-41B8-889A-BB7E3210FEDA}"/>
    <cellStyle name="Moneda 2 63 5 3" xfId="10490" xr:uid="{0EE9DB76-53EF-4EEB-96CA-11388EB8FCAC}"/>
    <cellStyle name="Moneda 2 63 5 3 2" xfId="32356" xr:uid="{BE7DD8CC-786D-4E76-896C-9961938A8783}"/>
    <cellStyle name="Moneda 2 63 5 3 3" xfId="21435" xr:uid="{AF3576D3-2013-4A2C-A7A8-80FAE9A49421}"/>
    <cellStyle name="Moneda 2 63 5 4" xfId="28717" xr:uid="{7F125764-1E3B-43D7-8842-9D9688134FF7}"/>
    <cellStyle name="Moneda 2 63 5 5" xfId="17796" xr:uid="{EE304E66-BC3F-430C-9C6B-8A69785410C4}"/>
    <cellStyle name="Moneda 2 63 6" xfId="7567" xr:uid="{A321A2B6-7FDA-4F62-AC41-904EC32BC4DA}"/>
    <cellStyle name="Moneda 2 63 6 2" xfId="14874" xr:uid="{C01663F0-B843-4598-8663-38D1B3870969}"/>
    <cellStyle name="Moneda 2 63 6 2 2" xfId="36722" xr:uid="{2D7A63CB-1ACC-4965-B0FA-8D67C93AC3A7}"/>
    <cellStyle name="Moneda 2 63 6 2 3" xfId="25801" xr:uid="{A5168976-E9E1-49A5-A575-E8FF4816A45E}"/>
    <cellStyle name="Moneda 2 63 6 3" xfId="11220" xr:uid="{F86CF5FB-194F-45DF-AD9D-1087981717F9}"/>
    <cellStyle name="Moneda 2 63 6 3 2" xfId="33082" xr:uid="{E8AD8313-C18D-4A8F-AFDE-B50EF69E7162}"/>
    <cellStyle name="Moneda 2 63 6 3 3" xfId="22161" xr:uid="{2B7C723C-D50F-47FE-8A4A-F7AC7AECA4C2}"/>
    <cellStyle name="Moneda 2 63 6 4" xfId="29443" xr:uid="{75FD3EF2-7156-43FA-AF5C-4A6DC5B0B9A7}"/>
    <cellStyle name="Moneda 2 63 6 5" xfId="18522" xr:uid="{45FF292B-DD0D-47A9-ACAF-720B02798EE1}"/>
    <cellStyle name="Moneda 2 63 7" xfId="8297" xr:uid="{DC289821-4EFA-4541-9C08-B2AFA859ABCC}"/>
    <cellStyle name="Moneda 2 63 7 2" xfId="15604" xr:uid="{DD0ECF51-357C-44AC-A130-268AF097CD6B}"/>
    <cellStyle name="Moneda 2 63 7 2 2" xfId="37448" xr:uid="{1B0F4EE9-E86B-4CC9-8B3D-EE300ED94422}"/>
    <cellStyle name="Moneda 2 63 7 2 3" xfId="26527" xr:uid="{85F98023-BB08-4F5F-B198-EB6338CEF8B7}"/>
    <cellStyle name="Moneda 2 63 7 3" xfId="11948" xr:uid="{6BF8FB8A-901F-4AAB-999B-72021918276A}"/>
    <cellStyle name="Moneda 2 63 7 3 2" xfId="33808" xr:uid="{2D334F02-AEAA-42AC-990C-3A61CFC430D0}"/>
    <cellStyle name="Moneda 2 63 7 3 3" xfId="22887" xr:uid="{5FF176B9-0B31-408C-A4ED-BE21F1355188}"/>
    <cellStyle name="Moneda 2 63 7 4" xfId="30169" xr:uid="{375F556D-67A0-432B-B570-CE56B267E5B0}"/>
    <cellStyle name="Moneda 2 63 7 5" xfId="19248" xr:uid="{0D6E13EE-3C89-46B2-BE26-5775D3932FD2}"/>
    <cellStyle name="Moneda 2 63 8" xfId="12686" xr:uid="{B78992E1-B2B2-43F3-B995-3927DCF7C4AC}"/>
    <cellStyle name="Moneda 2 63 8 2" xfId="34542" xr:uid="{DF8BF832-F2B5-4C72-989D-B329AC89D5C9}"/>
    <cellStyle name="Moneda 2 63 8 3" xfId="23621" xr:uid="{02BCD999-153B-43A8-8D5B-E47F9F872A55}"/>
    <cellStyle name="Moneda 2 63 9" xfId="9034" xr:uid="{EE5D24A7-9F17-4A55-8141-B7DBC47DC750}"/>
    <cellStyle name="Moneda 2 63 9 2" xfId="30902" xr:uid="{9F0B508D-8634-45DA-BDD3-08A2559720C1}"/>
    <cellStyle name="Moneda 2 63 9 3" xfId="19981" xr:uid="{0E6DBCBC-3CCE-479C-A50A-1E8E9719B306}"/>
    <cellStyle name="Moneda 2 64" xfId="3198" xr:uid="{B36545CD-0432-4428-9147-B131B044C1E8}"/>
    <cellStyle name="Moneda 2 64 10" xfId="27264" xr:uid="{CDBC9A5A-A1B9-4212-BE32-5CEDDBFC841F}"/>
    <cellStyle name="Moneda 2 64 11" xfId="16343" xr:uid="{B10397E8-B48F-4525-A31F-4EF4E769A814}"/>
    <cellStyle name="Moneda 2 64 2" xfId="5608" xr:uid="{25099DB7-194E-43F5-82EC-840099ECF5EC}"/>
    <cellStyle name="Moneda 2 64 2 2" xfId="6347" xr:uid="{DC3DC519-34F3-43A8-ABA9-303A544EED0A}"/>
    <cellStyle name="Moneda 2 64 2 2 2" xfId="13654" xr:uid="{33DE13A4-E1D2-44DE-9A2F-338B90D47B67}"/>
    <cellStyle name="Moneda 2 64 2 2 2 2" xfId="35508" xr:uid="{795D1A50-0478-43B8-895F-D432639E07A2}"/>
    <cellStyle name="Moneda 2 64 2 2 2 3" xfId="24587" xr:uid="{E258789F-93FA-46B9-BBA2-B4BBBBF73DEC}"/>
    <cellStyle name="Moneda 2 64 2 2 3" xfId="10000" xr:uid="{F7C5E965-3A3E-42AF-956D-458C235916E0}"/>
    <cellStyle name="Moneda 2 64 2 2 3 2" xfId="31868" xr:uid="{1C156819-1F29-465A-82E3-9E2DDACC0AC3}"/>
    <cellStyle name="Moneda 2 64 2 2 3 3" xfId="20947" xr:uid="{959DFD2F-7F95-4916-AA0D-666F41DE114E}"/>
    <cellStyle name="Moneda 2 64 2 2 4" xfId="28229" xr:uid="{1E94DA65-A960-4B99-86AA-126A1B72D830}"/>
    <cellStyle name="Moneda 2 64 2 2 5" xfId="17308" xr:uid="{E44A8657-8E56-41A2-AC64-E3CD4884D285}"/>
    <cellStyle name="Moneda 2 64 2 3" xfId="7077" xr:uid="{1A710178-41C5-4369-83D6-3317527B9D02}"/>
    <cellStyle name="Moneda 2 64 2 3 2" xfId="14384" xr:uid="{74192440-80D9-4F75-B20F-00BCA6999742}"/>
    <cellStyle name="Moneda 2 64 2 3 2 2" xfId="36234" xr:uid="{EE8B51D4-3BD7-4DA7-925F-C7499770A37B}"/>
    <cellStyle name="Moneda 2 64 2 3 2 3" xfId="25313" xr:uid="{A7A9BDF8-FB29-42BF-9595-C0D9C646B2BB}"/>
    <cellStyle name="Moneda 2 64 2 3 3" xfId="10730" xr:uid="{DB8D333A-5AF7-457B-A1D8-F2BC32E56B5E}"/>
    <cellStyle name="Moneda 2 64 2 3 3 2" xfId="32594" xr:uid="{B62280F7-D69D-416B-85D7-46C0576BF32E}"/>
    <cellStyle name="Moneda 2 64 2 3 3 3" xfId="21673" xr:uid="{364405C4-5CCE-40E5-9B4E-427A7CAEE7EA}"/>
    <cellStyle name="Moneda 2 64 2 3 4" xfId="28955" xr:uid="{18AAB7E0-AFE3-4BAB-B6A9-3CD918014D23}"/>
    <cellStyle name="Moneda 2 64 2 3 5" xfId="18034" xr:uid="{F86F6F9A-BAFA-41D2-879E-85BAB87E4B48}"/>
    <cellStyle name="Moneda 2 64 2 4" xfId="7807" xr:uid="{EE03F7E1-C14B-4849-B9D6-8983048D68D1}"/>
    <cellStyle name="Moneda 2 64 2 4 2" xfId="15114" xr:uid="{84B11F71-5691-4224-96BC-1BEBF38AA496}"/>
    <cellStyle name="Moneda 2 64 2 4 2 2" xfId="36960" xr:uid="{6ED8D2B6-EC53-4005-9AAC-E6DB55B1AB41}"/>
    <cellStyle name="Moneda 2 64 2 4 2 3" xfId="26039" xr:uid="{024BA616-1BEC-4840-915C-4E0B84EB78E5}"/>
    <cellStyle name="Moneda 2 64 2 4 3" xfId="11460" xr:uid="{5AD0B31A-A2D7-4B71-AC20-8A97B4E6D762}"/>
    <cellStyle name="Moneda 2 64 2 4 3 2" xfId="33320" xr:uid="{2C9A9E31-7139-4967-8E3F-D75D9B89E0FA}"/>
    <cellStyle name="Moneda 2 64 2 4 3 3" xfId="22399" xr:uid="{3970356D-EE45-462E-9E69-D8E42879E305}"/>
    <cellStyle name="Moneda 2 64 2 4 4" xfId="29681" xr:uid="{08928E6E-3ED5-4DC3-B1BD-DE0E04B1FB65}"/>
    <cellStyle name="Moneda 2 64 2 4 5" xfId="18760" xr:uid="{69344703-E8A9-4A8B-8DB7-4164DF36E610}"/>
    <cellStyle name="Moneda 2 64 2 5" xfId="8537" xr:uid="{1A95D176-38A7-4798-9CEE-1416E9209D48}"/>
    <cellStyle name="Moneda 2 64 2 5 2" xfId="15844" xr:uid="{D22B747A-C3C4-4AF0-A25E-31C85FC6F04A}"/>
    <cellStyle name="Moneda 2 64 2 5 2 2" xfId="37686" xr:uid="{6A2118C8-8F66-48BC-B848-499959C94061}"/>
    <cellStyle name="Moneda 2 64 2 5 2 3" xfId="26765" xr:uid="{AA39559C-E146-4BB4-80FF-30C4878CC1E8}"/>
    <cellStyle name="Moneda 2 64 2 5 3" xfId="12186" xr:uid="{8C72BB93-7335-4277-AE47-E356E1DDC27D}"/>
    <cellStyle name="Moneda 2 64 2 5 3 2" xfId="34046" xr:uid="{CDCD6FDA-6F2D-40ED-9706-43FBEA5C29C9}"/>
    <cellStyle name="Moneda 2 64 2 5 3 3" xfId="23125" xr:uid="{ADEE6AF0-F6EF-4B50-914E-243928A2CD3E}"/>
    <cellStyle name="Moneda 2 64 2 5 4" xfId="30407" xr:uid="{EAD4DF27-7AFC-4B24-A527-CD62F9257708}"/>
    <cellStyle name="Moneda 2 64 2 5 5" xfId="19486" xr:uid="{53BDF607-2ECF-4477-A36F-2C881E13C10C}"/>
    <cellStyle name="Moneda 2 64 2 6" xfId="12926" xr:uid="{3C4EC52B-0C41-4ECE-B3D9-F23BB14DDF0F}"/>
    <cellStyle name="Moneda 2 64 2 6 2" xfId="34780" xr:uid="{CA540D1A-1285-430B-84EB-53562DB36250}"/>
    <cellStyle name="Moneda 2 64 2 6 3" xfId="23859" xr:uid="{EADE744C-F0B5-4F02-8F1B-B5A61B65454C}"/>
    <cellStyle name="Moneda 2 64 2 7" xfId="9272" xr:uid="{E6BF4FDF-AA04-4A50-B6D9-0257141C3E91}"/>
    <cellStyle name="Moneda 2 64 2 7 2" xfId="31140" xr:uid="{867F614C-C24D-4CAA-B8BF-2AAE0F530B75}"/>
    <cellStyle name="Moneda 2 64 2 7 3" xfId="20219" xr:uid="{CA34D81C-DEB8-4BB7-A8A6-C88D0AB1D2E8}"/>
    <cellStyle name="Moneda 2 64 2 8" xfId="27501" xr:uid="{51667B8B-AA37-4FD4-B06F-89138FFDF364}"/>
    <cellStyle name="Moneda 2 64 2 9" xfId="16580" xr:uid="{F55AAD06-521E-4B93-95C7-0E852C91C2CC}"/>
    <cellStyle name="Moneda 2 64 3" xfId="5858" xr:uid="{48A58642-98F5-440B-892B-50577E0552C4}"/>
    <cellStyle name="Moneda 2 64 3 2" xfId="6591" xr:uid="{AA744FA1-1580-4B39-95D5-71F27F04F488}"/>
    <cellStyle name="Moneda 2 64 3 2 2" xfId="13898" xr:uid="{6678CA01-7FA6-4CDF-8986-37A9BFC5A04C}"/>
    <cellStyle name="Moneda 2 64 3 2 2 2" xfId="35752" xr:uid="{74C45EAF-2EE4-44A3-AB6E-70FB55D0AAD2}"/>
    <cellStyle name="Moneda 2 64 3 2 2 3" xfId="24831" xr:uid="{B8B0B887-91C8-49E6-87C4-FAC6F2398706}"/>
    <cellStyle name="Moneda 2 64 3 2 3" xfId="10244" xr:uid="{DC9BB225-C316-4838-8D9B-6891935581FA}"/>
    <cellStyle name="Moneda 2 64 3 2 3 2" xfId="32112" xr:uid="{6F3CFD77-70B7-4C6F-B4B8-CC30EE37E5B1}"/>
    <cellStyle name="Moneda 2 64 3 2 3 3" xfId="21191" xr:uid="{E3B45191-18A2-4790-B823-47C71FD5ED2D}"/>
    <cellStyle name="Moneda 2 64 3 2 4" xfId="28473" xr:uid="{5522632D-5E07-408C-9A5C-0942593BE68A}"/>
    <cellStyle name="Moneda 2 64 3 2 5" xfId="17552" xr:uid="{E0B29BB8-B01C-4601-9521-19E6EFE63A11}"/>
    <cellStyle name="Moneda 2 64 3 3" xfId="7321" xr:uid="{F0151408-AA18-4240-A764-DEA110A5A82F}"/>
    <cellStyle name="Moneda 2 64 3 3 2" xfId="14628" xr:uid="{929395B1-AE5C-4C43-BDCA-C8E30AFAE580}"/>
    <cellStyle name="Moneda 2 64 3 3 2 2" xfId="36478" xr:uid="{B8697DEF-298D-4D72-8BC1-3BADCA3A5127}"/>
    <cellStyle name="Moneda 2 64 3 3 2 3" xfId="25557" xr:uid="{4F50C7B9-4D09-4976-B1D6-868E479FA8E7}"/>
    <cellStyle name="Moneda 2 64 3 3 3" xfId="10974" xr:uid="{3BE160EB-06DA-4A08-BD26-5C1482E2DDEC}"/>
    <cellStyle name="Moneda 2 64 3 3 3 2" xfId="32838" xr:uid="{34206F1D-B702-4689-B0F7-EF5A5CC233E7}"/>
    <cellStyle name="Moneda 2 64 3 3 3 3" xfId="21917" xr:uid="{1414897B-5E80-47F8-AE95-AB9CEB755320}"/>
    <cellStyle name="Moneda 2 64 3 3 4" xfId="29199" xr:uid="{0BDA5D2C-787B-4F21-8460-F135CCD6AEB7}"/>
    <cellStyle name="Moneda 2 64 3 3 5" xfId="18278" xr:uid="{9A791ADF-7FBF-4967-AEC0-71E403D05182}"/>
    <cellStyle name="Moneda 2 64 3 4" xfId="8051" xr:uid="{4BBF4B54-5214-4294-B696-A6542E20C2FD}"/>
    <cellStyle name="Moneda 2 64 3 4 2" xfId="15358" xr:uid="{6C608782-A702-4A78-B667-A9E2614A0EDF}"/>
    <cellStyle name="Moneda 2 64 3 4 2 2" xfId="37204" xr:uid="{AB64228B-3E04-4D64-B23C-A8429D48DF9E}"/>
    <cellStyle name="Moneda 2 64 3 4 2 3" xfId="26283" xr:uid="{B98212F9-AD5D-421B-A1FD-971EBBC09629}"/>
    <cellStyle name="Moneda 2 64 3 4 3" xfId="11704" xr:uid="{9B86F4B0-A9AC-4206-A42C-8D7E85F25734}"/>
    <cellStyle name="Moneda 2 64 3 4 3 2" xfId="33564" xr:uid="{F257F998-AAE3-48E7-9418-439A1D6F98FF}"/>
    <cellStyle name="Moneda 2 64 3 4 3 3" xfId="22643" xr:uid="{98EEC2E4-CE59-4244-AC79-93A70621F692}"/>
    <cellStyle name="Moneda 2 64 3 4 4" xfId="29925" xr:uid="{CE370B92-00E5-4C87-B353-99DCD1083006}"/>
    <cellStyle name="Moneda 2 64 3 4 5" xfId="19004" xr:uid="{AC48A1CC-5237-4E02-93AA-61A4DDA6C482}"/>
    <cellStyle name="Moneda 2 64 3 5" xfId="8781" xr:uid="{DB296F33-5308-4AC3-A2DF-9F500FDDA61A}"/>
    <cellStyle name="Moneda 2 64 3 5 2" xfId="16088" xr:uid="{702712F9-A578-481D-AF2B-669877CB89A5}"/>
    <cellStyle name="Moneda 2 64 3 5 2 2" xfId="37930" xr:uid="{45DD4643-B9C1-4AA1-BBEF-9DA042732A9D}"/>
    <cellStyle name="Moneda 2 64 3 5 2 3" xfId="27009" xr:uid="{8DBA0159-23EF-4B33-B080-990E35C90782}"/>
    <cellStyle name="Moneda 2 64 3 5 3" xfId="12430" xr:uid="{21659324-D00B-4417-94D3-8F617D5F8DC7}"/>
    <cellStyle name="Moneda 2 64 3 5 3 2" xfId="34290" xr:uid="{2AC4D729-01E8-4AD6-9D95-21046757F89A}"/>
    <cellStyle name="Moneda 2 64 3 5 3 3" xfId="23369" xr:uid="{CADDF677-6D22-4347-8F92-129DC7E96F76}"/>
    <cellStyle name="Moneda 2 64 3 5 4" xfId="30651" xr:uid="{8EC18C27-7C10-4261-A733-5B2C91791340}"/>
    <cellStyle name="Moneda 2 64 3 5 5" xfId="19730" xr:uid="{1050BA0A-85D3-40AF-8C01-1F5432463FCD}"/>
    <cellStyle name="Moneda 2 64 3 6" xfId="13170" xr:uid="{33467F5B-425B-465E-B63D-97A951292FAB}"/>
    <cellStyle name="Moneda 2 64 3 6 2" xfId="35024" xr:uid="{5B8B643D-E8A6-49DA-820C-E0A24E21F0CB}"/>
    <cellStyle name="Moneda 2 64 3 6 3" xfId="24103" xr:uid="{0A258380-A563-4208-8521-D82FC536C046}"/>
    <cellStyle name="Moneda 2 64 3 7" xfId="9516" xr:uid="{B63585C0-D5A4-4738-856C-BF17A375A379}"/>
    <cellStyle name="Moneda 2 64 3 7 2" xfId="31384" xr:uid="{8B4CF180-4E0E-40D6-A905-5E878C674EC8}"/>
    <cellStyle name="Moneda 2 64 3 7 3" xfId="20463" xr:uid="{F3A1020D-BDBE-4297-9EB5-E16670410BD1}"/>
    <cellStyle name="Moneda 2 64 3 8" xfId="27745" xr:uid="{83E05426-1D59-4C35-95BA-06378B67570A}"/>
    <cellStyle name="Moneda 2 64 3 9" xfId="16824" xr:uid="{23DD9E78-2DBB-4ADC-860A-3E3C4EC10239}"/>
    <cellStyle name="Moneda 2 64 4" xfId="6110" xr:uid="{6E026471-40E8-4030-8AFD-8986E9C780D3}"/>
    <cellStyle name="Moneda 2 64 4 2" xfId="13417" xr:uid="{5496E8DD-BE2B-43B6-97C6-9E025D7F400F}"/>
    <cellStyle name="Moneda 2 64 4 2 2" xfId="35271" xr:uid="{8204999D-A8B6-4077-BEE2-9831313CE56A}"/>
    <cellStyle name="Moneda 2 64 4 2 3" xfId="24350" xr:uid="{325A5B1C-3671-4CC5-9020-AECBAE0FC820}"/>
    <cellStyle name="Moneda 2 64 4 3" xfId="9763" xr:uid="{48D4FADA-F287-4921-9A70-1535D7DFAD2C}"/>
    <cellStyle name="Moneda 2 64 4 3 2" xfId="31631" xr:uid="{95483113-123D-476E-A25E-04E4C7ED8555}"/>
    <cellStyle name="Moneda 2 64 4 3 3" xfId="20710" xr:uid="{429C729F-7F4F-4B73-8D28-C5DD23A1A1C1}"/>
    <cellStyle name="Moneda 2 64 4 4" xfId="27992" xr:uid="{B3325E35-B7E6-4BA5-9522-CAB70C093594}"/>
    <cellStyle name="Moneda 2 64 4 5" xfId="17071" xr:uid="{FB048E21-6096-4524-8E5A-5E2D1A85825C}"/>
    <cellStyle name="Moneda 2 64 5" xfId="6838" xr:uid="{69287F95-012D-4D7C-944D-848CD6A0D34C}"/>
    <cellStyle name="Moneda 2 64 5 2" xfId="14145" xr:uid="{09DB75B0-B645-4A45-BF8E-B15BBBD9B945}"/>
    <cellStyle name="Moneda 2 64 5 2 2" xfId="35997" xr:uid="{7BB0C292-0F89-419E-B2B0-A435E74E0B2C}"/>
    <cellStyle name="Moneda 2 64 5 2 3" xfId="25076" xr:uid="{8796AD27-62AF-490B-AACF-A204C41B2554}"/>
    <cellStyle name="Moneda 2 64 5 3" xfId="10491" xr:uid="{5988D36C-26A1-4F1C-B1B1-7BB763581E23}"/>
    <cellStyle name="Moneda 2 64 5 3 2" xfId="32357" xr:uid="{BE090DBF-2AED-4DD3-9916-7C0D635BFD1A}"/>
    <cellStyle name="Moneda 2 64 5 3 3" xfId="21436" xr:uid="{48B23A57-6647-4881-9612-ACA4C640AC92}"/>
    <cellStyle name="Moneda 2 64 5 4" xfId="28718" xr:uid="{A29993A5-CC45-4AAB-A712-79AEEEF8FDF9}"/>
    <cellStyle name="Moneda 2 64 5 5" xfId="17797" xr:uid="{8C97A90F-4965-4C29-9452-5E0395A38A15}"/>
    <cellStyle name="Moneda 2 64 6" xfId="7568" xr:uid="{BBDC2AF0-8944-45CB-8BED-C2AFE2E4174E}"/>
    <cellStyle name="Moneda 2 64 6 2" xfId="14875" xr:uid="{C1058947-4F09-4938-A403-56023785910D}"/>
    <cellStyle name="Moneda 2 64 6 2 2" xfId="36723" xr:uid="{ACFFF3F8-BD49-4AE9-BF51-5A767D4E6ADC}"/>
    <cellStyle name="Moneda 2 64 6 2 3" xfId="25802" xr:uid="{C1A72D03-6923-42FA-B44F-E027335466BD}"/>
    <cellStyle name="Moneda 2 64 6 3" xfId="11221" xr:uid="{837085E3-27F5-46A9-AC24-5DB124323F84}"/>
    <cellStyle name="Moneda 2 64 6 3 2" xfId="33083" xr:uid="{D289B0B1-B523-41BA-9DA2-7D794C6DE885}"/>
    <cellStyle name="Moneda 2 64 6 3 3" xfId="22162" xr:uid="{FFC5871B-C611-407E-8ACD-64A11C3EFEE4}"/>
    <cellStyle name="Moneda 2 64 6 4" xfId="29444" xr:uid="{DD5CB4D0-989E-402A-84F7-0ADB858987F0}"/>
    <cellStyle name="Moneda 2 64 6 5" xfId="18523" xr:uid="{638803CA-CB2D-40A6-BEEE-4D6F2134E2B9}"/>
    <cellStyle name="Moneda 2 64 7" xfId="8298" xr:uid="{34AA70FF-F101-4F68-AE44-C1D81D761DD4}"/>
    <cellStyle name="Moneda 2 64 7 2" xfId="15605" xr:uid="{AF8019A4-0D4D-41EA-B428-936C51B7CCBB}"/>
    <cellStyle name="Moneda 2 64 7 2 2" xfId="37449" xr:uid="{CA8710F1-916C-40E8-9D9E-CE9262DDB14B}"/>
    <cellStyle name="Moneda 2 64 7 2 3" xfId="26528" xr:uid="{8C61DBFB-FC25-4F08-8A41-CFD72C459328}"/>
    <cellStyle name="Moneda 2 64 7 3" xfId="11949" xr:uid="{0BBEFF76-B394-4B41-A232-450B8FA28B94}"/>
    <cellStyle name="Moneda 2 64 7 3 2" xfId="33809" xr:uid="{62280F54-009C-41A9-BE72-41A990C53514}"/>
    <cellStyle name="Moneda 2 64 7 3 3" xfId="22888" xr:uid="{2D661E25-4AAB-46D1-8502-0F36BA65BF5B}"/>
    <cellStyle name="Moneda 2 64 7 4" xfId="30170" xr:uid="{B3EF7195-1FE2-41C4-AEF8-12FCC04F4BA4}"/>
    <cellStyle name="Moneda 2 64 7 5" xfId="19249" xr:uid="{F5C0D8C9-2D2D-438E-A576-48D51BC297A9}"/>
    <cellStyle name="Moneda 2 64 8" xfId="12687" xr:uid="{F87A7A4F-4E72-4CFB-BC15-8CCF9FFC6610}"/>
    <cellStyle name="Moneda 2 64 8 2" xfId="34543" xr:uid="{0757ADE0-D108-49C2-A079-E35EC11EFA3E}"/>
    <cellStyle name="Moneda 2 64 8 3" xfId="23622" xr:uid="{9C9F3835-47A4-4D7F-A31D-D78F4EFD1FA6}"/>
    <cellStyle name="Moneda 2 64 9" xfId="9035" xr:uid="{2B9C6906-3D16-4003-9936-664FCEE64D07}"/>
    <cellStyle name="Moneda 2 64 9 2" xfId="30903" xr:uid="{6AA2D4C1-C156-40A7-BB14-60884A09867D}"/>
    <cellStyle name="Moneda 2 64 9 3" xfId="19982" xr:uid="{BFBDBD79-D60C-4919-982C-461779879A1E}"/>
    <cellStyle name="Moneda 2 65" xfId="3199" xr:uid="{CD61E9B3-A652-4B5C-983D-BE7F29E14FD5}"/>
    <cellStyle name="Moneda 2 65 10" xfId="27265" xr:uid="{C18F2266-C6FC-482E-A592-F907F17232F0}"/>
    <cellStyle name="Moneda 2 65 11" xfId="16344" xr:uid="{F46DE0A3-9DC6-4386-807E-A32782F169BF}"/>
    <cellStyle name="Moneda 2 65 2" xfId="5609" xr:uid="{026CC099-6B9C-487D-9F1C-77293D675FC6}"/>
    <cellStyle name="Moneda 2 65 2 2" xfId="6348" xr:uid="{377224B6-1C84-462F-8AF4-5EED1C7D2CD2}"/>
    <cellStyle name="Moneda 2 65 2 2 2" xfId="13655" xr:uid="{41B53B55-2622-4304-B87A-2FB41AC3CD41}"/>
    <cellStyle name="Moneda 2 65 2 2 2 2" xfId="35509" xr:uid="{821782FE-9177-4484-98B3-96329D5C227C}"/>
    <cellStyle name="Moneda 2 65 2 2 2 3" xfId="24588" xr:uid="{8B0EB47D-A11C-42D5-A321-83D71D4513C2}"/>
    <cellStyle name="Moneda 2 65 2 2 3" xfId="10001" xr:uid="{C256552C-85F5-4410-BCEE-61108DF08B12}"/>
    <cellStyle name="Moneda 2 65 2 2 3 2" xfId="31869" xr:uid="{53CE7654-3265-4F32-B810-2E08348CC392}"/>
    <cellStyle name="Moneda 2 65 2 2 3 3" xfId="20948" xr:uid="{6E17C089-CE56-4FC1-8AD2-0952C87E13C7}"/>
    <cellStyle name="Moneda 2 65 2 2 4" xfId="28230" xr:uid="{13F5A5CC-C5DA-49ED-8C5D-3B41DCC47DAD}"/>
    <cellStyle name="Moneda 2 65 2 2 5" xfId="17309" xr:uid="{17E80BED-F04A-443E-9BED-F97E0BEEC7C6}"/>
    <cellStyle name="Moneda 2 65 2 3" xfId="7078" xr:uid="{FE9DC973-BB4A-41E6-B1ED-F8DFF4E8D106}"/>
    <cellStyle name="Moneda 2 65 2 3 2" xfId="14385" xr:uid="{02807951-13F5-4748-99E2-5978910D84F2}"/>
    <cellStyle name="Moneda 2 65 2 3 2 2" xfId="36235" xr:uid="{97A08961-DF20-4664-A649-E0BD532119DD}"/>
    <cellStyle name="Moneda 2 65 2 3 2 3" xfId="25314" xr:uid="{5AE86F01-D72E-4101-AE73-4FA7968265E0}"/>
    <cellStyle name="Moneda 2 65 2 3 3" xfId="10731" xr:uid="{8EC172AD-649D-474A-B8CD-B4A8D21D7663}"/>
    <cellStyle name="Moneda 2 65 2 3 3 2" xfId="32595" xr:uid="{89BF6E0C-CA23-4B9E-8E67-D4A14E8E4A99}"/>
    <cellStyle name="Moneda 2 65 2 3 3 3" xfId="21674" xr:uid="{FD59A8B8-30D5-4BC8-9932-3B9E39404782}"/>
    <cellStyle name="Moneda 2 65 2 3 4" xfId="28956" xr:uid="{B0715E71-7514-4A5A-9DB2-52C7EDC95945}"/>
    <cellStyle name="Moneda 2 65 2 3 5" xfId="18035" xr:uid="{935B19ED-8EE8-48CC-948C-4F24549EEF56}"/>
    <cellStyle name="Moneda 2 65 2 4" xfId="7808" xr:uid="{483129FF-F239-44A4-A159-DF9D68BB6E40}"/>
    <cellStyle name="Moneda 2 65 2 4 2" xfId="15115" xr:uid="{A75AAFD0-62FD-4D84-9D46-A8FB3B019593}"/>
    <cellStyle name="Moneda 2 65 2 4 2 2" xfId="36961" xr:uid="{6D849853-7E50-47B8-837A-582E7B3E65EA}"/>
    <cellStyle name="Moneda 2 65 2 4 2 3" xfId="26040" xr:uid="{22A17966-0AE1-45D0-8E0E-83D8AE0B7F74}"/>
    <cellStyle name="Moneda 2 65 2 4 3" xfId="11461" xr:uid="{58D4DCBE-0E52-449D-B5AD-C2DD5CF91DC5}"/>
    <cellStyle name="Moneda 2 65 2 4 3 2" xfId="33321" xr:uid="{C1440095-E4E5-4218-9506-E14308A7AB28}"/>
    <cellStyle name="Moneda 2 65 2 4 3 3" xfId="22400" xr:uid="{B0757EB3-117D-4EED-A5D9-3DE4D310FB58}"/>
    <cellStyle name="Moneda 2 65 2 4 4" xfId="29682" xr:uid="{CA29DF54-EEC2-4AF3-B727-CF580292DEE0}"/>
    <cellStyle name="Moneda 2 65 2 4 5" xfId="18761" xr:uid="{1A8C4B69-B266-4E7E-9A52-F205E58105DF}"/>
    <cellStyle name="Moneda 2 65 2 5" xfId="8538" xr:uid="{5C0E1048-0B7D-4E79-92BF-50B49355D4C9}"/>
    <cellStyle name="Moneda 2 65 2 5 2" xfId="15845" xr:uid="{07AD5A27-E5F1-4643-96D1-F7E429B17670}"/>
    <cellStyle name="Moneda 2 65 2 5 2 2" xfId="37687" xr:uid="{46E17127-B14B-4C41-AD88-E96E0D292159}"/>
    <cellStyle name="Moneda 2 65 2 5 2 3" xfId="26766" xr:uid="{9F8A8046-DE71-4B58-ADA2-2A68B32BAEE9}"/>
    <cellStyle name="Moneda 2 65 2 5 3" xfId="12187" xr:uid="{AF84B664-2811-41B2-AA74-94D2FFC2DBA9}"/>
    <cellStyle name="Moneda 2 65 2 5 3 2" xfId="34047" xr:uid="{421D3446-06ED-49A8-B12D-53F67ECAAC44}"/>
    <cellStyle name="Moneda 2 65 2 5 3 3" xfId="23126" xr:uid="{09638B33-BC42-430B-AB9C-E0774043627B}"/>
    <cellStyle name="Moneda 2 65 2 5 4" xfId="30408" xr:uid="{E84AE7BE-FED4-475F-ABB1-721BDFE493A5}"/>
    <cellStyle name="Moneda 2 65 2 5 5" xfId="19487" xr:uid="{B3FBC622-2649-4B34-9140-ACA96E262124}"/>
    <cellStyle name="Moneda 2 65 2 6" xfId="12927" xr:uid="{E88DF14B-19BD-4EE7-9F2E-A2343046CACB}"/>
    <cellStyle name="Moneda 2 65 2 6 2" xfId="34781" xr:uid="{BB622CAE-BB2E-401C-B46C-28D4D8317929}"/>
    <cellStyle name="Moneda 2 65 2 6 3" xfId="23860" xr:uid="{F60F8343-E726-402A-8256-98EB98A50E32}"/>
    <cellStyle name="Moneda 2 65 2 7" xfId="9273" xr:uid="{62FACB74-E790-4051-AA74-0BAF20DE042B}"/>
    <cellStyle name="Moneda 2 65 2 7 2" xfId="31141" xr:uid="{9A704890-E6C7-4B0A-90FA-44D12BD60FC6}"/>
    <cellStyle name="Moneda 2 65 2 7 3" xfId="20220" xr:uid="{C8F98D05-A646-4C83-A565-BCA417174E9A}"/>
    <cellStyle name="Moneda 2 65 2 8" xfId="27502" xr:uid="{8D8305C9-0C4C-43EA-B403-7D67CEEFF054}"/>
    <cellStyle name="Moneda 2 65 2 9" xfId="16581" xr:uid="{8BB6471D-1306-4DBC-A649-F6B3F3F122AA}"/>
    <cellStyle name="Moneda 2 65 3" xfId="5859" xr:uid="{E4971D51-D10B-4AAB-91E3-F41B4AC48E0B}"/>
    <cellStyle name="Moneda 2 65 3 2" xfId="6592" xr:uid="{8A365BCB-FAD4-40E3-BEC6-1B9F91D943A1}"/>
    <cellStyle name="Moneda 2 65 3 2 2" xfId="13899" xr:uid="{ED722204-6E22-4990-8611-019924693E4A}"/>
    <cellStyle name="Moneda 2 65 3 2 2 2" xfId="35753" xr:uid="{A4003540-258A-4FA5-B7E6-8B39C0552455}"/>
    <cellStyle name="Moneda 2 65 3 2 2 3" xfId="24832" xr:uid="{95FB408A-5D18-4E9F-BA39-3CC510105A5E}"/>
    <cellStyle name="Moneda 2 65 3 2 3" xfId="10245" xr:uid="{64DD59A1-EA75-43C6-93A2-7CB09BBB67DD}"/>
    <cellStyle name="Moneda 2 65 3 2 3 2" xfId="32113" xr:uid="{E5A4827C-8CF1-4705-80ED-A29110B9BFA5}"/>
    <cellStyle name="Moneda 2 65 3 2 3 3" xfId="21192" xr:uid="{392DDBA2-8669-41B2-8F7F-7B86278ED2AD}"/>
    <cellStyle name="Moneda 2 65 3 2 4" xfId="28474" xr:uid="{3E0674D5-0A36-459D-8ECC-08A890518740}"/>
    <cellStyle name="Moneda 2 65 3 2 5" xfId="17553" xr:uid="{D0DB6AAA-D5B7-4B85-8CBF-D66A671C03CA}"/>
    <cellStyle name="Moneda 2 65 3 3" xfId="7322" xr:uid="{CD7973B5-FB1C-4AA3-9A2C-EEE0D4AD874D}"/>
    <cellStyle name="Moneda 2 65 3 3 2" xfId="14629" xr:uid="{2DAAA374-707E-4CC8-ADF9-23774C983D38}"/>
    <cellStyle name="Moneda 2 65 3 3 2 2" xfId="36479" xr:uid="{25D380CB-BC8E-46DD-97D6-050A6CCCD8BF}"/>
    <cellStyle name="Moneda 2 65 3 3 2 3" xfId="25558" xr:uid="{B9D9B585-B060-4F35-A174-A063399640F5}"/>
    <cellStyle name="Moneda 2 65 3 3 3" xfId="10975" xr:uid="{21E86995-EBFF-4D9B-BE3B-80882E29E9CC}"/>
    <cellStyle name="Moneda 2 65 3 3 3 2" xfId="32839" xr:uid="{34D98FCA-B22F-4DC9-976E-EB9711D60754}"/>
    <cellStyle name="Moneda 2 65 3 3 3 3" xfId="21918" xr:uid="{BBE6D467-85BF-4BBD-A802-82400D79A1E3}"/>
    <cellStyle name="Moneda 2 65 3 3 4" xfId="29200" xr:uid="{82E255A9-2364-41E3-B71A-B62ACBCF4E6E}"/>
    <cellStyle name="Moneda 2 65 3 3 5" xfId="18279" xr:uid="{3B57BA5C-0A53-4558-BAA0-378ACDA53092}"/>
    <cellStyle name="Moneda 2 65 3 4" xfId="8052" xr:uid="{303678E4-CC5C-4ED0-9DC7-A73CD12D2FE2}"/>
    <cellStyle name="Moneda 2 65 3 4 2" xfId="15359" xr:uid="{A5A26ABD-0F8E-4FFA-AE71-07C3287877C8}"/>
    <cellStyle name="Moneda 2 65 3 4 2 2" xfId="37205" xr:uid="{D0BD5C81-0FF2-48B2-A810-C5614AAB9EC4}"/>
    <cellStyle name="Moneda 2 65 3 4 2 3" xfId="26284" xr:uid="{643AB0EE-69D9-4FEB-AF11-4525D94B1F07}"/>
    <cellStyle name="Moneda 2 65 3 4 3" xfId="11705" xr:uid="{74940F33-D83F-4703-88F5-4C36EB2D5508}"/>
    <cellStyle name="Moneda 2 65 3 4 3 2" xfId="33565" xr:uid="{04B62C41-C0C3-43AE-B0E6-EE11D27DDFC5}"/>
    <cellStyle name="Moneda 2 65 3 4 3 3" xfId="22644" xr:uid="{F6BED5A7-E30A-4935-B651-A016F3E0D316}"/>
    <cellStyle name="Moneda 2 65 3 4 4" xfId="29926" xr:uid="{6368C0F1-7B18-4C1A-843A-3ED1BC835DA0}"/>
    <cellStyle name="Moneda 2 65 3 4 5" xfId="19005" xr:uid="{BB6CC10C-51C3-4887-96D7-9E57046A4533}"/>
    <cellStyle name="Moneda 2 65 3 5" xfId="8782" xr:uid="{0088EE4D-10B4-46C8-B0D5-D84DD3613407}"/>
    <cellStyle name="Moneda 2 65 3 5 2" xfId="16089" xr:uid="{B03F3060-CB9F-46FD-BB13-D91B41A3EF86}"/>
    <cellStyle name="Moneda 2 65 3 5 2 2" xfId="37931" xr:uid="{7EBDF4EE-29CA-4CE4-8400-3317B38D1492}"/>
    <cellStyle name="Moneda 2 65 3 5 2 3" xfId="27010" xr:uid="{15259522-FDC1-4365-94DA-973CDD5979A8}"/>
    <cellStyle name="Moneda 2 65 3 5 3" xfId="12431" xr:uid="{9BCF38D6-34FB-48DD-A08F-10E324B75A9A}"/>
    <cellStyle name="Moneda 2 65 3 5 3 2" xfId="34291" xr:uid="{964A9BC2-3316-434C-AD52-6870A33C9819}"/>
    <cellStyle name="Moneda 2 65 3 5 3 3" xfId="23370" xr:uid="{7980A758-E2F5-4A37-8F91-80DB0ABC1C3F}"/>
    <cellStyle name="Moneda 2 65 3 5 4" xfId="30652" xr:uid="{30704F6B-0E13-4871-863F-AD2A3B4497D2}"/>
    <cellStyle name="Moneda 2 65 3 5 5" xfId="19731" xr:uid="{AD51CFD6-7CE4-453C-A6CC-402290435CBD}"/>
    <cellStyle name="Moneda 2 65 3 6" xfId="13171" xr:uid="{5F2D5786-27B4-4F71-B5D4-E0D198AE98BC}"/>
    <cellStyle name="Moneda 2 65 3 6 2" xfId="35025" xr:uid="{B5BCCFD5-90B1-4DBA-B46C-88503CAA99F7}"/>
    <cellStyle name="Moneda 2 65 3 6 3" xfId="24104" xr:uid="{131FBFF1-C088-4FF8-B697-B99D173CADC3}"/>
    <cellStyle name="Moneda 2 65 3 7" xfId="9517" xr:uid="{1F8B8780-6BDF-4650-BF2F-3C8CEF450C22}"/>
    <cellStyle name="Moneda 2 65 3 7 2" xfId="31385" xr:uid="{CA8FED4B-94A2-4C48-931A-F2DA8075B3A7}"/>
    <cellStyle name="Moneda 2 65 3 7 3" xfId="20464" xr:uid="{931E3503-38BC-4B61-A19C-C3F119BDEDFD}"/>
    <cellStyle name="Moneda 2 65 3 8" xfId="27746" xr:uid="{D376F8B9-5FBC-40E4-A8C4-CA30F4243B1A}"/>
    <cellStyle name="Moneda 2 65 3 9" xfId="16825" xr:uid="{82A49790-68A6-452D-ACDF-F8690F07FB5B}"/>
    <cellStyle name="Moneda 2 65 4" xfId="6111" xr:uid="{C42CAB53-6F08-44CE-803B-C7347695AD30}"/>
    <cellStyle name="Moneda 2 65 4 2" xfId="13418" xr:uid="{2418A8B8-5C6B-48CD-9C50-068052E9D0F7}"/>
    <cellStyle name="Moneda 2 65 4 2 2" xfId="35272" xr:uid="{1D8078A5-F93E-4F80-9FFF-48CF46ECFBEB}"/>
    <cellStyle name="Moneda 2 65 4 2 3" xfId="24351" xr:uid="{6CBCC76D-F0AD-405E-B5D1-1073E268440B}"/>
    <cellStyle name="Moneda 2 65 4 3" xfId="9764" xr:uid="{8EAC9D08-5228-4182-BE09-70BD33CD69C4}"/>
    <cellStyle name="Moneda 2 65 4 3 2" xfId="31632" xr:uid="{870A046E-8984-4AA2-A403-8753E95B002E}"/>
    <cellStyle name="Moneda 2 65 4 3 3" xfId="20711" xr:uid="{5A1FDF14-3A9E-4265-B714-40D4D2478617}"/>
    <cellStyle name="Moneda 2 65 4 4" xfId="27993" xr:uid="{574D7373-EC3C-4B07-AFAC-3D5C891878BA}"/>
    <cellStyle name="Moneda 2 65 4 5" xfId="17072" xr:uid="{70B5917F-6070-4790-956A-6C08871D5F53}"/>
    <cellStyle name="Moneda 2 65 5" xfId="6839" xr:uid="{3994E973-5B81-4158-BC8B-D9642296CCE6}"/>
    <cellStyle name="Moneda 2 65 5 2" xfId="14146" xr:uid="{79BB1E4E-CDF1-4EA1-B52D-7A680A934772}"/>
    <cellStyle name="Moneda 2 65 5 2 2" xfId="35998" xr:uid="{881017D2-A530-4E7F-BDCF-9A3ABA0A2761}"/>
    <cellStyle name="Moneda 2 65 5 2 3" xfId="25077" xr:uid="{8AD3D966-25B5-4ED5-92E8-1CB3D23FE895}"/>
    <cellStyle name="Moneda 2 65 5 3" xfId="10492" xr:uid="{F61003C2-FD4E-44CD-BA02-D35D6E1FE8D2}"/>
    <cellStyle name="Moneda 2 65 5 3 2" xfId="32358" xr:uid="{3BF8CE20-7C36-4620-B07A-69D4DC6DAE06}"/>
    <cellStyle name="Moneda 2 65 5 3 3" xfId="21437" xr:uid="{EE718231-930F-4624-9666-B5396F8D072F}"/>
    <cellStyle name="Moneda 2 65 5 4" xfId="28719" xr:uid="{D5F6122E-B3F5-4023-AAB5-15AAC5DF4B6D}"/>
    <cellStyle name="Moneda 2 65 5 5" xfId="17798" xr:uid="{2A7D92E4-EC16-465C-BF70-9E528847D838}"/>
    <cellStyle name="Moneda 2 65 6" xfId="7569" xr:uid="{4F4DB593-6127-4269-AE13-2E8DEB4E28B8}"/>
    <cellStyle name="Moneda 2 65 6 2" xfId="14876" xr:uid="{1E953498-1285-4315-BF0A-4398BC4B7841}"/>
    <cellStyle name="Moneda 2 65 6 2 2" xfId="36724" xr:uid="{3BF7D10F-2EF7-44EF-B503-FBBD76078E09}"/>
    <cellStyle name="Moneda 2 65 6 2 3" xfId="25803" xr:uid="{9AE84996-D3A9-41ED-94F1-808FF57F62EE}"/>
    <cellStyle name="Moneda 2 65 6 3" xfId="11222" xr:uid="{2347EC16-5FF8-445C-B200-C385CBC1BBEA}"/>
    <cellStyle name="Moneda 2 65 6 3 2" xfId="33084" xr:uid="{170CE4BD-1B15-4622-8755-D05E7D9AC511}"/>
    <cellStyle name="Moneda 2 65 6 3 3" xfId="22163" xr:uid="{5F54F054-B052-4823-ADCE-CF1294CF0D9E}"/>
    <cellStyle name="Moneda 2 65 6 4" xfId="29445" xr:uid="{6D2EEF4C-DC85-48CA-96FA-7B7258AEF1A3}"/>
    <cellStyle name="Moneda 2 65 6 5" xfId="18524" xr:uid="{46728D60-A004-49A0-ABB0-F6F1FD1CA606}"/>
    <cellStyle name="Moneda 2 65 7" xfId="8299" xr:uid="{C6B8E201-ECF8-4A6D-AAC1-E54593A8B883}"/>
    <cellStyle name="Moneda 2 65 7 2" xfId="15606" xr:uid="{24C18A52-9CBC-4545-A77E-48FE956AF981}"/>
    <cellStyle name="Moneda 2 65 7 2 2" xfId="37450" xr:uid="{2FC6F73A-6B35-455E-9280-84BD74C99AB1}"/>
    <cellStyle name="Moneda 2 65 7 2 3" xfId="26529" xr:uid="{392FAACB-5EFE-400D-AC40-C0A31DBFFA08}"/>
    <cellStyle name="Moneda 2 65 7 3" xfId="11950" xr:uid="{9882790B-EEB7-477D-8A01-255A28ED1365}"/>
    <cellStyle name="Moneda 2 65 7 3 2" xfId="33810" xr:uid="{F478212A-BE58-4856-B41B-D479BE2C93BE}"/>
    <cellStyle name="Moneda 2 65 7 3 3" xfId="22889" xr:uid="{457EFB2D-AC44-4657-8032-27F5E6922F13}"/>
    <cellStyle name="Moneda 2 65 7 4" xfId="30171" xr:uid="{9D180EE1-52D5-434D-A792-61FE66414453}"/>
    <cellStyle name="Moneda 2 65 7 5" xfId="19250" xr:uid="{2BFB3615-3857-4819-AAE7-90FC8029449E}"/>
    <cellStyle name="Moneda 2 65 8" xfId="12688" xr:uid="{CCAF24B5-350A-430D-8624-644E1F574879}"/>
    <cellStyle name="Moneda 2 65 8 2" xfId="34544" xr:uid="{02AC7380-0B37-44F5-9B30-7EB21C01C05D}"/>
    <cellStyle name="Moneda 2 65 8 3" xfId="23623" xr:uid="{BC4D38E1-97D9-425F-BCC9-421474576283}"/>
    <cellStyle name="Moneda 2 65 9" xfId="9036" xr:uid="{265E3872-7A5F-4B57-A8C5-748B128C383B}"/>
    <cellStyle name="Moneda 2 65 9 2" xfId="30904" xr:uid="{A325DC6D-C88F-48BE-8D8C-18CC755918C0}"/>
    <cellStyle name="Moneda 2 65 9 3" xfId="19983" xr:uid="{BBB4332E-BEC0-4159-B5D9-274199FCE6A2}"/>
    <cellStyle name="Moneda 2 66" xfId="3200" xr:uid="{36645EB3-83F9-4647-A2DB-2E4B4F7C4B11}"/>
    <cellStyle name="Moneda 2 66 10" xfId="27266" xr:uid="{547FB491-6175-454F-A023-283EBB51622B}"/>
    <cellStyle name="Moneda 2 66 11" xfId="16345" xr:uid="{52F304AF-4E45-431D-87C3-B435763895EC}"/>
    <cellStyle name="Moneda 2 66 2" xfId="5610" xr:uid="{B71D6A27-0DBA-4322-B72B-635E5BAE446B}"/>
    <cellStyle name="Moneda 2 66 2 2" xfId="6349" xr:uid="{5C4FAF5F-A680-493B-8A5D-095BBCF672FC}"/>
    <cellStyle name="Moneda 2 66 2 2 2" xfId="13656" xr:uid="{CE79F4F2-DE5C-4184-A5D9-08575B39D9FC}"/>
    <cellStyle name="Moneda 2 66 2 2 2 2" xfId="35510" xr:uid="{AAA652DC-F556-4AFA-907F-45FF4CBD6990}"/>
    <cellStyle name="Moneda 2 66 2 2 2 3" xfId="24589" xr:uid="{333B15C8-14AC-4355-A16A-D890DF54EF68}"/>
    <cellStyle name="Moneda 2 66 2 2 3" xfId="10002" xr:uid="{8BAAC6AF-D7B3-4D8C-B13A-B7718C2D5725}"/>
    <cellStyle name="Moneda 2 66 2 2 3 2" xfId="31870" xr:uid="{30AA3348-76C5-44ED-BAAC-571B59CE9319}"/>
    <cellStyle name="Moneda 2 66 2 2 3 3" xfId="20949" xr:uid="{E175BB1E-06CE-4D54-92CC-B893BD7F4BE7}"/>
    <cellStyle name="Moneda 2 66 2 2 4" xfId="28231" xr:uid="{7552F6B3-1B13-4F99-B80D-C5054B904933}"/>
    <cellStyle name="Moneda 2 66 2 2 5" xfId="17310" xr:uid="{260ABDCA-7B52-414B-9C2B-047A49CADD22}"/>
    <cellStyle name="Moneda 2 66 2 3" xfId="7079" xr:uid="{3B6F741A-30A1-45F2-8477-F896A96CE74B}"/>
    <cellStyle name="Moneda 2 66 2 3 2" xfId="14386" xr:uid="{D16AD5D6-3033-4712-BAC1-81F9CE474A50}"/>
    <cellStyle name="Moneda 2 66 2 3 2 2" xfId="36236" xr:uid="{585DB11F-2FE6-4D81-9420-972EA65FA959}"/>
    <cellStyle name="Moneda 2 66 2 3 2 3" xfId="25315" xr:uid="{424097D7-E836-4AE9-9EA9-28B5B6409156}"/>
    <cellStyle name="Moneda 2 66 2 3 3" xfId="10732" xr:uid="{4C3204C1-F479-48B0-963F-14A4FEB1501B}"/>
    <cellStyle name="Moneda 2 66 2 3 3 2" xfId="32596" xr:uid="{AA47FA3E-76AB-42EF-9BAE-3C8E5AE8F0C7}"/>
    <cellStyle name="Moneda 2 66 2 3 3 3" xfId="21675" xr:uid="{385AD891-0570-4010-BCF9-DFE1B33C9BD0}"/>
    <cellStyle name="Moneda 2 66 2 3 4" xfId="28957" xr:uid="{476F516C-421C-47EA-8B7D-D45DFC49E61F}"/>
    <cellStyle name="Moneda 2 66 2 3 5" xfId="18036" xr:uid="{8BAD5408-48FA-45A8-AF3B-AF613E379CCF}"/>
    <cellStyle name="Moneda 2 66 2 4" xfId="7809" xr:uid="{B9D9DB7D-69CE-474E-A16E-20BADFD7282C}"/>
    <cellStyle name="Moneda 2 66 2 4 2" xfId="15116" xr:uid="{85270EF0-90D0-4A3C-9E2E-3D14D36B7EB0}"/>
    <cellStyle name="Moneda 2 66 2 4 2 2" xfId="36962" xr:uid="{8C5AEC1D-8FF7-49E4-8335-ED169F3F4852}"/>
    <cellStyle name="Moneda 2 66 2 4 2 3" xfId="26041" xr:uid="{077C698D-A52D-4B88-B389-6BA1A2AAFBD7}"/>
    <cellStyle name="Moneda 2 66 2 4 3" xfId="11462" xr:uid="{75C59395-E57D-4348-80F9-A95C7E6BA04E}"/>
    <cellStyle name="Moneda 2 66 2 4 3 2" xfId="33322" xr:uid="{82804863-512B-47F2-9096-77C0CE005A81}"/>
    <cellStyle name="Moneda 2 66 2 4 3 3" xfId="22401" xr:uid="{B9DEE3A3-3FA6-4D54-BAA2-8D2E9A1C9EBE}"/>
    <cellStyle name="Moneda 2 66 2 4 4" xfId="29683" xr:uid="{8E20E9A9-08DE-4EA6-BA6C-02E0B90F7571}"/>
    <cellStyle name="Moneda 2 66 2 4 5" xfId="18762" xr:uid="{C6A44A96-0159-4C9E-8704-1046A8397B3C}"/>
    <cellStyle name="Moneda 2 66 2 5" xfId="8539" xr:uid="{5ADF8283-3608-4897-8888-BC38156464DA}"/>
    <cellStyle name="Moneda 2 66 2 5 2" xfId="15846" xr:uid="{CD1A0D11-A068-4EBF-ACD5-654554177F84}"/>
    <cellStyle name="Moneda 2 66 2 5 2 2" xfId="37688" xr:uid="{491F0527-6FA4-49CE-A38B-26CC5C38944F}"/>
    <cellStyle name="Moneda 2 66 2 5 2 3" xfId="26767" xr:uid="{79A35BA3-2D47-46AC-9E01-13BD78A2E931}"/>
    <cellStyle name="Moneda 2 66 2 5 3" xfId="12188" xr:uid="{ED831622-4BF3-45C1-BE51-9CC7BA7142BF}"/>
    <cellStyle name="Moneda 2 66 2 5 3 2" xfId="34048" xr:uid="{50478500-93FA-4308-8C38-16FAEDAFD013}"/>
    <cellStyle name="Moneda 2 66 2 5 3 3" xfId="23127" xr:uid="{32FDAF96-ECF7-4B05-B8C2-B71EF92476E8}"/>
    <cellStyle name="Moneda 2 66 2 5 4" xfId="30409" xr:uid="{E971ED6F-D21D-437C-943B-D6A57BD62E32}"/>
    <cellStyle name="Moneda 2 66 2 5 5" xfId="19488" xr:uid="{8A5B48A8-9C8A-4AED-90E8-EEF4340ADDA6}"/>
    <cellStyle name="Moneda 2 66 2 6" xfId="12928" xr:uid="{CEA03CD6-FC34-405A-AA80-552EA5046CC0}"/>
    <cellStyle name="Moneda 2 66 2 6 2" xfId="34782" xr:uid="{1EA7478B-BA12-408B-9069-0D274D134048}"/>
    <cellStyle name="Moneda 2 66 2 6 3" xfId="23861" xr:uid="{74668730-8EB7-4C9E-82B8-861E2A1577E2}"/>
    <cellStyle name="Moneda 2 66 2 7" xfId="9274" xr:uid="{B9FED9AB-55AF-444B-9CD9-6841819F4C10}"/>
    <cellStyle name="Moneda 2 66 2 7 2" xfId="31142" xr:uid="{AE4C5E47-9F09-4F66-9F7E-8809804FEA19}"/>
    <cellStyle name="Moneda 2 66 2 7 3" xfId="20221" xr:uid="{536F3B26-FF4D-4409-88F5-47E87456F577}"/>
    <cellStyle name="Moneda 2 66 2 8" xfId="27503" xr:uid="{59C1F096-C8D6-4E5F-97FB-6A1F50885EEC}"/>
    <cellStyle name="Moneda 2 66 2 9" xfId="16582" xr:uid="{0AD54F03-927A-4E87-BA94-A771AC5FCBDB}"/>
    <cellStyle name="Moneda 2 66 3" xfId="5860" xr:uid="{F11AACA8-74D7-4E27-88DF-24B629813E02}"/>
    <cellStyle name="Moneda 2 66 3 2" xfId="6593" xr:uid="{2841806F-77AA-4B08-A1C5-AD6675363DFF}"/>
    <cellStyle name="Moneda 2 66 3 2 2" xfId="13900" xr:uid="{4D424275-97C9-4D5B-93DE-65EFA3A45840}"/>
    <cellStyle name="Moneda 2 66 3 2 2 2" xfId="35754" xr:uid="{30FB60B6-18DF-48A9-AC0C-215831912611}"/>
    <cellStyle name="Moneda 2 66 3 2 2 3" xfId="24833" xr:uid="{CD5ACD13-BA8F-47D0-A513-1D19839B31B8}"/>
    <cellStyle name="Moneda 2 66 3 2 3" xfId="10246" xr:uid="{7BC366F0-A2DB-437E-93EE-7AB0504F214A}"/>
    <cellStyle name="Moneda 2 66 3 2 3 2" xfId="32114" xr:uid="{63A9DF39-ADBF-4630-98F3-A098759663FC}"/>
    <cellStyle name="Moneda 2 66 3 2 3 3" xfId="21193" xr:uid="{451CB8E2-AC79-4DF9-AE0E-D76D760EFCD5}"/>
    <cellStyle name="Moneda 2 66 3 2 4" xfId="28475" xr:uid="{6F2AA8D4-2EED-4C96-B371-BFE269CA5AF1}"/>
    <cellStyle name="Moneda 2 66 3 2 5" xfId="17554" xr:uid="{CAA6461F-4BDC-4592-A1AF-39CFB78CB276}"/>
    <cellStyle name="Moneda 2 66 3 3" xfId="7323" xr:uid="{27C39460-0F66-4655-A7E7-41DD484BE1FC}"/>
    <cellStyle name="Moneda 2 66 3 3 2" xfId="14630" xr:uid="{D4467FB6-351A-4A40-8D93-ADD6A1896FD8}"/>
    <cellStyle name="Moneda 2 66 3 3 2 2" xfId="36480" xr:uid="{73DBBA01-AB6A-420D-B4DF-18E48A7EE8FA}"/>
    <cellStyle name="Moneda 2 66 3 3 2 3" xfId="25559" xr:uid="{86F7305C-9BB4-4A1B-9307-7A9DF40D1142}"/>
    <cellStyle name="Moneda 2 66 3 3 3" xfId="10976" xr:uid="{AEA75707-954A-4EBE-A2FF-DF8707493812}"/>
    <cellStyle name="Moneda 2 66 3 3 3 2" xfId="32840" xr:uid="{E2C0FA38-7E0C-4361-877F-B10F482F7E2C}"/>
    <cellStyle name="Moneda 2 66 3 3 3 3" xfId="21919" xr:uid="{9B7B79DF-BE6D-4044-8450-CF72A58DA2ED}"/>
    <cellStyle name="Moneda 2 66 3 3 4" xfId="29201" xr:uid="{5C8CF539-C642-4A90-86CD-F5B0AA2953F3}"/>
    <cellStyle name="Moneda 2 66 3 3 5" xfId="18280" xr:uid="{A39F447A-D5A5-4C9A-A5DA-1E9A6CDBEAF5}"/>
    <cellStyle name="Moneda 2 66 3 4" xfId="8053" xr:uid="{3EE7554C-4682-456F-AE5D-DEEA185B2B45}"/>
    <cellStyle name="Moneda 2 66 3 4 2" xfId="15360" xr:uid="{49DFD114-9FC1-476E-A2BC-FCC730B7E5D5}"/>
    <cellStyle name="Moneda 2 66 3 4 2 2" xfId="37206" xr:uid="{98C423E7-7C0F-4CB7-A9B7-B203C47906D4}"/>
    <cellStyle name="Moneda 2 66 3 4 2 3" xfId="26285" xr:uid="{06C59EA8-47A3-4ED1-92FA-F4AEA59C96EA}"/>
    <cellStyle name="Moneda 2 66 3 4 3" xfId="11706" xr:uid="{A6A3017A-E044-4499-9121-3A127434D772}"/>
    <cellStyle name="Moneda 2 66 3 4 3 2" xfId="33566" xr:uid="{EB4188F8-7FFE-4069-8711-5BF2E11A9005}"/>
    <cellStyle name="Moneda 2 66 3 4 3 3" xfId="22645" xr:uid="{4AEB85E2-980B-44D1-AA37-C1193C7F27BF}"/>
    <cellStyle name="Moneda 2 66 3 4 4" xfId="29927" xr:uid="{EC02CD2C-A3CC-4354-80C4-E393D53578C1}"/>
    <cellStyle name="Moneda 2 66 3 4 5" xfId="19006" xr:uid="{7E051353-8BDF-4B58-BDAB-0BAD5F774A48}"/>
    <cellStyle name="Moneda 2 66 3 5" xfId="8783" xr:uid="{B4F5FC5D-EED7-44F2-8DDF-8C081516BF17}"/>
    <cellStyle name="Moneda 2 66 3 5 2" xfId="16090" xr:uid="{020415B2-BA74-4B4C-8553-B29CFE44719F}"/>
    <cellStyle name="Moneda 2 66 3 5 2 2" xfId="37932" xr:uid="{7AA4E2E6-CE79-4FB0-8992-D3A385847361}"/>
    <cellStyle name="Moneda 2 66 3 5 2 3" xfId="27011" xr:uid="{44589C8A-8AD7-4D28-8BD1-9F797B509EE1}"/>
    <cellStyle name="Moneda 2 66 3 5 3" xfId="12432" xr:uid="{D87278D9-A43D-4C5B-95D8-0AB48A4CDFE6}"/>
    <cellStyle name="Moneda 2 66 3 5 3 2" xfId="34292" xr:uid="{81C9DED4-AB50-4C11-AE86-E55616C51E9A}"/>
    <cellStyle name="Moneda 2 66 3 5 3 3" xfId="23371" xr:uid="{15A9900E-D541-43B3-8929-ECD856D565F2}"/>
    <cellStyle name="Moneda 2 66 3 5 4" xfId="30653" xr:uid="{DF5491AB-0C29-4C07-AD5C-8E0512767892}"/>
    <cellStyle name="Moneda 2 66 3 5 5" xfId="19732" xr:uid="{A7B43A77-9BBC-4A76-8481-94E19D1CFF86}"/>
    <cellStyle name="Moneda 2 66 3 6" xfId="13172" xr:uid="{FB4ED38A-0447-4B63-B2E9-3C487249EECD}"/>
    <cellStyle name="Moneda 2 66 3 6 2" xfId="35026" xr:uid="{429FEB00-75EE-45BB-9322-17190A204E7D}"/>
    <cellStyle name="Moneda 2 66 3 6 3" xfId="24105" xr:uid="{69D2367B-74FE-4F91-842A-98689000A76C}"/>
    <cellStyle name="Moneda 2 66 3 7" xfId="9518" xr:uid="{0F6A3EBB-89B8-45F2-AE9D-66AF34DA3266}"/>
    <cellStyle name="Moneda 2 66 3 7 2" xfId="31386" xr:uid="{AF051D57-C99F-4C61-89E2-2348A3D54092}"/>
    <cellStyle name="Moneda 2 66 3 7 3" xfId="20465" xr:uid="{C2BF41D1-F50D-41C4-8412-5920082BB9D1}"/>
    <cellStyle name="Moneda 2 66 3 8" xfId="27747" xr:uid="{6291D2B6-97FF-4635-BCAE-6BFDFF5E82A7}"/>
    <cellStyle name="Moneda 2 66 3 9" xfId="16826" xr:uid="{B3CEB9CB-FD54-4D8C-BF00-DB628CFD7DAC}"/>
    <cellStyle name="Moneda 2 66 4" xfId="6112" xr:uid="{727248D0-0914-4920-AC52-06A250D87576}"/>
    <cellStyle name="Moneda 2 66 4 2" xfId="13419" xr:uid="{AF4B3EF4-29C2-4709-8FA6-27695735DCFD}"/>
    <cellStyle name="Moneda 2 66 4 2 2" xfId="35273" xr:uid="{06CEC803-2277-4F92-8185-8467E43BBDE8}"/>
    <cellStyle name="Moneda 2 66 4 2 3" xfId="24352" xr:uid="{AE1F92EE-F5F2-4E56-8FF3-041AB868E6B8}"/>
    <cellStyle name="Moneda 2 66 4 3" xfId="9765" xr:uid="{FD584F39-F764-44A1-BD7E-BF4A4E1CF935}"/>
    <cellStyle name="Moneda 2 66 4 3 2" xfId="31633" xr:uid="{87F927DA-364C-4B36-A474-8AE1E5D9DF44}"/>
    <cellStyle name="Moneda 2 66 4 3 3" xfId="20712" xr:uid="{E36C193F-BC6F-47DB-8B95-8F995D0DE348}"/>
    <cellStyle name="Moneda 2 66 4 4" xfId="27994" xr:uid="{61894000-496A-472B-99D0-344F6D59886E}"/>
    <cellStyle name="Moneda 2 66 4 5" xfId="17073" xr:uid="{2D34CEFF-18A0-46CA-A4D8-F8F5FE2EFBDA}"/>
    <cellStyle name="Moneda 2 66 5" xfId="6840" xr:uid="{21EF3732-433C-436F-B22F-5CB04592F30B}"/>
    <cellStyle name="Moneda 2 66 5 2" xfId="14147" xr:uid="{455D9CA8-E340-4193-9151-326A23A829C4}"/>
    <cellStyle name="Moneda 2 66 5 2 2" xfId="35999" xr:uid="{7546997F-D52F-4162-9874-9B9C0FBFB3A3}"/>
    <cellStyle name="Moneda 2 66 5 2 3" xfId="25078" xr:uid="{7659B54E-C199-445D-B063-5B8A0454AEF9}"/>
    <cellStyle name="Moneda 2 66 5 3" xfId="10493" xr:uid="{BF0BD34A-CD15-4955-A372-711D25477F7A}"/>
    <cellStyle name="Moneda 2 66 5 3 2" xfId="32359" xr:uid="{78F12FBE-D5AD-4F4B-B7ED-F752CDEA77C3}"/>
    <cellStyle name="Moneda 2 66 5 3 3" xfId="21438" xr:uid="{3D4131AE-68FF-4099-99FC-2705C4E865BE}"/>
    <cellStyle name="Moneda 2 66 5 4" xfId="28720" xr:uid="{AB583F63-EF23-4A12-83B1-2FE1C2CC9EC9}"/>
    <cellStyle name="Moneda 2 66 5 5" xfId="17799" xr:uid="{E2749E8A-1219-4CA8-B61D-CCA6DF205ECA}"/>
    <cellStyle name="Moneda 2 66 6" xfId="7570" xr:uid="{9641DEEB-A6CC-417B-A371-226BD55656F3}"/>
    <cellStyle name="Moneda 2 66 6 2" xfId="14877" xr:uid="{A672764B-A66D-4A9B-A25B-645F70A9060C}"/>
    <cellStyle name="Moneda 2 66 6 2 2" xfId="36725" xr:uid="{0E84A361-1DDB-467F-AA79-5A4715B64209}"/>
    <cellStyle name="Moneda 2 66 6 2 3" xfId="25804" xr:uid="{86687F68-256F-4CC1-8C85-F84467C81C9C}"/>
    <cellStyle name="Moneda 2 66 6 3" xfId="11223" xr:uid="{94D46BD0-B257-4405-8F5A-0F687AE99705}"/>
    <cellStyle name="Moneda 2 66 6 3 2" xfId="33085" xr:uid="{02EB1461-836E-46A4-8608-DF32B5C26253}"/>
    <cellStyle name="Moneda 2 66 6 3 3" xfId="22164" xr:uid="{64437089-BB78-47A8-A156-9A8DBB6D7195}"/>
    <cellStyle name="Moneda 2 66 6 4" xfId="29446" xr:uid="{D74A5964-B11D-4BC1-841F-FD7B06A6A2FC}"/>
    <cellStyle name="Moneda 2 66 6 5" xfId="18525" xr:uid="{A0C7A5FF-39B0-4AB6-B6DC-3B1D2BC9896E}"/>
    <cellStyle name="Moneda 2 66 7" xfId="8300" xr:uid="{46E5CF5D-E2C4-429A-BE07-2B08378C53E2}"/>
    <cellStyle name="Moneda 2 66 7 2" xfId="15607" xr:uid="{CF497146-0B48-4163-9183-CDFA371644FC}"/>
    <cellStyle name="Moneda 2 66 7 2 2" xfId="37451" xr:uid="{A09FD3A6-7A18-4C3B-83D1-18D126E91630}"/>
    <cellStyle name="Moneda 2 66 7 2 3" xfId="26530" xr:uid="{BDA94F6F-91D7-46F6-B0EE-0BAA9B203422}"/>
    <cellStyle name="Moneda 2 66 7 3" xfId="11951" xr:uid="{8FFB53FC-C801-4B22-9A88-BB48B15A44D2}"/>
    <cellStyle name="Moneda 2 66 7 3 2" xfId="33811" xr:uid="{A229097D-AB2D-4928-B4B8-E412F24D78B4}"/>
    <cellStyle name="Moneda 2 66 7 3 3" xfId="22890" xr:uid="{39E37550-A3AC-4CC4-8FC2-65B1A4E32D13}"/>
    <cellStyle name="Moneda 2 66 7 4" xfId="30172" xr:uid="{DE560618-7EDA-4FBA-B0BA-421F4D9ED1D0}"/>
    <cellStyle name="Moneda 2 66 7 5" xfId="19251" xr:uid="{082037E8-3995-470F-8DEC-BD6B526521BB}"/>
    <cellStyle name="Moneda 2 66 8" xfId="12689" xr:uid="{3EA36F9D-320E-4880-8996-8A78F37407A2}"/>
    <cellStyle name="Moneda 2 66 8 2" xfId="34545" xr:uid="{8CBFBD63-06ED-414C-A1F6-988B2468E05B}"/>
    <cellStyle name="Moneda 2 66 8 3" xfId="23624" xr:uid="{30023E51-D859-4E91-A729-A21570FE495D}"/>
    <cellStyle name="Moneda 2 66 9" xfId="9037" xr:uid="{2C2D94F7-34BD-421C-92A4-3478711E9B03}"/>
    <cellStyle name="Moneda 2 66 9 2" xfId="30905" xr:uid="{1E2E27CB-E902-4EA9-936D-E09397F68336}"/>
    <cellStyle name="Moneda 2 66 9 3" xfId="19984" xr:uid="{94F5619D-1680-4B93-BB21-C373E5516F07}"/>
    <cellStyle name="Moneda 2 67" xfId="3201" xr:uid="{7E8AF970-30FC-4A28-A5F5-82DEDB02D235}"/>
    <cellStyle name="Moneda 2 67 10" xfId="27267" xr:uid="{EDC6A068-2B9B-4958-BCDB-07115843D79C}"/>
    <cellStyle name="Moneda 2 67 11" xfId="16346" xr:uid="{54BB27B7-6B98-4256-B2CD-8A164B2598F7}"/>
    <cellStyle name="Moneda 2 67 2" xfId="5611" xr:uid="{4547F651-01A1-4F0D-BDE2-190BA0A36A53}"/>
    <cellStyle name="Moneda 2 67 2 2" xfId="6350" xr:uid="{E9B975B1-C7A5-4DAA-977A-4236CD899E99}"/>
    <cellStyle name="Moneda 2 67 2 2 2" xfId="13657" xr:uid="{1A3EC5D4-B107-4FA4-9042-1467B3DF2612}"/>
    <cellStyle name="Moneda 2 67 2 2 2 2" xfId="35511" xr:uid="{19E9F806-621B-4B2D-A5F7-C4482F94DEAD}"/>
    <cellStyle name="Moneda 2 67 2 2 2 3" xfId="24590" xr:uid="{9CB054CD-BF9B-4388-B008-208714EF9DBF}"/>
    <cellStyle name="Moneda 2 67 2 2 3" xfId="10003" xr:uid="{A2443F6B-25A6-4984-902B-7FE17421DFBC}"/>
    <cellStyle name="Moneda 2 67 2 2 3 2" xfId="31871" xr:uid="{FE87ED67-CC2F-4BD0-879E-CFFDA666A9DB}"/>
    <cellStyle name="Moneda 2 67 2 2 3 3" xfId="20950" xr:uid="{0663EA7F-A7C8-4BBB-884C-1C0DB237562B}"/>
    <cellStyle name="Moneda 2 67 2 2 4" xfId="28232" xr:uid="{A11A0736-4FD8-44A2-BCCD-F2D84F844665}"/>
    <cellStyle name="Moneda 2 67 2 2 5" xfId="17311" xr:uid="{285FFE05-2D3F-4630-8853-D344BD72D446}"/>
    <cellStyle name="Moneda 2 67 2 3" xfId="7080" xr:uid="{6D560BC8-2539-4232-A289-425C8C331F93}"/>
    <cellStyle name="Moneda 2 67 2 3 2" xfId="14387" xr:uid="{0F22D9F9-1658-4A4D-B2B4-D72E4A41E90D}"/>
    <cellStyle name="Moneda 2 67 2 3 2 2" xfId="36237" xr:uid="{60E70459-C41A-4D66-B026-BBD7D1D08987}"/>
    <cellStyle name="Moneda 2 67 2 3 2 3" xfId="25316" xr:uid="{F8BC63FF-B3F9-4860-BE0F-07F769B7CC4F}"/>
    <cellStyle name="Moneda 2 67 2 3 3" xfId="10733" xr:uid="{0C918F65-64B3-44E9-88DB-4AA69E2A2FEB}"/>
    <cellStyle name="Moneda 2 67 2 3 3 2" xfId="32597" xr:uid="{4B1453EC-6369-4D24-B34C-2963F3F9C034}"/>
    <cellStyle name="Moneda 2 67 2 3 3 3" xfId="21676" xr:uid="{D91FFF70-F050-4AB3-80BB-03260D966E0B}"/>
    <cellStyle name="Moneda 2 67 2 3 4" xfId="28958" xr:uid="{04FE39EC-3429-493D-9CBC-0E554CB4282E}"/>
    <cellStyle name="Moneda 2 67 2 3 5" xfId="18037" xr:uid="{8C36CC5F-9125-4468-BE75-33582C7CC8A8}"/>
    <cellStyle name="Moneda 2 67 2 4" xfId="7810" xr:uid="{281E677C-9970-4485-A6B1-69FC732E9AE9}"/>
    <cellStyle name="Moneda 2 67 2 4 2" xfId="15117" xr:uid="{DD198D72-FC4E-4D80-AC5D-BB4F1048890C}"/>
    <cellStyle name="Moneda 2 67 2 4 2 2" xfId="36963" xr:uid="{3F514869-2DEB-4B36-A586-B33D039031A5}"/>
    <cellStyle name="Moneda 2 67 2 4 2 3" xfId="26042" xr:uid="{C46B68F9-AAFE-461F-B60B-BB7D9A499FD8}"/>
    <cellStyle name="Moneda 2 67 2 4 3" xfId="11463" xr:uid="{EE710188-06EB-4CC5-819C-87CE11DBA04A}"/>
    <cellStyle name="Moneda 2 67 2 4 3 2" xfId="33323" xr:uid="{C130958C-05DE-4705-BACC-673B99B44738}"/>
    <cellStyle name="Moneda 2 67 2 4 3 3" xfId="22402" xr:uid="{919731BB-0CDF-449A-BCAF-7297C65467C7}"/>
    <cellStyle name="Moneda 2 67 2 4 4" xfId="29684" xr:uid="{0A7D183B-7841-4130-95DD-520CE7D4EAD0}"/>
    <cellStyle name="Moneda 2 67 2 4 5" xfId="18763" xr:uid="{0813B538-D8A8-4346-8C52-9F85ADD16870}"/>
    <cellStyle name="Moneda 2 67 2 5" xfId="8540" xr:uid="{6C370ED9-8DBB-496B-A247-C8E1E839CFE0}"/>
    <cellStyle name="Moneda 2 67 2 5 2" xfId="15847" xr:uid="{447D2C87-A1E4-4AED-81DF-17F9C33B4FA8}"/>
    <cellStyle name="Moneda 2 67 2 5 2 2" xfId="37689" xr:uid="{E0CD06D6-AD1D-47AA-BA3A-C65F828BF07E}"/>
    <cellStyle name="Moneda 2 67 2 5 2 3" xfId="26768" xr:uid="{05BC3FBD-B21E-4680-9F79-F6C46FBEBEB5}"/>
    <cellStyle name="Moneda 2 67 2 5 3" xfId="12189" xr:uid="{5689CF80-5A43-4BE0-80DA-31DD72113E54}"/>
    <cellStyle name="Moneda 2 67 2 5 3 2" xfId="34049" xr:uid="{CF6732DA-6AF5-41B9-8DB0-0707E4226872}"/>
    <cellStyle name="Moneda 2 67 2 5 3 3" xfId="23128" xr:uid="{4A3A99C7-05D3-417A-BD89-D333BEC507CA}"/>
    <cellStyle name="Moneda 2 67 2 5 4" xfId="30410" xr:uid="{ED4A1671-E410-4183-9CF4-BD5009FFE40E}"/>
    <cellStyle name="Moneda 2 67 2 5 5" xfId="19489" xr:uid="{6A04A301-5A88-40AA-97EE-9A1F306AA96F}"/>
    <cellStyle name="Moneda 2 67 2 6" xfId="12929" xr:uid="{8D3B5ED2-A577-4D66-97B8-163F97E381A7}"/>
    <cellStyle name="Moneda 2 67 2 6 2" xfId="34783" xr:uid="{1FAE2D59-589A-4AAD-8551-F38DAECF987C}"/>
    <cellStyle name="Moneda 2 67 2 6 3" xfId="23862" xr:uid="{26FAEEC6-6635-4703-981D-CA399160664A}"/>
    <cellStyle name="Moneda 2 67 2 7" xfId="9275" xr:uid="{1B1509F0-018A-4B49-91BA-8B02D3077635}"/>
    <cellStyle name="Moneda 2 67 2 7 2" xfId="31143" xr:uid="{B6358C70-CF7E-4BB8-931C-58CF85DC9D42}"/>
    <cellStyle name="Moneda 2 67 2 7 3" xfId="20222" xr:uid="{63778B4D-0FF6-4578-BB3E-E87066B5D77D}"/>
    <cellStyle name="Moneda 2 67 2 8" xfId="27504" xr:uid="{8268ED80-06C1-4DC5-83AA-9E6BB150C684}"/>
    <cellStyle name="Moneda 2 67 2 9" xfId="16583" xr:uid="{1EF523AA-032D-4976-8C69-BB899AB564AC}"/>
    <cellStyle name="Moneda 2 67 3" xfId="5861" xr:uid="{997DDDB5-14F0-4267-8159-F40D67A3B0BB}"/>
    <cellStyle name="Moneda 2 67 3 2" xfId="6594" xr:uid="{80C92AFB-534D-4F72-97B3-141063C46738}"/>
    <cellStyle name="Moneda 2 67 3 2 2" xfId="13901" xr:uid="{92C3FFAB-C015-41F8-80F1-1976AAA51FA4}"/>
    <cellStyle name="Moneda 2 67 3 2 2 2" xfId="35755" xr:uid="{D75AB106-0D19-4E16-B487-AC7E975DC89A}"/>
    <cellStyle name="Moneda 2 67 3 2 2 3" xfId="24834" xr:uid="{7F034DE8-93AF-40FA-B9AC-F4359D31D30A}"/>
    <cellStyle name="Moneda 2 67 3 2 3" xfId="10247" xr:uid="{7F125443-E223-4F70-8EA9-AC04A3FAF38C}"/>
    <cellStyle name="Moneda 2 67 3 2 3 2" xfId="32115" xr:uid="{8F7B840D-86E2-4D97-B1FD-E4AC7477F7AF}"/>
    <cellStyle name="Moneda 2 67 3 2 3 3" xfId="21194" xr:uid="{D5D6BF23-356B-4E16-85AB-088F27605C25}"/>
    <cellStyle name="Moneda 2 67 3 2 4" xfId="28476" xr:uid="{80811696-8AEB-40D9-8959-E0BC044E2E65}"/>
    <cellStyle name="Moneda 2 67 3 2 5" xfId="17555" xr:uid="{354088D4-55B6-4937-9A5D-70BD16E949DC}"/>
    <cellStyle name="Moneda 2 67 3 3" xfId="7324" xr:uid="{00BA5C05-6481-4C0F-8632-0259F2104A2D}"/>
    <cellStyle name="Moneda 2 67 3 3 2" xfId="14631" xr:uid="{AE2DCB63-27BB-453A-963F-23BDB9F57CF7}"/>
    <cellStyle name="Moneda 2 67 3 3 2 2" xfId="36481" xr:uid="{1FB52A11-7FB1-412D-ADB5-A935722E9F09}"/>
    <cellStyle name="Moneda 2 67 3 3 2 3" xfId="25560" xr:uid="{AC9FBE2A-1F19-48F8-BFF2-C6335ACF5C0E}"/>
    <cellStyle name="Moneda 2 67 3 3 3" xfId="10977" xr:uid="{CC1500D2-5852-4FC2-81EB-6EBE5204ABC7}"/>
    <cellStyle name="Moneda 2 67 3 3 3 2" xfId="32841" xr:uid="{C74413B1-51E5-4C98-A767-3E54C6E5CAED}"/>
    <cellStyle name="Moneda 2 67 3 3 3 3" xfId="21920" xr:uid="{3FC856C1-2F17-4742-9D9C-1DD3EAEA27F6}"/>
    <cellStyle name="Moneda 2 67 3 3 4" xfId="29202" xr:uid="{26F918BD-3B59-42BD-81FF-F8FFBD7E7E6D}"/>
    <cellStyle name="Moneda 2 67 3 3 5" xfId="18281" xr:uid="{24F6243A-E8A5-41C2-937D-3C848AA42669}"/>
    <cellStyle name="Moneda 2 67 3 4" xfId="8054" xr:uid="{33874C12-FF7E-43DD-8E69-EF32C3A469A4}"/>
    <cellStyle name="Moneda 2 67 3 4 2" xfId="15361" xr:uid="{A082359C-4007-49C0-9F75-201D9A2648EC}"/>
    <cellStyle name="Moneda 2 67 3 4 2 2" xfId="37207" xr:uid="{D27CEB49-C183-4383-BE69-279D27D003A8}"/>
    <cellStyle name="Moneda 2 67 3 4 2 3" xfId="26286" xr:uid="{D82E7BFF-882F-4F06-A8A7-BFDDDDB33083}"/>
    <cellStyle name="Moneda 2 67 3 4 3" xfId="11707" xr:uid="{EEB3CA31-6E07-49CA-83DA-74B1EDFEEA3B}"/>
    <cellStyle name="Moneda 2 67 3 4 3 2" xfId="33567" xr:uid="{F84147DE-C1DA-4946-9BC4-73B34957DFA5}"/>
    <cellStyle name="Moneda 2 67 3 4 3 3" xfId="22646" xr:uid="{6D29B22C-DA9F-469D-94A9-7CE96E5E5864}"/>
    <cellStyle name="Moneda 2 67 3 4 4" xfId="29928" xr:uid="{321A4245-558D-43E3-BDC2-34CDB957CE7C}"/>
    <cellStyle name="Moneda 2 67 3 4 5" xfId="19007" xr:uid="{E3E96D8C-8706-4B26-9D25-07A3D14CD671}"/>
    <cellStyle name="Moneda 2 67 3 5" xfId="8784" xr:uid="{67A41DA5-22F6-41DE-B632-4F6D4E3911E2}"/>
    <cellStyle name="Moneda 2 67 3 5 2" xfId="16091" xr:uid="{6E0AD51E-0847-4BC3-9CED-E774BCDE0F81}"/>
    <cellStyle name="Moneda 2 67 3 5 2 2" xfId="37933" xr:uid="{06987A08-ACD5-4E71-AD0A-695102D41DA1}"/>
    <cellStyle name="Moneda 2 67 3 5 2 3" xfId="27012" xr:uid="{E71650C7-15CD-4076-BEB8-85B9DB157237}"/>
    <cellStyle name="Moneda 2 67 3 5 3" xfId="12433" xr:uid="{1D76E168-233D-4F9B-8FF5-09EC1C1F11AC}"/>
    <cellStyle name="Moneda 2 67 3 5 3 2" xfId="34293" xr:uid="{B1ECA188-968B-4496-908A-D50CE9E4F06D}"/>
    <cellStyle name="Moneda 2 67 3 5 3 3" xfId="23372" xr:uid="{79335F65-1656-43A7-9189-45679F200FA8}"/>
    <cellStyle name="Moneda 2 67 3 5 4" xfId="30654" xr:uid="{3FA66A35-0743-4D22-9C36-7E82761701F0}"/>
    <cellStyle name="Moneda 2 67 3 5 5" xfId="19733" xr:uid="{D7D210CD-9065-4259-AABA-5F68C8F326C5}"/>
    <cellStyle name="Moneda 2 67 3 6" xfId="13173" xr:uid="{7ECC9E96-7889-424E-9CE5-66691F223F12}"/>
    <cellStyle name="Moneda 2 67 3 6 2" xfId="35027" xr:uid="{09999C80-4156-4E42-B94C-340BDABB9C8D}"/>
    <cellStyle name="Moneda 2 67 3 6 3" xfId="24106" xr:uid="{0CA0509E-DECF-44BD-B9B0-2E1ED3D10A7F}"/>
    <cellStyle name="Moneda 2 67 3 7" xfId="9519" xr:uid="{67C97A00-8040-4E54-87FB-C9B9476DC944}"/>
    <cellStyle name="Moneda 2 67 3 7 2" xfId="31387" xr:uid="{6ADBEF7A-CCC6-4BF6-8EF8-FA1FE1423381}"/>
    <cellStyle name="Moneda 2 67 3 7 3" xfId="20466" xr:uid="{2B25CF5D-BA06-43BD-8969-DA8734D25D39}"/>
    <cellStyle name="Moneda 2 67 3 8" xfId="27748" xr:uid="{19DDF4FA-145F-4BB9-96E1-5BCDD40F1EB6}"/>
    <cellStyle name="Moneda 2 67 3 9" xfId="16827" xr:uid="{6D1C8AF2-AC17-469D-A7D2-01DA17A88DCB}"/>
    <cellStyle name="Moneda 2 67 4" xfId="6113" xr:uid="{961B1DFC-0AE1-4E98-9D20-3438F1BE94B5}"/>
    <cellStyle name="Moneda 2 67 4 2" xfId="13420" xr:uid="{22CCF6C8-F119-4107-B973-30AF819F6B97}"/>
    <cellStyle name="Moneda 2 67 4 2 2" xfId="35274" xr:uid="{2A78B802-34AE-4AA2-996B-8E1C6D5AB64D}"/>
    <cellStyle name="Moneda 2 67 4 2 3" xfId="24353" xr:uid="{12BAE978-DBB0-467C-B753-F6D0B6D62E02}"/>
    <cellStyle name="Moneda 2 67 4 3" xfId="9766" xr:uid="{E12CB943-C961-4638-B7C3-AD5075D2A05E}"/>
    <cellStyle name="Moneda 2 67 4 3 2" xfId="31634" xr:uid="{E70B843C-982A-45E3-BF26-18E9BAB3CABF}"/>
    <cellStyle name="Moneda 2 67 4 3 3" xfId="20713" xr:uid="{20734FFD-6A12-4E4A-BEBA-446208D2FC40}"/>
    <cellStyle name="Moneda 2 67 4 4" xfId="27995" xr:uid="{6A8CD76E-9D07-45C8-9EFC-6E1AA7F12C5B}"/>
    <cellStyle name="Moneda 2 67 4 5" xfId="17074" xr:uid="{BDE92712-D978-49B9-98EF-4B037EA83557}"/>
    <cellStyle name="Moneda 2 67 5" xfId="6841" xr:uid="{10DF5983-7E8A-47E5-A5D4-BB730C73E3E3}"/>
    <cellStyle name="Moneda 2 67 5 2" xfId="14148" xr:uid="{BE32DB9B-7FEB-4076-A81A-CA33BFBED638}"/>
    <cellStyle name="Moneda 2 67 5 2 2" xfId="36000" xr:uid="{F98B3EC3-806B-4DCC-94DD-2E570925B25F}"/>
    <cellStyle name="Moneda 2 67 5 2 3" xfId="25079" xr:uid="{15866DE1-054E-4373-9C8B-257E229D2520}"/>
    <cellStyle name="Moneda 2 67 5 3" xfId="10494" xr:uid="{FAB9D52C-EF8F-4467-B02E-41A4F1A7E808}"/>
    <cellStyle name="Moneda 2 67 5 3 2" xfId="32360" xr:uid="{C455E932-BC6D-443D-91A0-B3AD5FDE494F}"/>
    <cellStyle name="Moneda 2 67 5 3 3" xfId="21439" xr:uid="{7F2E094C-24D6-4341-98D6-8717F1620147}"/>
    <cellStyle name="Moneda 2 67 5 4" xfId="28721" xr:uid="{479641B1-B7A5-4C63-94C8-5A9B6C0774B0}"/>
    <cellStyle name="Moneda 2 67 5 5" xfId="17800" xr:uid="{38DBA487-3E81-4AB9-AA0A-1B3D563AFF90}"/>
    <cellStyle name="Moneda 2 67 6" xfId="7571" xr:uid="{60D2980A-CC60-4816-938B-B6D6FECC0B0F}"/>
    <cellStyle name="Moneda 2 67 6 2" xfId="14878" xr:uid="{E2FECB36-41F5-4F2A-A663-FB7D995A3CDA}"/>
    <cellStyle name="Moneda 2 67 6 2 2" xfId="36726" xr:uid="{FC1B017D-6D7D-4926-90AE-30997ED84473}"/>
    <cellStyle name="Moneda 2 67 6 2 3" xfId="25805" xr:uid="{8427562A-90FA-43A5-8D41-33A524DAD3DC}"/>
    <cellStyle name="Moneda 2 67 6 3" xfId="11224" xr:uid="{6BB994C0-AADF-41B9-B17D-4E589540841F}"/>
    <cellStyle name="Moneda 2 67 6 3 2" xfId="33086" xr:uid="{98B0E20F-99C9-4B5A-84E4-AC32C975BE01}"/>
    <cellStyle name="Moneda 2 67 6 3 3" xfId="22165" xr:uid="{AEADA018-66A0-49CF-A6B4-9901011941FB}"/>
    <cellStyle name="Moneda 2 67 6 4" xfId="29447" xr:uid="{D512DE72-CAB9-4314-BC76-CEA96AD3F766}"/>
    <cellStyle name="Moneda 2 67 6 5" xfId="18526" xr:uid="{B902C7A1-D504-47C5-B72E-AAB658E5B51C}"/>
    <cellStyle name="Moneda 2 67 7" xfId="8301" xr:uid="{1A3AEB83-DED6-438E-93FB-E7266583422E}"/>
    <cellStyle name="Moneda 2 67 7 2" xfId="15608" xr:uid="{8DEE3ADC-4D1D-4551-ABF1-4E6AD3423D34}"/>
    <cellStyle name="Moneda 2 67 7 2 2" xfId="37452" xr:uid="{9505EACF-291E-4491-910D-D14F9BCFABB6}"/>
    <cellStyle name="Moneda 2 67 7 2 3" xfId="26531" xr:uid="{CC62AA82-E925-4778-BBD6-39A7AFB93793}"/>
    <cellStyle name="Moneda 2 67 7 3" xfId="11952" xr:uid="{94F7F113-DA21-4703-8F87-32EF8EBC5038}"/>
    <cellStyle name="Moneda 2 67 7 3 2" xfId="33812" xr:uid="{B5F2966C-D90C-4ADF-B968-A338D96DA420}"/>
    <cellStyle name="Moneda 2 67 7 3 3" xfId="22891" xr:uid="{8C57EB9B-8239-42FF-ADC0-7F52CCC189C7}"/>
    <cellStyle name="Moneda 2 67 7 4" xfId="30173" xr:uid="{94CAC82C-9D78-4637-A451-6400E714B0DF}"/>
    <cellStyle name="Moneda 2 67 7 5" xfId="19252" xr:uid="{8D531476-6D24-411A-ABE4-D5DA96B57819}"/>
    <cellStyle name="Moneda 2 67 8" xfId="12690" xr:uid="{8D00A8AF-FFA6-493D-9594-5C2665B78B5B}"/>
    <cellStyle name="Moneda 2 67 8 2" xfId="34546" xr:uid="{4F96A444-E329-4C87-A7B7-17D8D594C193}"/>
    <cellStyle name="Moneda 2 67 8 3" xfId="23625" xr:uid="{C5AE0260-F0EC-498D-B723-5C809B0A6245}"/>
    <cellStyle name="Moneda 2 67 9" xfId="9038" xr:uid="{09B5E665-27AB-4AC7-AA3A-1DC0C0E296AD}"/>
    <cellStyle name="Moneda 2 67 9 2" xfId="30906" xr:uid="{3870699C-6BD1-4CD7-9C67-650A88703771}"/>
    <cellStyle name="Moneda 2 67 9 3" xfId="19985" xr:uid="{28B6BFFE-560F-4079-93E5-70A8FB91F87D}"/>
    <cellStyle name="Moneda 2 68" xfId="3202" xr:uid="{2D3EF67C-D8EE-4BF6-B204-5D795688F3A7}"/>
    <cellStyle name="Moneda 2 68 10" xfId="27268" xr:uid="{FED94822-8F2C-4FB7-92AD-AA3054691CBB}"/>
    <cellStyle name="Moneda 2 68 11" xfId="16347" xr:uid="{FE9E2CEB-EFE5-4754-9C42-A4C35E6CE6B1}"/>
    <cellStyle name="Moneda 2 68 2" xfId="5612" xr:uid="{76F4B4DF-8F63-4AF0-BF81-96A32626042D}"/>
    <cellStyle name="Moneda 2 68 2 2" xfId="6351" xr:uid="{42DD65ED-CF06-46DD-895F-F4E2632F10EA}"/>
    <cellStyle name="Moneda 2 68 2 2 2" xfId="13658" xr:uid="{66291738-4BF7-4B90-BF79-FCE6305EACB9}"/>
    <cellStyle name="Moneda 2 68 2 2 2 2" xfId="35512" xr:uid="{83DA8410-7BDB-40CB-9F0F-77BA547F1E97}"/>
    <cellStyle name="Moneda 2 68 2 2 2 3" xfId="24591" xr:uid="{4A406640-0DCE-48B8-9289-4B39B4E7D956}"/>
    <cellStyle name="Moneda 2 68 2 2 3" xfId="10004" xr:uid="{6C3CFA5D-96BE-4736-A61B-14A240E8F28D}"/>
    <cellStyle name="Moneda 2 68 2 2 3 2" xfId="31872" xr:uid="{6E7ACE5B-208E-4A9F-918D-9F4EDDAC8EE5}"/>
    <cellStyle name="Moneda 2 68 2 2 3 3" xfId="20951" xr:uid="{2D5CDE91-482D-49A0-A9F0-525C30BB32D6}"/>
    <cellStyle name="Moneda 2 68 2 2 4" xfId="28233" xr:uid="{4F4962A6-DCC1-4522-8A9D-06A25A221CEA}"/>
    <cellStyle name="Moneda 2 68 2 2 5" xfId="17312" xr:uid="{5D3F6B60-4A2B-43DB-B64E-09E89EFBAC04}"/>
    <cellStyle name="Moneda 2 68 2 3" xfId="7081" xr:uid="{AC119D44-6554-4C7D-B463-49F061A40C16}"/>
    <cellStyle name="Moneda 2 68 2 3 2" xfId="14388" xr:uid="{159BCBF0-EFAE-4EF1-AA68-C697F60F177C}"/>
    <cellStyle name="Moneda 2 68 2 3 2 2" xfId="36238" xr:uid="{4577DBD3-D10C-4D76-91E7-4561ECC04C07}"/>
    <cellStyle name="Moneda 2 68 2 3 2 3" xfId="25317" xr:uid="{92D3C4CF-58DA-400A-BD69-D0E2037FB6B6}"/>
    <cellStyle name="Moneda 2 68 2 3 3" xfId="10734" xr:uid="{B464BE69-1888-4694-A08E-0A5484E47D7F}"/>
    <cellStyle name="Moneda 2 68 2 3 3 2" xfId="32598" xr:uid="{23092334-0C48-4731-BC18-B1221FDE4ED9}"/>
    <cellStyle name="Moneda 2 68 2 3 3 3" xfId="21677" xr:uid="{27F2ABBF-591D-4DA2-9BD6-06CB6ACFB1D9}"/>
    <cellStyle name="Moneda 2 68 2 3 4" xfId="28959" xr:uid="{CCE0EDB3-40D8-410C-B90D-03AB05E3B81D}"/>
    <cellStyle name="Moneda 2 68 2 3 5" xfId="18038" xr:uid="{BF63C6FA-9BE2-44C6-9B31-261F91F4CE7B}"/>
    <cellStyle name="Moneda 2 68 2 4" xfId="7811" xr:uid="{4B694B6D-A19B-411A-B027-39F0EDF81189}"/>
    <cellStyle name="Moneda 2 68 2 4 2" xfId="15118" xr:uid="{584A915B-C5FB-4BB5-BFA5-62F3074F0ED1}"/>
    <cellStyle name="Moneda 2 68 2 4 2 2" xfId="36964" xr:uid="{D1949D9B-D5C1-41A9-BC80-72426E1EC92B}"/>
    <cellStyle name="Moneda 2 68 2 4 2 3" xfId="26043" xr:uid="{FE6BE804-FF67-4917-AD09-3F2C4E0E7CE4}"/>
    <cellStyle name="Moneda 2 68 2 4 3" xfId="11464" xr:uid="{47E4DEB8-CEB4-47BA-9B1C-B132081D73DD}"/>
    <cellStyle name="Moneda 2 68 2 4 3 2" xfId="33324" xr:uid="{8F90B975-CE3E-4A99-B501-D721C8CAC66C}"/>
    <cellStyle name="Moneda 2 68 2 4 3 3" xfId="22403" xr:uid="{7DB937DF-149B-45EC-95E7-17AD977C1654}"/>
    <cellStyle name="Moneda 2 68 2 4 4" xfId="29685" xr:uid="{43F97EA4-8CC1-40CC-A80C-4BF83C111930}"/>
    <cellStyle name="Moneda 2 68 2 4 5" xfId="18764" xr:uid="{CDC4BEF0-AFE8-4C64-9D98-7F9FE5212526}"/>
    <cellStyle name="Moneda 2 68 2 5" xfId="8541" xr:uid="{EDF941ED-82FF-4CE2-8CB5-9BBBE557295F}"/>
    <cellStyle name="Moneda 2 68 2 5 2" xfId="15848" xr:uid="{E6649F5A-C0FF-4A27-8AD1-D02B2B077B43}"/>
    <cellStyle name="Moneda 2 68 2 5 2 2" xfId="37690" xr:uid="{EC69DD39-3EE9-4EEE-BEF6-8AEB8DC1B285}"/>
    <cellStyle name="Moneda 2 68 2 5 2 3" xfId="26769" xr:uid="{6C20EB8A-589B-4418-A544-8F010D3A76AC}"/>
    <cellStyle name="Moneda 2 68 2 5 3" xfId="12190" xr:uid="{C1D8484C-DF0F-47A5-9620-6A52DB8F45DA}"/>
    <cellStyle name="Moneda 2 68 2 5 3 2" xfId="34050" xr:uid="{E3C02926-FAE5-423C-9F9A-3309A2B629CF}"/>
    <cellStyle name="Moneda 2 68 2 5 3 3" xfId="23129" xr:uid="{7E569E55-8CA9-442C-98CE-DF05BF3CE2CD}"/>
    <cellStyle name="Moneda 2 68 2 5 4" xfId="30411" xr:uid="{360C9621-8529-4C22-A17C-E8C90A273314}"/>
    <cellStyle name="Moneda 2 68 2 5 5" xfId="19490" xr:uid="{AACC99AB-0FCE-4665-9299-9BA23043DA53}"/>
    <cellStyle name="Moneda 2 68 2 6" xfId="12930" xr:uid="{00BA588F-58F9-4D3B-92F9-0C8FD7D05406}"/>
    <cellStyle name="Moneda 2 68 2 6 2" xfId="34784" xr:uid="{64FD3D97-CEA1-4BC8-A4E7-BC7D69E1D2C1}"/>
    <cellStyle name="Moneda 2 68 2 6 3" xfId="23863" xr:uid="{68D05B62-FB0E-48C7-B1C7-B466B2A326FD}"/>
    <cellStyle name="Moneda 2 68 2 7" xfId="9276" xr:uid="{FF3ABDE6-444C-4B27-9355-25B19100F145}"/>
    <cellStyle name="Moneda 2 68 2 7 2" xfId="31144" xr:uid="{13F3AA88-BCDE-458D-A85C-8B1913741AD0}"/>
    <cellStyle name="Moneda 2 68 2 7 3" xfId="20223" xr:uid="{B4C884EB-3AAF-4FB7-9AF6-9327967C31AB}"/>
    <cellStyle name="Moneda 2 68 2 8" xfId="27505" xr:uid="{B6E845AF-23E7-4964-9B53-5F98CCC99622}"/>
    <cellStyle name="Moneda 2 68 2 9" xfId="16584" xr:uid="{913DF625-605C-479D-9A28-2A812CEF69F4}"/>
    <cellStyle name="Moneda 2 68 3" xfId="5862" xr:uid="{EC2625E3-6F32-47D1-9273-86CBD8852A8A}"/>
    <cellStyle name="Moneda 2 68 3 2" xfId="6595" xr:uid="{469ADD30-6FD1-4378-8613-A5B730DF3C76}"/>
    <cellStyle name="Moneda 2 68 3 2 2" xfId="13902" xr:uid="{48FA59F7-BE3E-43BF-BEE4-10AC61C2A5CC}"/>
    <cellStyle name="Moneda 2 68 3 2 2 2" xfId="35756" xr:uid="{190B81B6-FDE7-4B86-8942-3FAF1FF03F6D}"/>
    <cellStyle name="Moneda 2 68 3 2 2 3" xfId="24835" xr:uid="{47F54494-B9D5-4E28-A535-99D3A3C2DA53}"/>
    <cellStyle name="Moneda 2 68 3 2 3" xfId="10248" xr:uid="{EA147874-7B3F-4CF9-B1DD-FF21168B9454}"/>
    <cellStyle name="Moneda 2 68 3 2 3 2" xfId="32116" xr:uid="{349FC5A1-E9AE-44F1-BE7C-8D1769D1956D}"/>
    <cellStyle name="Moneda 2 68 3 2 3 3" xfId="21195" xr:uid="{325E6F92-D178-4534-992F-2E271A76C635}"/>
    <cellStyle name="Moneda 2 68 3 2 4" xfId="28477" xr:uid="{03B34861-C39E-4460-A767-F3A8C3554D04}"/>
    <cellStyle name="Moneda 2 68 3 2 5" xfId="17556" xr:uid="{02C90139-2F4B-4365-9E3B-0F80CE149206}"/>
    <cellStyle name="Moneda 2 68 3 3" xfId="7325" xr:uid="{78FB561E-80AB-46C1-8C1F-CEBF674CB016}"/>
    <cellStyle name="Moneda 2 68 3 3 2" xfId="14632" xr:uid="{F951FA7F-1397-4C29-95F7-ABCEFB48814C}"/>
    <cellStyle name="Moneda 2 68 3 3 2 2" xfId="36482" xr:uid="{3A9E4D42-35E2-400E-9A01-5F7A5B25C276}"/>
    <cellStyle name="Moneda 2 68 3 3 2 3" xfId="25561" xr:uid="{825A93FC-8B96-4D11-8725-4A1D8C723995}"/>
    <cellStyle name="Moneda 2 68 3 3 3" xfId="10978" xr:uid="{3405606D-ADCB-4D26-9CBD-A05CD8EB773D}"/>
    <cellStyle name="Moneda 2 68 3 3 3 2" xfId="32842" xr:uid="{6DA917C9-D3B9-4E77-BB66-13BF811013E5}"/>
    <cellStyle name="Moneda 2 68 3 3 3 3" xfId="21921" xr:uid="{44C73D06-9A6D-4105-85FF-7574B8F57540}"/>
    <cellStyle name="Moneda 2 68 3 3 4" xfId="29203" xr:uid="{02F67106-9531-4E38-92F7-3A46963854A9}"/>
    <cellStyle name="Moneda 2 68 3 3 5" xfId="18282" xr:uid="{1EE05C0A-C734-4175-BE0E-E3BEDF6B8893}"/>
    <cellStyle name="Moneda 2 68 3 4" xfId="8055" xr:uid="{DC9B486A-CD6E-4781-AF06-A3EA2A11468E}"/>
    <cellStyle name="Moneda 2 68 3 4 2" xfId="15362" xr:uid="{4BCE4448-2E08-4CED-8C80-2BB6A26828F1}"/>
    <cellStyle name="Moneda 2 68 3 4 2 2" xfId="37208" xr:uid="{2FB39F52-D6E1-4C3B-8979-ECE3994E51CE}"/>
    <cellStyle name="Moneda 2 68 3 4 2 3" xfId="26287" xr:uid="{DEE7185D-2EFE-4102-A8FC-4ADAEAD44B68}"/>
    <cellStyle name="Moneda 2 68 3 4 3" xfId="11708" xr:uid="{9FAED56F-B5B3-4081-8E78-05B73A4769E1}"/>
    <cellStyle name="Moneda 2 68 3 4 3 2" xfId="33568" xr:uid="{37DFEBF4-3E87-4FA7-AFAF-33164905ED92}"/>
    <cellStyle name="Moneda 2 68 3 4 3 3" xfId="22647" xr:uid="{F5869C95-5A3F-4092-9014-9D199CD9863D}"/>
    <cellStyle name="Moneda 2 68 3 4 4" xfId="29929" xr:uid="{BF4A8CD7-1358-4AE5-B156-E7732703C7EF}"/>
    <cellStyle name="Moneda 2 68 3 4 5" xfId="19008" xr:uid="{1762DB10-EB00-4A62-8F63-1959B94FF7CF}"/>
    <cellStyle name="Moneda 2 68 3 5" xfId="8785" xr:uid="{A122E5E7-DE53-47EE-89B2-6F616D0785F6}"/>
    <cellStyle name="Moneda 2 68 3 5 2" xfId="16092" xr:uid="{026B198A-DBF7-4A1B-AFB0-D7BE1B273408}"/>
    <cellStyle name="Moneda 2 68 3 5 2 2" xfId="37934" xr:uid="{A37618D4-469A-4E95-A5B7-1B65D8938CB8}"/>
    <cellStyle name="Moneda 2 68 3 5 2 3" xfId="27013" xr:uid="{0C7CE0EE-49E5-4CE0-AD42-A6ACA4EE66FF}"/>
    <cellStyle name="Moneda 2 68 3 5 3" xfId="12434" xr:uid="{EE8D16AC-4F7E-43AF-8ECA-4349AFD5F318}"/>
    <cellStyle name="Moneda 2 68 3 5 3 2" xfId="34294" xr:uid="{624E455E-2073-4334-A414-5F5C5B7BA10B}"/>
    <cellStyle name="Moneda 2 68 3 5 3 3" xfId="23373" xr:uid="{C9E840D1-567B-4000-BBF2-F5239290EEA6}"/>
    <cellStyle name="Moneda 2 68 3 5 4" xfId="30655" xr:uid="{C970E14C-2892-4BB5-8405-ABCF313DBBD6}"/>
    <cellStyle name="Moneda 2 68 3 5 5" xfId="19734" xr:uid="{83F89E6C-9BAA-49B0-8181-197D9157FE98}"/>
    <cellStyle name="Moneda 2 68 3 6" xfId="13174" xr:uid="{C36B0B8A-B0F0-40AE-9206-6C64E19690E5}"/>
    <cellStyle name="Moneda 2 68 3 6 2" xfId="35028" xr:uid="{4C0D6973-84F2-45E0-933C-9894EE3E6A4E}"/>
    <cellStyle name="Moneda 2 68 3 6 3" xfId="24107" xr:uid="{32FC3C26-2577-4A2C-B85F-D02DC99657CE}"/>
    <cellStyle name="Moneda 2 68 3 7" xfId="9520" xr:uid="{F272B48C-F142-439D-905F-8316CB337370}"/>
    <cellStyle name="Moneda 2 68 3 7 2" xfId="31388" xr:uid="{99A0EA06-F998-4C6A-A203-7BD8C5211A90}"/>
    <cellStyle name="Moneda 2 68 3 7 3" xfId="20467" xr:uid="{8949C31A-0CEB-4637-A9F9-51FB36181414}"/>
    <cellStyle name="Moneda 2 68 3 8" xfId="27749" xr:uid="{B178CEFC-4F27-44BA-B54B-08C464A141F3}"/>
    <cellStyle name="Moneda 2 68 3 9" xfId="16828" xr:uid="{DB72666B-5CD9-4301-8EF0-0EC4BC779F99}"/>
    <cellStyle name="Moneda 2 68 4" xfId="6114" xr:uid="{41A30965-847E-45F0-8F21-B47E0F8F829E}"/>
    <cellStyle name="Moneda 2 68 4 2" xfId="13421" xr:uid="{17C7C2F1-EADB-4AF6-830A-EBEC5B3B71E7}"/>
    <cellStyle name="Moneda 2 68 4 2 2" xfId="35275" xr:uid="{B515A9B3-2FDA-49F3-9E46-A79A68A70DA1}"/>
    <cellStyle name="Moneda 2 68 4 2 3" xfId="24354" xr:uid="{28E07DBB-CC9C-4064-A25B-118EC9D1AD5F}"/>
    <cellStyle name="Moneda 2 68 4 3" xfId="9767" xr:uid="{BE448F9E-9F24-4EA3-B8C2-0180477BDAC9}"/>
    <cellStyle name="Moneda 2 68 4 3 2" xfId="31635" xr:uid="{A82F82F1-0498-48FF-9EC6-61DD31260EAA}"/>
    <cellStyle name="Moneda 2 68 4 3 3" xfId="20714" xr:uid="{B98223EF-A91B-41F2-9258-D2F671C0CB99}"/>
    <cellStyle name="Moneda 2 68 4 4" xfId="27996" xr:uid="{3522F162-8896-4BBB-A75D-F3CA638FE444}"/>
    <cellStyle name="Moneda 2 68 4 5" xfId="17075" xr:uid="{F5E9A97B-A781-4D5F-AC2C-13FDA4A0B38B}"/>
    <cellStyle name="Moneda 2 68 5" xfId="6842" xr:uid="{DDC5914E-5C9D-4A78-B667-28259FA1506B}"/>
    <cellStyle name="Moneda 2 68 5 2" xfId="14149" xr:uid="{6686BD50-D8E4-46A8-A4CA-E3754E13CBB5}"/>
    <cellStyle name="Moneda 2 68 5 2 2" xfId="36001" xr:uid="{11F91251-794C-4420-9E60-C3FBFFA40DDF}"/>
    <cellStyle name="Moneda 2 68 5 2 3" xfId="25080" xr:uid="{D6735F6A-1BDF-4C36-AA54-5AA4C59CBBC6}"/>
    <cellStyle name="Moneda 2 68 5 3" xfId="10495" xr:uid="{D129E03D-940C-4C60-AA6D-02D16EC0C1D1}"/>
    <cellStyle name="Moneda 2 68 5 3 2" xfId="32361" xr:uid="{5155B6F2-0E24-47E3-8A78-28B398BBD5C9}"/>
    <cellStyle name="Moneda 2 68 5 3 3" xfId="21440" xr:uid="{60BD2D9D-EF95-4BD2-A448-763C39568413}"/>
    <cellStyle name="Moneda 2 68 5 4" xfId="28722" xr:uid="{24C6F68A-F542-40A5-B4D3-99F1DF067888}"/>
    <cellStyle name="Moneda 2 68 5 5" xfId="17801" xr:uid="{A675C49A-A8DF-4309-85D7-E5A3F3CCE280}"/>
    <cellStyle name="Moneda 2 68 6" xfId="7572" xr:uid="{9D985C7A-DE25-4388-A1D2-4E6881AEAC7D}"/>
    <cellStyle name="Moneda 2 68 6 2" xfId="14879" xr:uid="{B3107D5F-6FEE-4C69-B7AC-968E22EDC82C}"/>
    <cellStyle name="Moneda 2 68 6 2 2" xfId="36727" xr:uid="{51145985-6D86-4A14-BC04-B4C8ABCD3A66}"/>
    <cellStyle name="Moneda 2 68 6 2 3" xfId="25806" xr:uid="{CCE167C1-F26B-48EF-B1EE-1A7B0E31CDC0}"/>
    <cellStyle name="Moneda 2 68 6 3" xfId="11225" xr:uid="{7D8F5160-8861-41FF-ABCB-A7C774F5C19A}"/>
    <cellStyle name="Moneda 2 68 6 3 2" xfId="33087" xr:uid="{20EDB737-1B60-4741-BC0A-9E99AB3F931A}"/>
    <cellStyle name="Moneda 2 68 6 3 3" xfId="22166" xr:uid="{F77D60EE-F430-45C0-A45A-E2F001210A96}"/>
    <cellStyle name="Moneda 2 68 6 4" xfId="29448" xr:uid="{DC1714A2-AE03-408F-A76F-D1BC5D07DC12}"/>
    <cellStyle name="Moneda 2 68 6 5" xfId="18527" xr:uid="{0C0BDCD0-18ED-4032-ABD9-25F7213332B9}"/>
    <cellStyle name="Moneda 2 68 7" xfId="8302" xr:uid="{8A067991-F8E1-4362-8C6D-C2E9DCF281B4}"/>
    <cellStyle name="Moneda 2 68 7 2" xfId="15609" xr:uid="{2177E7F8-CE77-430A-9909-20184A87E720}"/>
    <cellStyle name="Moneda 2 68 7 2 2" xfId="37453" xr:uid="{D1431AE9-2F1A-47E8-AF7C-3EC9BB97C6C9}"/>
    <cellStyle name="Moneda 2 68 7 2 3" xfId="26532" xr:uid="{A6EE05D3-951B-4BA2-9F29-8E0701E60BAC}"/>
    <cellStyle name="Moneda 2 68 7 3" xfId="11953" xr:uid="{E8E8438A-ED36-4C69-960D-50574A8DC8EB}"/>
    <cellStyle name="Moneda 2 68 7 3 2" xfId="33813" xr:uid="{91331C70-8286-438A-85EB-BFF9DC9BDDBE}"/>
    <cellStyle name="Moneda 2 68 7 3 3" xfId="22892" xr:uid="{85556E6E-25F4-4C1D-9155-BD63207A4F4E}"/>
    <cellStyle name="Moneda 2 68 7 4" xfId="30174" xr:uid="{7BA2423C-2A05-4C2F-8B31-109A325097D4}"/>
    <cellStyle name="Moneda 2 68 7 5" xfId="19253" xr:uid="{DB0321E3-EE7C-42BC-80C3-010CA5D45247}"/>
    <cellStyle name="Moneda 2 68 8" xfId="12691" xr:uid="{BAB9C6FC-0A4C-46A0-B075-E9797DC2DFCA}"/>
    <cellStyle name="Moneda 2 68 8 2" xfId="34547" xr:uid="{E14B5063-E34D-44E6-9C06-4A1016B72A6F}"/>
    <cellStyle name="Moneda 2 68 8 3" xfId="23626" xr:uid="{32E3A9C5-6BFE-406A-A16E-ADF2C32EE000}"/>
    <cellStyle name="Moneda 2 68 9" xfId="9039" xr:uid="{C7E85E12-A6A0-4455-A62A-A344FBD084F0}"/>
    <cellStyle name="Moneda 2 68 9 2" xfId="30907" xr:uid="{98C4FBD3-763E-4559-B216-F574B414F676}"/>
    <cellStyle name="Moneda 2 68 9 3" xfId="19986" xr:uid="{2A1994AB-239E-44B4-A29F-EA3A5C25A124}"/>
    <cellStyle name="Moneda 2 69" xfId="3203" xr:uid="{40E59BB8-3386-45AC-9BD0-CDB58140DFB4}"/>
    <cellStyle name="Moneda 2 69 10" xfId="27269" xr:uid="{CE7BAD85-B71D-46C5-9230-2A7BB69E053F}"/>
    <cellStyle name="Moneda 2 69 11" xfId="16348" xr:uid="{6A331620-5A65-4F08-81D0-57CCE1A287AE}"/>
    <cellStyle name="Moneda 2 69 2" xfId="5613" xr:uid="{00A06DFA-E1B6-4C93-8485-19E7385F8015}"/>
    <cellStyle name="Moneda 2 69 2 2" xfId="6352" xr:uid="{C7007062-4D87-4F95-ADDA-D066A85E3928}"/>
    <cellStyle name="Moneda 2 69 2 2 2" xfId="13659" xr:uid="{F920DEC7-F649-487D-90CC-05BACDBB59BB}"/>
    <cellStyle name="Moneda 2 69 2 2 2 2" xfId="35513" xr:uid="{1AC76E03-0CC7-4FCA-81B0-843F861F8657}"/>
    <cellStyle name="Moneda 2 69 2 2 2 3" xfId="24592" xr:uid="{13ED878E-0B3C-490D-943A-EACC8B5B3D81}"/>
    <cellStyle name="Moneda 2 69 2 2 3" xfId="10005" xr:uid="{46DA6010-2512-4C77-A695-C686745C3D2E}"/>
    <cellStyle name="Moneda 2 69 2 2 3 2" xfId="31873" xr:uid="{9504D8A5-E871-485A-A332-DE92F572C60F}"/>
    <cellStyle name="Moneda 2 69 2 2 3 3" xfId="20952" xr:uid="{35D771B4-FFA4-4E98-9DC7-F053FB247C4E}"/>
    <cellStyle name="Moneda 2 69 2 2 4" xfId="28234" xr:uid="{FD89D511-B654-4FD9-830E-5A94B948A232}"/>
    <cellStyle name="Moneda 2 69 2 2 5" xfId="17313" xr:uid="{330F0271-2ADF-4629-A1B1-1982FECB49C0}"/>
    <cellStyle name="Moneda 2 69 2 3" xfId="7082" xr:uid="{C98B4413-1E73-435B-8483-9231DE63BC54}"/>
    <cellStyle name="Moneda 2 69 2 3 2" xfId="14389" xr:uid="{F195389E-FC82-4D26-B51B-83280B8AA7D9}"/>
    <cellStyle name="Moneda 2 69 2 3 2 2" xfId="36239" xr:uid="{57EE5CBD-76A7-46F4-8420-86C25BA84E25}"/>
    <cellStyle name="Moneda 2 69 2 3 2 3" xfId="25318" xr:uid="{6B349214-EACB-4A35-9A73-9F599B0CFA58}"/>
    <cellStyle name="Moneda 2 69 2 3 3" xfId="10735" xr:uid="{F30D3A84-8AAA-4F14-939E-ACD7E63BE17B}"/>
    <cellStyle name="Moneda 2 69 2 3 3 2" xfId="32599" xr:uid="{0765C132-FB9E-4B65-A9BD-BCC586DAB835}"/>
    <cellStyle name="Moneda 2 69 2 3 3 3" xfId="21678" xr:uid="{7E3FFF35-7D3B-4F62-9685-720829E1C3F3}"/>
    <cellStyle name="Moneda 2 69 2 3 4" xfId="28960" xr:uid="{8BC1780E-D585-4D1F-98D3-3B7811617BC6}"/>
    <cellStyle name="Moneda 2 69 2 3 5" xfId="18039" xr:uid="{28945D3C-53EC-420B-9262-1B1E13A2F01D}"/>
    <cellStyle name="Moneda 2 69 2 4" xfId="7812" xr:uid="{431FC709-6A70-40FF-9020-C1BB86BF2737}"/>
    <cellStyle name="Moneda 2 69 2 4 2" xfId="15119" xr:uid="{98A99A64-1C39-4EFC-8A77-CA74553BD2AD}"/>
    <cellStyle name="Moneda 2 69 2 4 2 2" xfId="36965" xr:uid="{AD31FD60-6CA7-424C-8C43-784BE0725461}"/>
    <cellStyle name="Moneda 2 69 2 4 2 3" xfId="26044" xr:uid="{DB30A3A6-8602-4D62-899B-F12BB94B64BF}"/>
    <cellStyle name="Moneda 2 69 2 4 3" xfId="11465" xr:uid="{6EE13809-5399-46CF-9F12-FB39939ADD08}"/>
    <cellStyle name="Moneda 2 69 2 4 3 2" xfId="33325" xr:uid="{6E886863-1C1A-4249-BBE3-189D10E5C388}"/>
    <cellStyle name="Moneda 2 69 2 4 3 3" xfId="22404" xr:uid="{6A75267D-AA86-4960-B08B-A8677F587618}"/>
    <cellStyle name="Moneda 2 69 2 4 4" xfId="29686" xr:uid="{17158A57-BD75-41C8-887D-F7EC0183A249}"/>
    <cellStyle name="Moneda 2 69 2 4 5" xfId="18765" xr:uid="{CC762EF3-B0EC-4082-A013-D251BB572AC9}"/>
    <cellStyle name="Moneda 2 69 2 5" xfId="8542" xr:uid="{5BDDE327-668C-4CCF-BA14-409A692BCEF2}"/>
    <cellStyle name="Moneda 2 69 2 5 2" xfId="15849" xr:uid="{AE0AFD60-8451-40F4-9A2A-3D8FCA9A2374}"/>
    <cellStyle name="Moneda 2 69 2 5 2 2" xfId="37691" xr:uid="{FD03CFAF-D9DC-430F-8369-3823D497FD40}"/>
    <cellStyle name="Moneda 2 69 2 5 2 3" xfId="26770" xr:uid="{EFB7A5B1-28A9-4914-BE2C-ABE5345CD155}"/>
    <cellStyle name="Moneda 2 69 2 5 3" xfId="12191" xr:uid="{1B28FBBF-19F2-4446-83AE-B9C67991336D}"/>
    <cellStyle name="Moneda 2 69 2 5 3 2" xfId="34051" xr:uid="{0B411E31-17C9-41DB-95F5-02ECA8E4AD94}"/>
    <cellStyle name="Moneda 2 69 2 5 3 3" xfId="23130" xr:uid="{4F141616-4190-4FCC-A06E-A634E7874A7D}"/>
    <cellStyle name="Moneda 2 69 2 5 4" xfId="30412" xr:uid="{D6C632E1-4C5D-4C82-BF33-E5A68371E8D8}"/>
    <cellStyle name="Moneda 2 69 2 5 5" xfId="19491" xr:uid="{FC4B3BDE-2F4D-4C36-A5D5-46B28E4A15DB}"/>
    <cellStyle name="Moneda 2 69 2 6" xfId="12931" xr:uid="{A0080B86-0893-4EEC-A294-54FCD0ABDE7E}"/>
    <cellStyle name="Moneda 2 69 2 6 2" xfId="34785" xr:uid="{295D710A-660F-4255-9BC8-673AA90C02BC}"/>
    <cellStyle name="Moneda 2 69 2 6 3" xfId="23864" xr:uid="{8AABC9F9-61FD-4054-9E70-3F888F58101A}"/>
    <cellStyle name="Moneda 2 69 2 7" xfId="9277" xr:uid="{91C9F06B-2FAB-4E86-9687-5DB54BFF3C8F}"/>
    <cellStyle name="Moneda 2 69 2 7 2" xfId="31145" xr:uid="{9BF348AE-01CC-4EE6-A42B-AC455B468671}"/>
    <cellStyle name="Moneda 2 69 2 7 3" xfId="20224" xr:uid="{E47852A4-D525-4CF3-8120-B983CEFB8B71}"/>
    <cellStyle name="Moneda 2 69 2 8" xfId="27506" xr:uid="{BED3EC4C-192D-492D-821B-E30415B283ED}"/>
    <cellStyle name="Moneda 2 69 2 9" xfId="16585" xr:uid="{88FE0FCE-86F8-48AF-A7B0-DDBF0308A42D}"/>
    <cellStyle name="Moneda 2 69 3" xfId="5863" xr:uid="{B792A7DF-8A7B-49BB-8D65-64AA8D40912B}"/>
    <cellStyle name="Moneda 2 69 3 2" xfId="6596" xr:uid="{2E99E842-65CF-43FB-AFD3-8869DAC78EDB}"/>
    <cellStyle name="Moneda 2 69 3 2 2" xfId="13903" xr:uid="{ADB2484B-1311-4249-ABF3-2574CFAD0B15}"/>
    <cellStyle name="Moneda 2 69 3 2 2 2" xfId="35757" xr:uid="{C42C7D5D-C885-4EBC-9485-612028147A62}"/>
    <cellStyle name="Moneda 2 69 3 2 2 3" xfId="24836" xr:uid="{88A3434A-3DF0-4D69-A505-70C6ED7BE706}"/>
    <cellStyle name="Moneda 2 69 3 2 3" xfId="10249" xr:uid="{C19F6DF8-D434-4CC1-A118-6CBF597797A2}"/>
    <cellStyle name="Moneda 2 69 3 2 3 2" xfId="32117" xr:uid="{65FD8C05-962F-47C9-B6E7-57489CC2C3F6}"/>
    <cellStyle name="Moneda 2 69 3 2 3 3" xfId="21196" xr:uid="{ADC98D8A-41E0-4C3D-8B3A-9A17D9A1ADC5}"/>
    <cellStyle name="Moneda 2 69 3 2 4" xfId="28478" xr:uid="{E2ADB37B-E34B-4700-997F-6FE7597F0D3D}"/>
    <cellStyle name="Moneda 2 69 3 2 5" xfId="17557" xr:uid="{E6BD85F9-FB8A-4B94-B666-4A8173BCA5A4}"/>
    <cellStyle name="Moneda 2 69 3 3" xfId="7326" xr:uid="{4A0D1140-DFC4-4F6F-82E7-D86FB66BE7AF}"/>
    <cellStyle name="Moneda 2 69 3 3 2" xfId="14633" xr:uid="{DBAB25B0-1744-41F4-8E23-C363B9A81781}"/>
    <cellStyle name="Moneda 2 69 3 3 2 2" xfId="36483" xr:uid="{C58BE049-C8AC-4323-9860-6E0986D885A7}"/>
    <cellStyle name="Moneda 2 69 3 3 2 3" xfId="25562" xr:uid="{F2C46672-F379-4959-9F07-73341821B001}"/>
    <cellStyle name="Moneda 2 69 3 3 3" xfId="10979" xr:uid="{B83BC3FC-1C1B-4AA3-8DD1-CF7EF7B94E74}"/>
    <cellStyle name="Moneda 2 69 3 3 3 2" xfId="32843" xr:uid="{44D50AAE-5A26-46EF-8B68-7B377DBEC098}"/>
    <cellStyle name="Moneda 2 69 3 3 3 3" xfId="21922" xr:uid="{905C6FA1-FB1A-4DA7-B288-CB5AE751A7EA}"/>
    <cellStyle name="Moneda 2 69 3 3 4" xfId="29204" xr:uid="{DC2319BA-86B9-44CE-AF10-E4D854899CCB}"/>
    <cellStyle name="Moneda 2 69 3 3 5" xfId="18283" xr:uid="{936BC775-2AD0-437C-BD91-8ACDDC50802D}"/>
    <cellStyle name="Moneda 2 69 3 4" xfId="8056" xr:uid="{7AC5F549-766B-4EDF-AFB6-BC3A443CC7FE}"/>
    <cellStyle name="Moneda 2 69 3 4 2" xfId="15363" xr:uid="{237A8C7E-6EC5-42A5-872B-FD4451956DDF}"/>
    <cellStyle name="Moneda 2 69 3 4 2 2" xfId="37209" xr:uid="{5E81345A-4354-46CD-A37D-4DC874ECB974}"/>
    <cellStyle name="Moneda 2 69 3 4 2 3" xfId="26288" xr:uid="{1F209D5D-D5A1-4F96-B69F-CF1E14EE3D16}"/>
    <cellStyle name="Moneda 2 69 3 4 3" xfId="11709" xr:uid="{55B90A2A-9F86-4B13-A7E9-F381391574A2}"/>
    <cellStyle name="Moneda 2 69 3 4 3 2" xfId="33569" xr:uid="{B634C060-176A-4FB7-AD3F-305ACA01B407}"/>
    <cellStyle name="Moneda 2 69 3 4 3 3" xfId="22648" xr:uid="{EF22B691-07DA-4674-A4C6-E324DD92929A}"/>
    <cellStyle name="Moneda 2 69 3 4 4" xfId="29930" xr:uid="{3568CB5A-54EE-4031-9822-6ABE9C58E733}"/>
    <cellStyle name="Moneda 2 69 3 4 5" xfId="19009" xr:uid="{5AA2A52E-D717-4E31-B867-717D3443A44B}"/>
    <cellStyle name="Moneda 2 69 3 5" xfId="8786" xr:uid="{F27536D3-6B8A-4B40-AF28-DAE73AEF6ED8}"/>
    <cellStyle name="Moneda 2 69 3 5 2" xfId="16093" xr:uid="{39E691D6-BBAF-455A-AB6F-12EC9EBFC2AF}"/>
    <cellStyle name="Moneda 2 69 3 5 2 2" xfId="37935" xr:uid="{D9CA390D-7CA7-45B4-AB0C-195AFD488A1B}"/>
    <cellStyle name="Moneda 2 69 3 5 2 3" xfId="27014" xr:uid="{AEF4BFC5-F040-4EAB-8583-FF49E6B8088F}"/>
    <cellStyle name="Moneda 2 69 3 5 3" xfId="12435" xr:uid="{AF84B116-DD4E-4DDB-84AE-251A333A58B2}"/>
    <cellStyle name="Moneda 2 69 3 5 3 2" xfId="34295" xr:uid="{45FF6F4D-9787-4CF9-8F7D-6DA4BB9A1AE4}"/>
    <cellStyle name="Moneda 2 69 3 5 3 3" xfId="23374" xr:uid="{2B3D2DCF-28A7-4D1F-9A12-202F8C7832F3}"/>
    <cellStyle name="Moneda 2 69 3 5 4" xfId="30656" xr:uid="{42A9BD0E-C1C3-43E1-BC71-5295CA7B963B}"/>
    <cellStyle name="Moneda 2 69 3 5 5" xfId="19735" xr:uid="{23701080-52B6-444A-8497-D4B21AF6F44E}"/>
    <cellStyle name="Moneda 2 69 3 6" xfId="13175" xr:uid="{DF8B39BD-3182-4A5A-BE81-98BB34AD498C}"/>
    <cellStyle name="Moneda 2 69 3 6 2" xfId="35029" xr:uid="{CAB07411-6A87-4D68-AF66-3DF6D445618E}"/>
    <cellStyle name="Moneda 2 69 3 6 3" xfId="24108" xr:uid="{E5F9D358-45B1-44EE-BDF4-DC9F30DA04BD}"/>
    <cellStyle name="Moneda 2 69 3 7" xfId="9521" xr:uid="{A4DF700B-9DBA-4BFD-A465-AF51F856C071}"/>
    <cellStyle name="Moneda 2 69 3 7 2" xfId="31389" xr:uid="{2615B85F-0BA9-48CB-BD23-1E075FD8B282}"/>
    <cellStyle name="Moneda 2 69 3 7 3" xfId="20468" xr:uid="{D84D6A5B-973F-4FA1-BA12-873E7480274A}"/>
    <cellStyle name="Moneda 2 69 3 8" xfId="27750" xr:uid="{139E98C9-ABE5-45E5-8C7D-9EDDD0479887}"/>
    <cellStyle name="Moneda 2 69 3 9" xfId="16829" xr:uid="{0770B380-8938-4657-BBDD-FFFCC16C0538}"/>
    <cellStyle name="Moneda 2 69 4" xfId="6115" xr:uid="{FF7AAC30-4D30-4DBB-BC61-CEACED7181D6}"/>
    <cellStyle name="Moneda 2 69 4 2" xfId="13422" xr:uid="{40FAEC04-3710-430E-A4A6-2B5AAC78118D}"/>
    <cellStyle name="Moneda 2 69 4 2 2" xfId="35276" xr:uid="{8E97A40E-04E9-4AF3-8C72-658B0630A57E}"/>
    <cellStyle name="Moneda 2 69 4 2 3" xfId="24355" xr:uid="{61CB0053-0B5A-49AD-A7A1-580054D93456}"/>
    <cellStyle name="Moneda 2 69 4 3" xfId="9768" xr:uid="{8BC842C2-2A91-4554-96EC-51B70AC7D3FA}"/>
    <cellStyle name="Moneda 2 69 4 3 2" xfId="31636" xr:uid="{88F0F447-49C3-4E20-87A9-7BA216A6BC0E}"/>
    <cellStyle name="Moneda 2 69 4 3 3" xfId="20715" xr:uid="{C30539FC-BD08-4148-BBBF-B7CFAEAAB3AE}"/>
    <cellStyle name="Moneda 2 69 4 4" xfId="27997" xr:uid="{57E86221-239D-44CE-B32D-EA9132AD2AAB}"/>
    <cellStyle name="Moneda 2 69 4 5" xfId="17076" xr:uid="{CB02320C-3977-4E59-AB67-A15236A0E1AD}"/>
    <cellStyle name="Moneda 2 69 5" xfId="6843" xr:uid="{5C43E16A-68D3-4258-A989-C8DF9E69122F}"/>
    <cellStyle name="Moneda 2 69 5 2" xfId="14150" xr:uid="{4523CA2F-CB50-4AC7-B22E-4ACF614EAE0E}"/>
    <cellStyle name="Moneda 2 69 5 2 2" xfId="36002" xr:uid="{16D1C8BD-1FFD-4228-803D-26EB7487B83F}"/>
    <cellStyle name="Moneda 2 69 5 2 3" xfId="25081" xr:uid="{D56E72F0-FDA7-4294-A0C2-92E815925631}"/>
    <cellStyle name="Moneda 2 69 5 3" xfId="10496" xr:uid="{E2496D9E-F9B4-46AD-B702-B3D283FB9486}"/>
    <cellStyle name="Moneda 2 69 5 3 2" xfId="32362" xr:uid="{D6816354-D45C-4702-831B-6E3FE2D42244}"/>
    <cellStyle name="Moneda 2 69 5 3 3" xfId="21441" xr:uid="{E419D764-C9B4-44C8-AB49-1A593D191580}"/>
    <cellStyle name="Moneda 2 69 5 4" xfId="28723" xr:uid="{54B0910C-B229-4482-96A8-DAFE6B58AF23}"/>
    <cellStyle name="Moneda 2 69 5 5" xfId="17802" xr:uid="{81245F11-73F2-43BB-ABEF-7A4E11095688}"/>
    <cellStyle name="Moneda 2 69 6" xfId="7573" xr:uid="{79446BB6-963F-4BC2-AE30-F0FCA1674225}"/>
    <cellStyle name="Moneda 2 69 6 2" xfId="14880" xr:uid="{945388EF-0777-4429-AD21-BE75AA2ED03E}"/>
    <cellStyle name="Moneda 2 69 6 2 2" xfId="36728" xr:uid="{A54D07AF-F130-4A68-8B46-AF058FF316A4}"/>
    <cellStyle name="Moneda 2 69 6 2 3" xfId="25807" xr:uid="{39F2B5A2-20D7-4C5C-AEDF-CE131C8286DE}"/>
    <cellStyle name="Moneda 2 69 6 3" xfId="11226" xr:uid="{DBA8B7D9-538F-4E5C-9180-795A88B28B6D}"/>
    <cellStyle name="Moneda 2 69 6 3 2" xfId="33088" xr:uid="{A9160BFB-EDDB-4276-A12F-34280B3453D4}"/>
    <cellStyle name="Moneda 2 69 6 3 3" xfId="22167" xr:uid="{6E9420C4-7D3E-4F70-BA13-61FC16570882}"/>
    <cellStyle name="Moneda 2 69 6 4" xfId="29449" xr:uid="{740F1E9E-91BF-43C0-935B-23F0FD38E736}"/>
    <cellStyle name="Moneda 2 69 6 5" xfId="18528" xr:uid="{C5475F28-D2E4-489E-A405-CD206DB3C97B}"/>
    <cellStyle name="Moneda 2 69 7" xfId="8303" xr:uid="{E46568DD-DCFC-407C-A631-9B687D91BCD3}"/>
    <cellStyle name="Moneda 2 69 7 2" xfId="15610" xr:uid="{E5C47DAC-BABE-433E-9E31-FCAD68BCFC9E}"/>
    <cellStyle name="Moneda 2 69 7 2 2" xfId="37454" xr:uid="{EB96E92D-F19F-48B5-B512-AAF3FF4D3438}"/>
    <cellStyle name="Moneda 2 69 7 2 3" xfId="26533" xr:uid="{F8CF169D-56F0-4888-A039-95E5BB66B7EA}"/>
    <cellStyle name="Moneda 2 69 7 3" xfId="11954" xr:uid="{0E960627-85E1-4890-93A4-19B7AC89BE3A}"/>
    <cellStyle name="Moneda 2 69 7 3 2" xfId="33814" xr:uid="{9FA3E58C-4469-4C95-82D8-A98B5237C05E}"/>
    <cellStyle name="Moneda 2 69 7 3 3" xfId="22893" xr:uid="{9B8BEBE5-5B37-4818-B770-466952D31911}"/>
    <cellStyle name="Moneda 2 69 7 4" xfId="30175" xr:uid="{6D34740F-0322-4592-9382-CA6E2F853A9C}"/>
    <cellStyle name="Moneda 2 69 7 5" xfId="19254" xr:uid="{E9D93798-57C9-4A37-BCB1-B937F0A75DA8}"/>
    <cellStyle name="Moneda 2 69 8" xfId="12692" xr:uid="{C4A9727C-40D6-46FF-B83B-564AD6312093}"/>
    <cellStyle name="Moneda 2 69 8 2" xfId="34548" xr:uid="{896DD17A-A080-4372-8BC4-7715B65DFF2F}"/>
    <cellStyle name="Moneda 2 69 8 3" xfId="23627" xr:uid="{F698812D-0F24-4D6B-9832-CF1EDF4E1819}"/>
    <cellStyle name="Moneda 2 69 9" xfId="9040" xr:uid="{35415D13-7F30-4687-8CF5-1911CD487E66}"/>
    <cellStyle name="Moneda 2 69 9 2" xfId="30908" xr:uid="{ACA63AD2-0558-4BFF-96EA-EE6BCD854E99}"/>
    <cellStyle name="Moneda 2 69 9 3" xfId="19987" xr:uid="{13111715-6AE6-47FA-A059-5808CE3D153D}"/>
    <cellStyle name="Moneda 2 7" xfId="3204" xr:uid="{BB5EE57A-1566-41EC-9CDF-5C173E9A1BBD}"/>
    <cellStyle name="Moneda 2 7 10" xfId="27270" xr:uid="{F959DB71-51E1-4572-92A8-C8021D6AD1D1}"/>
    <cellStyle name="Moneda 2 7 11" xfId="16349" xr:uid="{2AF7DCD1-AA03-4B27-83FA-6C8B59F6B07F}"/>
    <cellStyle name="Moneda 2 7 2" xfId="5614" xr:uid="{3BADA301-CEF8-4108-9FC9-99E0359D351E}"/>
    <cellStyle name="Moneda 2 7 2 2" xfId="6353" xr:uid="{3C18C203-FF20-409E-8D4C-18E2B3B7F78A}"/>
    <cellStyle name="Moneda 2 7 2 2 2" xfId="13660" xr:uid="{01C60718-6A84-47C5-B85A-3D92F7ED04E1}"/>
    <cellStyle name="Moneda 2 7 2 2 2 2" xfId="35514" xr:uid="{795FEEC9-EA19-4CEA-B8CB-CD69312AFF20}"/>
    <cellStyle name="Moneda 2 7 2 2 2 3" xfId="24593" xr:uid="{85523FD5-9926-4076-8718-CF8A45CE6603}"/>
    <cellStyle name="Moneda 2 7 2 2 3" xfId="10006" xr:uid="{64249027-BBDD-4DDD-A8AD-422436BC1D48}"/>
    <cellStyle name="Moneda 2 7 2 2 3 2" xfId="31874" xr:uid="{F18C246E-8CC5-431D-8B51-4AA4FAB9FEDE}"/>
    <cellStyle name="Moneda 2 7 2 2 3 3" xfId="20953" xr:uid="{94E5F694-EE66-45ED-8A12-A7886970AA6D}"/>
    <cellStyle name="Moneda 2 7 2 2 4" xfId="28235" xr:uid="{31DE8DF1-71E1-4E63-885D-C55262B1C487}"/>
    <cellStyle name="Moneda 2 7 2 2 5" xfId="17314" xr:uid="{6D4E7B05-3551-4F9D-88CC-419A71D75496}"/>
    <cellStyle name="Moneda 2 7 2 3" xfId="7083" xr:uid="{CF87CDAD-3B2A-4F55-B7B9-AF39EE51C480}"/>
    <cellStyle name="Moneda 2 7 2 3 2" xfId="14390" xr:uid="{0D95A5DF-1191-48B2-A71C-5D0738706CAF}"/>
    <cellStyle name="Moneda 2 7 2 3 2 2" xfId="36240" xr:uid="{60EBE45F-1C65-4B3E-A4C0-4CF831092675}"/>
    <cellStyle name="Moneda 2 7 2 3 2 3" xfId="25319" xr:uid="{1C71FD2B-79C0-42C2-AF4B-C6FCDBB15BA0}"/>
    <cellStyle name="Moneda 2 7 2 3 3" xfId="10736" xr:uid="{F5EAEE91-1633-4D9B-960B-728755208943}"/>
    <cellStyle name="Moneda 2 7 2 3 3 2" xfId="32600" xr:uid="{841CEE8B-013C-4C45-9929-F43C59D27046}"/>
    <cellStyle name="Moneda 2 7 2 3 3 3" xfId="21679" xr:uid="{99A8A8CC-CDFF-4246-974E-F0E54AF88692}"/>
    <cellStyle name="Moneda 2 7 2 3 4" xfId="28961" xr:uid="{5C39894E-DF83-422A-B77A-4F0D277DEF44}"/>
    <cellStyle name="Moneda 2 7 2 3 5" xfId="18040" xr:uid="{EE038000-10DE-4BB5-A0F4-13AB9958C138}"/>
    <cellStyle name="Moneda 2 7 2 4" xfId="7813" xr:uid="{1604486F-82B2-4497-8A37-49126B9E88DE}"/>
    <cellStyle name="Moneda 2 7 2 4 2" xfId="15120" xr:uid="{C5FA3AB3-91AE-4546-927F-970B30E531C5}"/>
    <cellStyle name="Moneda 2 7 2 4 2 2" xfId="36966" xr:uid="{BD0372EA-DE02-4B3D-8496-54BF62BCFFC2}"/>
    <cellStyle name="Moneda 2 7 2 4 2 3" xfId="26045" xr:uid="{199C7B13-80EC-4839-8B97-50CFDCA77A99}"/>
    <cellStyle name="Moneda 2 7 2 4 3" xfId="11466" xr:uid="{1AD340D1-B3AF-4475-AAC6-119EECD57603}"/>
    <cellStyle name="Moneda 2 7 2 4 3 2" xfId="33326" xr:uid="{1D458B63-625A-4C39-95B0-F95DC1B39295}"/>
    <cellStyle name="Moneda 2 7 2 4 3 3" xfId="22405" xr:uid="{DBE83BA1-0394-452E-A7DC-E2694217A12F}"/>
    <cellStyle name="Moneda 2 7 2 4 4" xfId="29687" xr:uid="{4802A429-FBC1-4DD9-9808-B59068D6DD27}"/>
    <cellStyle name="Moneda 2 7 2 4 5" xfId="18766" xr:uid="{33CBF8B8-88F5-4A0D-914D-7B6D00FCAB26}"/>
    <cellStyle name="Moneda 2 7 2 5" xfId="8543" xr:uid="{997FBC50-1ECE-4035-8E88-61CF7561B2E2}"/>
    <cellStyle name="Moneda 2 7 2 5 2" xfId="15850" xr:uid="{AB1B5170-F3C4-4270-AC48-90075BEFDBCC}"/>
    <cellStyle name="Moneda 2 7 2 5 2 2" xfId="37692" xr:uid="{C93720EA-76FD-45C0-B77F-ADFEF0BC8CCC}"/>
    <cellStyle name="Moneda 2 7 2 5 2 3" xfId="26771" xr:uid="{F00478B0-CC89-4957-9FA3-8ADD6738302A}"/>
    <cellStyle name="Moneda 2 7 2 5 3" xfId="12192" xr:uid="{B9F6F23E-C3FA-4A72-BBE8-293FA8A70251}"/>
    <cellStyle name="Moneda 2 7 2 5 3 2" xfId="34052" xr:uid="{121DB5A6-D816-4071-8130-6009676D9A6D}"/>
    <cellStyle name="Moneda 2 7 2 5 3 3" xfId="23131" xr:uid="{69C86782-1F3C-460C-A663-9AEDA340D5F8}"/>
    <cellStyle name="Moneda 2 7 2 5 4" xfId="30413" xr:uid="{370EB1D9-884C-4C95-8D60-A8F53C7BC238}"/>
    <cellStyle name="Moneda 2 7 2 5 5" xfId="19492" xr:uid="{B4FD71CC-BD2C-4881-9DC7-59C1C791DB56}"/>
    <cellStyle name="Moneda 2 7 2 6" xfId="12932" xr:uid="{521B2CDB-7520-48C2-82A1-9272334DF512}"/>
    <cellStyle name="Moneda 2 7 2 6 2" xfId="34786" xr:uid="{EBE719BC-B89C-4A82-BA48-61300CC9E944}"/>
    <cellStyle name="Moneda 2 7 2 6 3" xfId="23865" xr:uid="{FEA08CFB-838A-48C5-9B04-F1E9D4139C2F}"/>
    <cellStyle name="Moneda 2 7 2 7" xfId="9278" xr:uid="{BB7917B3-20D9-4D26-B326-939090A6A85D}"/>
    <cellStyle name="Moneda 2 7 2 7 2" xfId="31146" xr:uid="{2E4B9520-0B92-4E5B-91D2-FC0A93DFA29B}"/>
    <cellStyle name="Moneda 2 7 2 7 3" xfId="20225" xr:uid="{0773B155-69D4-4DB9-9902-15FA018A5290}"/>
    <cellStyle name="Moneda 2 7 2 8" xfId="27507" xr:uid="{0268CB2D-6F30-4EBA-92CA-FBCD867FE814}"/>
    <cellStyle name="Moneda 2 7 2 9" xfId="16586" xr:uid="{6E75C591-BBF8-41B0-B0BD-984049636B08}"/>
    <cellStyle name="Moneda 2 7 3" xfId="5864" xr:uid="{049E5F5E-74C5-46A6-8118-02EC4C477866}"/>
    <cellStyle name="Moneda 2 7 3 2" xfId="6597" xr:uid="{9B903C3F-713C-4888-A83C-1572FEAC5A76}"/>
    <cellStyle name="Moneda 2 7 3 2 2" xfId="13904" xr:uid="{411E6AB5-B39A-420E-B545-B97E128AF257}"/>
    <cellStyle name="Moneda 2 7 3 2 2 2" xfId="35758" xr:uid="{2B2D97FA-F33C-4C12-AA3F-7FFE325AB36C}"/>
    <cellStyle name="Moneda 2 7 3 2 2 3" xfId="24837" xr:uid="{6A257492-B1BA-4CAB-996D-1F375BBB44CE}"/>
    <cellStyle name="Moneda 2 7 3 2 3" xfId="10250" xr:uid="{77AA2141-6872-44FB-923E-F005A1FB2A9E}"/>
    <cellStyle name="Moneda 2 7 3 2 3 2" xfId="32118" xr:uid="{757B3053-21EA-4177-AF0E-E4AB9811D8EC}"/>
    <cellStyle name="Moneda 2 7 3 2 3 3" xfId="21197" xr:uid="{A15BF099-1CDA-4E6D-B6E7-CF1E240FED2E}"/>
    <cellStyle name="Moneda 2 7 3 2 4" xfId="28479" xr:uid="{1E8EC6FB-E899-47BA-922F-4FF7B9B70085}"/>
    <cellStyle name="Moneda 2 7 3 2 5" xfId="17558" xr:uid="{801EA43A-1642-4C54-9257-840AECB9D9B4}"/>
    <cellStyle name="Moneda 2 7 3 3" xfId="7327" xr:uid="{C22A1EEC-D31C-405F-8F38-3D2338AB5E0A}"/>
    <cellStyle name="Moneda 2 7 3 3 2" xfId="14634" xr:uid="{E8833B0F-93B8-46C6-A25A-EBDE90E6E5D9}"/>
    <cellStyle name="Moneda 2 7 3 3 2 2" xfId="36484" xr:uid="{2A259310-85CB-437D-A73D-3706C3E050BC}"/>
    <cellStyle name="Moneda 2 7 3 3 2 3" xfId="25563" xr:uid="{8E408115-7505-4433-ABBB-E20C1F0922D3}"/>
    <cellStyle name="Moneda 2 7 3 3 3" xfId="10980" xr:uid="{5F16FA1F-72ED-42D6-AE4E-9B1C909E3D41}"/>
    <cellStyle name="Moneda 2 7 3 3 3 2" xfId="32844" xr:uid="{F8652B1D-F66B-4555-AAE9-1CA6291F2144}"/>
    <cellStyle name="Moneda 2 7 3 3 3 3" xfId="21923" xr:uid="{E977730F-4EBE-43A2-A7DE-50283AA16DF9}"/>
    <cellStyle name="Moneda 2 7 3 3 4" xfId="29205" xr:uid="{68A6B08E-8FD5-4898-839D-E2E4840BD48C}"/>
    <cellStyle name="Moneda 2 7 3 3 5" xfId="18284" xr:uid="{A3F2202C-FC4A-40DC-AA43-F1D93559991F}"/>
    <cellStyle name="Moneda 2 7 3 4" xfId="8057" xr:uid="{548CA5C5-51DF-4FD1-A369-58A41372FD0A}"/>
    <cellStyle name="Moneda 2 7 3 4 2" xfId="15364" xr:uid="{777A3A62-A57B-466A-987D-B7A9EBD97012}"/>
    <cellStyle name="Moneda 2 7 3 4 2 2" xfId="37210" xr:uid="{DAA87CD7-DE3B-48ED-AB43-A8A636A2392F}"/>
    <cellStyle name="Moneda 2 7 3 4 2 3" xfId="26289" xr:uid="{F6658ACF-B078-4F6B-A773-0E9C7AE6C03E}"/>
    <cellStyle name="Moneda 2 7 3 4 3" xfId="11710" xr:uid="{01E68B31-D4C6-49A3-B47A-153F471D5B0B}"/>
    <cellStyle name="Moneda 2 7 3 4 3 2" xfId="33570" xr:uid="{53CBC11B-340A-4169-8AFA-3731188E83C7}"/>
    <cellStyle name="Moneda 2 7 3 4 3 3" xfId="22649" xr:uid="{CBEE193B-39B8-4437-82EF-5D332317AF2C}"/>
    <cellStyle name="Moneda 2 7 3 4 4" xfId="29931" xr:uid="{785936A3-C47D-4AA1-8CE8-A1D6DAF67DD0}"/>
    <cellStyle name="Moneda 2 7 3 4 5" xfId="19010" xr:uid="{24A449A6-D13B-40FE-B9FD-BF392B247892}"/>
    <cellStyle name="Moneda 2 7 3 5" xfId="8787" xr:uid="{896B957D-63EE-4FCF-AC94-3C8F04789B0D}"/>
    <cellStyle name="Moneda 2 7 3 5 2" xfId="16094" xr:uid="{9FE1B9B4-9CEE-48F1-93E7-91B60E37ED60}"/>
    <cellStyle name="Moneda 2 7 3 5 2 2" xfId="37936" xr:uid="{49A6497B-AD81-4085-8DD3-EBF3C178C609}"/>
    <cellStyle name="Moneda 2 7 3 5 2 3" xfId="27015" xr:uid="{11F4C5FD-9EC6-4A62-8FC6-5F10D518BBC3}"/>
    <cellStyle name="Moneda 2 7 3 5 3" xfId="12436" xr:uid="{A9573AB7-2726-4ECA-9AA7-C20A9959FAAD}"/>
    <cellStyle name="Moneda 2 7 3 5 3 2" xfId="34296" xr:uid="{7B107D03-2AF4-4EDC-A26B-CAA3D9C7E88F}"/>
    <cellStyle name="Moneda 2 7 3 5 3 3" xfId="23375" xr:uid="{5E4E1966-4B05-4600-AAD5-4C393F21A2B8}"/>
    <cellStyle name="Moneda 2 7 3 5 4" xfId="30657" xr:uid="{FA501419-5415-4762-8DCC-907BC23C7B89}"/>
    <cellStyle name="Moneda 2 7 3 5 5" xfId="19736" xr:uid="{73E05058-36EA-4C51-91D6-70380843C71A}"/>
    <cellStyle name="Moneda 2 7 3 6" xfId="13176" xr:uid="{EE51A94A-1277-4B10-885B-E404B8110585}"/>
    <cellStyle name="Moneda 2 7 3 6 2" xfId="35030" xr:uid="{76858D0C-7A54-4A15-8A3B-E85E96FC1CEF}"/>
    <cellStyle name="Moneda 2 7 3 6 3" xfId="24109" xr:uid="{CC1FC98A-F0C9-4C33-9599-EC9AE29263B2}"/>
    <cellStyle name="Moneda 2 7 3 7" xfId="9522" xr:uid="{CB62F7D8-93E7-49AB-9FEA-D108B8C637F6}"/>
    <cellStyle name="Moneda 2 7 3 7 2" xfId="31390" xr:uid="{D8AEA6CD-B01C-4532-A938-697D28ACB2EE}"/>
    <cellStyle name="Moneda 2 7 3 7 3" xfId="20469" xr:uid="{79E9C0DB-8DDE-4D1A-92FB-756BE4B402BB}"/>
    <cellStyle name="Moneda 2 7 3 8" xfId="27751" xr:uid="{67CE80B6-09B9-4F29-B622-481B97DFB249}"/>
    <cellStyle name="Moneda 2 7 3 9" xfId="16830" xr:uid="{1D38ABFE-9229-42C5-9C5F-04A560AF4DF5}"/>
    <cellStyle name="Moneda 2 7 4" xfId="6116" xr:uid="{0E7A22AB-793B-4AEF-865B-84CD8991A726}"/>
    <cellStyle name="Moneda 2 7 4 2" xfId="13423" xr:uid="{4F985A46-FEA2-4B5A-8533-BDC96FD19219}"/>
    <cellStyle name="Moneda 2 7 4 2 2" xfId="35277" xr:uid="{4FC9E42C-4F58-42E3-8CBE-DBFE7870F572}"/>
    <cellStyle name="Moneda 2 7 4 2 3" xfId="24356" xr:uid="{A1DFFB0D-29C5-4AD8-B940-819911F9C613}"/>
    <cellStyle name="Moneda 2 7 4 3" xfId="9769" xr:uid="{736CBC1E-D751-46E1-80C7-C07A1A625687}"/>
    <cellStyle name="Moneda 2 7 4 3 2" xfId="31637" xr:uid="{4DE63C5D-904A-42AC-8C98-21E77284FFA1}"/>
    <cellStyle name="Moneda 2 7 4 3 3" xfId="20716" xr:uid="{92361DF3-889F-4A69-8793-359A9D2EBA7B}"/>
    <cellStyle name="Moneda 2 7 4 4" xfId="27998" xr:uid="{970E549A-C4BF-4F66-B654-FA0CBAD2EE5C}"/>
    <cellStyle name="Moneda 2 7 4 5" xfId="17077" xr:uid="{4C1ADF4B-D9D5-4C3E-9DED-05A1E1B45C4F}"/>
    <cellStyle name="Moneda 2 7 5" xfId="6844" xr:uid="{EF7936C6-7982-48CE-8CA4-96B564E97A06}"/>
    <cellStyle name="Moneda 2 7 5 2" xfId="14151" xr:uid="{EE474E53-A007-44B0-A5AB-00D0946C1D51}"/>
    <cellStyle name="Moneda 2 7 5 2 2" xfId="36003" xr:uid="{1608A790-FACA-4B96-B254-D2FBD200F90C}"/>
    <cellStyle name="Moneda 2 7 5 2 3" xfId="25082" xr:uid="{B9494573-F3AF-489F-8830-5527EF6B26BB}"/>
    <cellStyle name="Moneda 2 7 5 3" xfId="10497" xr:uid="{00810DD0-E397-4897-B6DD-EAE11B46A498}"/>
    <cellStyle name="Moneda 2 7 5 3 2" xfId="32363" xr:uid="{A39705FD-48D5-4226-87EB-AEB57D5DB9CC}"/>
    <cellStyle name="Moneda 2 7 5 3 3" xfId="21442" xr:uid="{65BE4EFE-641A-48E5-905D-6D29D11191BD}"/>
    <cellStyle name="Moneda 2 7 5 4" xfId="28724" xr:uid="{A026853E-19BC-4450-937C-240F394D81BA}"/>
    <cellStyle name="Moneda 2 7 5 5" xfId="17803" xr:uid="{BDAA329B-36E5-467D-89E1-4391F33AF34D}"/>
    <cellStyle name="Moneda 2 7 6" xfId="7574" xr:uid="{33290355-8F69-4E0C-A124-F1D7BFEFE2CD}"/>
    <cellStyle name="Moneda 2 7 6 2" xfId="14881" xr:uid="{797DEE0E-5737-4E3E-A713-70A95A970751}"/>
    <cellStyle name="Moneda 2 7 6 2 2" xfId="36729" xr:uid="{DD3E886C-F092-4476-9D58-AA36EB44810B}"/>
    <cellStyle name="Moneda 2 7 6 2 3" xfId="25808" xr:uid="{74F99542-4B94-4605-BBAE-4DDEE4293EAB}"/>
    <cellStyle name="Moneda 2 7 6 3" xfId="11227" xr:uid="{8B6C44D0-4EB9-468E-A7D0-D68E8746108F}"/>
    <cellStyle name="Moneda 2 7 6 3 2" xfId="33089" xr:uid="{F641BB08-90F9-4905-9015-BFC2C61A76F8}"/>
    <cellStyle name="Moneda 2 7 6 3 3" xfId="22168" xr:uid="{062E92E1-B62E-449F-9466-8D0CFEE2E2BE}"/>
    <cellStyle name="Moneda 2 7 6 4" xfId="29450" xr:uid="{21F8E0AB-F566-4023-875E-235D3852541A}"/>
    <cellStyle name="Moneda 2 7 6 5" xfId="18529" xr:uid="{15A66B5D-1DE7-46C7-9EC5-EF95B0DA7720}"/>
    <cellStyle name="Moneda 2 7 7" xfId="8304" xr:uid="{337C09AA-BB4F-4E06-8607-8C76F32DB03C}"/>
    <cellStyle name="Moneda 2 7 7 2" xfId="15611" xr:uid="{25E978FA-A46E-49D0-88F7-052F27EAA0F9}"/>
    <cellStyle name="Moneda 2 7 7 2 2" xfId="37455" xr:uid="{899FEFBE-579C-4400-A9F0-2CFF586F41B6}"/>
    <cellStyle name="Moneda 2 7 7 2 3" xfId="26534" xr:uid="{7F30500A-C2A3-48BE-A256-1D314B60724B}"/>
    <cellStyle name="Moneda 2 7 7 3" xfId="11955" xr:uid="{1F9359A4-6738-4F0D-844B-7C9BF13BD69F}"/>
    <cellStyle name="Moneda 2 7 7 3 2" xfId="33815" xr:uid="{1FEF15A9-9E97-4152-A851-50EB32507841}"/>
    <cellStyle name="Moneda 2 7 7 3 3" xfId="22894" xr:uid="{672E73E7-5D72-4FF0-AD46-3332A2EAF269}"/>
    <cellStyle name="Moneda 2 7 7 4" xfId="30176" xr:uid="{F42897A5-B5EE-4E4E-86E2-9C2E152348E2}"/>
    <cellStyle name="Moneda 2 7 7 5" xfId="19255" xr:uid="{74B5DD5D-1969-4BF8-A7C3-C24A52DD0A48}"/>
    <cellStyle name="Moneda 2 7 8" xfId="12693" xr:uid="{A70C5A00-45E0-441A-A545-917B2073ADBC}"/>
    <cellStyle name="Moneda 2 7 8 2" xfId="34549" xr:uid="{122BA7A9-B271-4A1C-A87D-653DB80852F6}"/>
    <cellStyle name="Moneda 2 7 8 3" xfId="23628" xr:uid="{9AA1E065-E70D-42EA-A911-87D471D7A08F}"/>
    <cellStyle name="Moneda 2 7 9" xfId="9041" xr:uid="{7CD41201-D869-4891-BAE9-2CCEFECF6A67}"/>
    <cellStyle name="Moneda 2 7 9 2" xfId="30909" xr:uid="{ABF6E29A-1154-40AF-B8EE-575C04A52EB1}"/>
    <cellStyle name="Moneda 2 7 9 3" xfId="19988" xr:uid="{095469D1-0C9B-4B9F-B1DA-889EEB340985}"/>
    <cellStyle name="Moneda 2 70" xfId="3205" xr:uid="{29ADCE45-66EC-4E2D-9B81-1DB8190E11B4}"/>
    <cellStyle name="Moneda 2 70 10" xfId="27271" xr:uid="{6624B9A6-C386-4188-81E1-87E9BB1978C9}"/>
    <cellStyle name="Moneda 2 70 11" xfId="16350" xr:uid="{51195E68-30B7-4B35-ABBD-7CF49E898A8B}"/>
    <cellStyle name="Moneda 2 70 2" xfId="5615" xr:uid="{E9F051D4-1C39-43CE-A514-DEFA5824E617}"/>
    <cellStyle name="Moneda 2 70 2 2" xfId="6354" xr:uid="{A7F7A0D9-47E2-4084-8EF7-095DFA27AE6B}"/>
    <cellStyle name="Moneda 2 70 2 2 2" xfId="13661" xr:uid="{A47EFC7F-9E84-4BB8-AB7E-D5B4E3A45766}"/>
    <cellStyle name="Moneda 2 70 2 2 2 2" xfId="35515" xr:uid="{5B0790A4-1757-4167-9E1E-E2CCB490F7CD}"/>
    <cellStyle name="Moneda 2 70 2 2 2 3" xfId="24594" xr:uid="{2F67C452-48B9-4198-8146-BCA86BCA2C13}"/>
    <cellStyle name="Moneda 2 70 2 2 3" xfId="10007" xr:uid="{FA94FA93-C9DC-4AD3-9BD7-36A89ACF1C19}"/>
    <cellStyle name="Moneda 2 70 2 2 3 2" xfId="31875" xr:uid="{617840F9-5DF4-4642-BBC5-B203EA955597}"/>
    <cellStyle name="Moneda 2 70 2 2 3 3" xfId="20954" xr:uid="{C4AC8984-FEBA-4309-9A44-D3D9A6C2BC64}"/>
    <cellStyle name="Moneda 2 70 2 2 4" xfId="28236" xr:uid="{A0526176-A8C8-44C9-812C-D9320C8EA026}"/>
    <cellStyle name="Moneda 2 70 2 2 5" xfId="17315" xr:uid="{3863A991-D4BF-489D-866C-D50209AA8ED8}"/>
    <cellStyle name="Moneda 2 70 2 3" xfId="7084" xr:uid="{484F95C9-6639-4E2E-BE49-8180AB3DD683}"/>
    <cellStyle name="Moneda 2 70 2 3 2" xfId="14391" xr:uid="{E75C21E4-A505-44B0-AF1D-B5CF081F9485}"/>
    <cellStyle name="Moneda 2 70 2 3 2 2" xfId="36241" xr:uid="{08DCA007-2490-4802-B19D-CC464AF7E16B}"/>
    <cellStyle name="Moneda 2 70 2 3 2 3" xfId="25320" xr:uid="{0661C99E-B8B0-439B-BD11-A4B5BB400491}"/>
    <cellStyle name="Moneda 2 70 2 3 3" xfId="10737" xr:uid="{1D1906BC-8B55-403E-B544-D4E3C25C76A4}"/>
    <cellStyle name="Moneda 2 70 2 3 3 2" xfId="32601" xr:uid="{D960E91F-B301-4E94-A2CA-AB49ACDD647C}"/>
    <cellStyle name="Moneda 2 70 2 3 3 3" xfId="21680" xr:uid="{C17C62EF-675E-41A4-AB6F-AAEED725F2DC}"/>
    <cellStyle name="Moneda 2 70 2 3 4" xfId="28962" xr:uid="{023048A9-164E-4E4D-9E64-C053A0D38907}"/>
    <cellStyle name="Moneda 2 70 2 3 5" xfId="18041" xr:uid="{467FD2F0-ACB9-4713-A696-D34F89C3B558}"/>
    <cellStyle name="Moneda 2 70 2 4" xfId="7814" xr:uid="{36466398-B44E-4538-B34B-51BAC281935B}"/>
    <cellStyle name="Moneda 2 70 2 4 2" xfId="15121" xr:uid="{B4FC7B1B-9617-48F0-A282-25DDD958F6FF}"/>
    <cellStyle name="Moneda 2 70 2 4 2 2" xfId="36967" xr:uid="{101988E8-69FF-4640-BD3C-FFBB8422B957}"/>
    <cellStyle name="Moneda 2 70 2 4 2 3" xfId="26046" xr:uid="{A41620F8-F5A4-4E6C-A504-7D429C2A8C4B}"/>
    <cellStyle name="Moneda 2 70 2 4 3" xfId="11467" xr:uid="{98DD2374-9AFF-4F75-BE01-9EE39E6D4D88}"/>
    <cellStyle name="Moneda 2 70 2 4 3 2" xfId="33327" xr:uid="{1066936B-E2DC-4B1F-8C09-68C0A62955D5}"/>
    <cellStyle name="Moneda 2 70 2 4 3 3" xfId="22406" xr:uid="{042A004A-B3BE-4597-84AA-149769EDF35D}"/>
    <cellStyle name="Moneda 2 70 2 4 4" xfId="29688" xr:uid="{1D0750DB-A72E-4B47-8CA4-9775358BEA0A}"/>
    <cellStyle name="Moneda 2 70 2 4 5" xfId="18767" xr:uid="{2C7E675B-FD49-48AF-960B-0D0860CBB8EF}"/>
    <cellStyle name="Moneda 2 70 2 5" xfId="8544" xr:uid="{5BD3C661-DF86-4341-9529-CE942C70C2A7}"/>
    <cellStyle name="Moneda 2 70 2 5 2" xfId="15851" xr:uid="{A074FCAB-E1EB-4D02-B335-ECBAFC1F4AE7}"/>
    <cellStyle name="Moneda 2 70 2 5 2 2" xfId="37693" xr:uid="{D3E6D938-E1C4-4F0B-859C-F8AA8FACC68C}"/>
    <cellStyle name="Moneda 2 70 2 5 2 3" xfId="26772" xr:uid="{8A2A0860-D939-4214-91C2-00C1B7A8D4DE}"/>
    <cellStyle name="Moneda 2 70 2 5 3" xfId="12193" xr:uid="{BA0BB5DD-46C9-4FE2-9317-C0E19DBDCC59}"/>
    <cellStyle name="Moneda 2 70 2 5 3 2" xfId="34053" xr:uid="{4DDABC4E-91AB-430E-B74E-1695DC88DD5D}"/>
    <cellStyle name="Moneda 2 70 2 5 3 3" xfId="23132" xr:uid="{38991E04-EC6D-4E11-BA57-ECB98166FBE4}"/>
    <cellStyle name="Moneda 2 70 2 5 4" xfId="30414" xr:uid="{32F0F143-E280-42C4-8EC3-BB2DCE0A83FB}"/>
    <cellStyle name="Moneda 2 70 2 5 5" xfId="19493" xr:uid="{EAC96713-B191-47EA-ADB8-F547E7A32C46}"/>
    <cellStyle name="Moneda 2 70 2 6" xfId="12933" xr:uid="{07678C55-F674-41D1-9A76-574A608423FD}"/>
    <cellStyle name="Moneda 2 70 2 6 2" xfId="34787" xr:uid="{793BCAE3-88E2-4B80-9A84-E3F8DCFCB79D}"/>
    <cellStyle name="Moneda 2 70 2 6 3" xfId="23866" xr:uid="{DC9C470E-C599-4D3C-88F4-84DB8B7B349C}"/>
    <cellStyle name="Moneda 2 70 2 7" xfId="9279" xr:uid="{F946C8CE-55C7-477A-BD00-3C5541BA5FF5}"/>
    <cellStyle name="Moneda 2 70 2 7 2" xfId="31147" xr:uid="{D091F2A8-9492-448F-BD6F-C05BF149B98D}"/>
    <cellStyle name="Moneda 2 70 2 7 3" xfId="20226" xr:uid="{486C9320-06F9-48C2-AFCD-89F8FA8E0B79}"/>
    <cellStyle name="Moneda 2 70 2 8" xfId="27508" xr:uid="{C4FD7420-D27F-466A-B5C6-3584B681BE4A}"/>
    <cellStyle name="Moneda 2 70 2 9" xfId="16587" xr:uid="{F0A41A35-FB3D-47A9-854C-CE96C78E4565}"/>
    <cellStyle name="Moneda 2 70 3" xfId="5865" xr:uid="{ECB1E53A-8984-4010-9943-5FAFED5B05F4}"/>
    <cellStyle name="Moneda 2 70 3 2" xfId="6598" xr:uid="{2C8F93F3-11F1-487F-A7E4-0544378CC0FC}"/>
    <cellStyle name="Moneda 2 70 3 2 2" xfId="13905" xr:uid="{93B703E5-489C-4788-9F8A-5AC589590A93}"/>
    <cellStyle name="Moneda 2 70 3 2 2 2" xfId="35759" xr:uid="{83C5350A-2255-4763-AC99-806B6FC7D726}"/>
    <cellStyle name="Moneda 2 70 3 2 2 3" xfId="24838" xr:uid="{F3F7DE50-81F1-46C1-9944-1A22750F80F3}"/>
    <cellStyle name="Moneda 2 70 3 2 3" xfId="10251" xr:uid="{78305055-5424-4207-8E93-A528C0CF2247}"/>
    <cellStyle name="Moneda 2 70 3 2 3 2" xfId="32119" xr:uid="{7390807E-1194-414D-A191-70AEE64D9F0D}"/>
    <cellStyle name="Moneda 2 70 3 2 3 3" xfId="21198" xr:uid="{3799E66F-03AF-491C-A713-767E3B5532C2}"/>
    <cellStyle name="Moneda 2 70 3 2 4" xfId="28480" xr:uid="{5D2B4C6E-3E9F-4FA7-ACCE-41FF29D84B69}"/>
    <cellStyle name="Moneda 2 70 3 2 5" xfId="17559" xr:uid="{9D13DA60-AFE3-4C66-8F5A-C33248584C40}"/>
    <cellStyle name="Moneda 2 70 3 3" xfId="7328" xr:uid="{566D758E-018E-4A0F-9ED9-62F567DE3E98}"/>
    <cellStyle name="Moneda 2 70 3 3 2" xfId="14635" xr:uid="{FD9517C4-36E0-4DEC-A278-5C2A675DD753}"/>
    <cellStyle name="Moneda 2 70 3 3 2 2" xfId="36485" xr:uid="{4969CABD-55A0-43BA-950D-9DFCC064C72F}"/>
    <cellStyle name="Moneda 2 70 3 3 2 3" xfId="25564" xr:uid="{378D9965-4977-4180-A708-7735FD096077}"/>
    <cellStyle name="Moneda 2 70 3 3 3" xfId="10981" xr:uid="{E5A9AFDA-EB4E-43D7-9AC9-F748A41BF4E7}"/>
    <cellStyle name="Moneda 2 70 3 3 3 2" xfId="32845" xr:uid="{89E2CE5D-2E67-43ED-9A40-CB7BF719223D}"/>
    <cellStyle name="Moneda 2 70 3 3 3 3" xfId="21924" xr:uid="{4426288A-010E-45A9-8FEF-572A866F83A8}"/>
    <cellStyle name="Moneda 2 70 3 3 4" xfId="29206" xr:uid="{79BA0603-6E8F-4F3A-8307-FE0755BADFC2}"/>
    <cellStyle name="Moneda 2 70 3 3 5" xfId="18285" xr:uid="{8A411A76-AD6B-441D-8D08-109B10318E24}"/>
    <cellStyle name="Moneda 2 70 3 4" xfId="8058" xr:uid="{7A4FA07A-DBAC-4957-B5D0-0504475DB9AC}"/>
    <cellStyle name="Moneda 2 70 3 4 2" xfId="15365" xr:uid="{591B81A3-F050-443E-A075-DC7AFE4FD610}"/>
    <cellStyle name="Moneda 2 70 3 4 2 2" xfId="37211" xr:uid="{2A6E1576-24AC-4241-9F99-9F91304695CF}"/>
    <cellStyle name="Moneda 2 70 3 4 2 3" xfId="26290" xr:uid="{EE85BFE9-200D-4BE8-A608-4B4F3EC0D1EE}"/>
    <cellStyle name="Moneda 2 70 3 4 3" xfId="11711" xr:uid="{7D8259A3-1CCB-4B9A-A979-06ECD1F3AE44}"/>
    <cellStyle name="Moneda 2 70 3 4 3 2" xfId="33571" xr:uid="{96D549AD-0A07-468C-9592-88BAB9C2D6D5}"/>
    <cellStyle name="Moneda 2 70 3 4 3 3" xfId="22650" xr:uid="{FD52E28C-6D3F-4B58-AAB0-78CEE6571FCC}"/>
    <cellStyle name="Moneda 2 70 3 4 4" xfId="29932" xr:uid="{A4354B96-4E35-4509-A1B0-00C6018DB775}"/>
    <cellStyle name="Moneda 2 70 3 4 5" xfId="19011" xr:uid="{29EF2C7F-C3AA-470C-8249-7DFC70C2952C}"/>
    <cellStyle name="Moneda 2 70 3 5" xfId="8788" xr:uid="{D6F009CB-D618-46F6-A062-E6505AD509E5}"/>
    <cellStyle name="Moneda 2 70 3 5 2" xfId="16095" xr:uid="{96504241-6842-411E-AF83-649417955691}"/>
    <cellStyle name="Moneda 2 70 3 5 2 2" xfId="37937" xr:uid="{C0101E11-8D33-43C8-89F8-C7A9BA7B0BCC}"/>
    <cellStyle name="Moneda 2 70 3 5 2 3" xfId="27016" xr:uid="{01E9CAAF-6C34-409B-A2A1-4ACCF7514A4E}"/>
    <cellStyle name="Moneda 2 70 3 5 3" xfId="12437" xr:uid="{D258E654-F737-465B-869D-7D13F9A01C2F}"/>
    <cellStyle name="Moneda 2 70 3 5 3 2" xfId="34297" xr:uid="{7C1640E2-C503-4668-8855-45A0E7A62A9A}"/>
    <cellStyle name="Moneda 2 70 3 5 3 3" xfId="23376" xr:uid="{E19C8F4A-FE62-4251-88F0-DA884CAEF7B4}"/>
    <cellStyle name="Moneda 2 70 3 5 4" xfId="30658" xr:uid="{C258FD6A-DD64-4662-BEF2-643EDE9EF40A}"/>
    <cellStyle name="Moneda 2 70 3 5 5" xfId="19737" xr:uid="{00A6AED4-E451-470C-B118-D36EE3191E10}"/>
    <cellStyle name="Moneda 2 70 3 6" xfId="13177" xr:uid="{44B182DD-8125-4C67-9206-BD626F1F30EF}"/>
    <cellStyle name="Moneda 2 70 3 6 2" xfId="35031" xr:uid="{B637225B-E608-49C8-A38B-F14ED9A388BA}"/>
    <cellStyle name="Moneda 2 70 3 6 3" xfId="24110" xr:uid="{CFA3C1A3-F03A-44BB-B020-0F4D7E041506}"/>
    <cellStyle name="Moneda 2 70 3 7" xfId="9523" xr:uid="{3FED61CD-7F4B-4668-8A28-5B2E1D8A5196}"/>
    <cellStyle name="Moneda 2 70 3 7 2" xfId="31391" xr:uid="{9C363E65-617D-41F6-9C8C-DAB92C684385}"/>
    <cellStyle name="Moneda 2 70 3 7 3" xfId="20470" xr:uid="{BB7B3E5F-5017-484D-BE55-6EC54E280A0F}"/>
    <cellStyle name="Moneda 2 70 3 8" xfId="27752" xr:uid="{F450345D-F9A6-4A09-BA55-03E670887F84}"/>
    <cellStyle name="Moneda 2 70 3 9" xfId="16831" xr:uid="{EFA9FF0D-17B0-4A92-899B-92CB4A0CB4F3}"/>
    <cellStyle name="Moneda 2 70 4" xfId="6117" xr:uid="{86D40087-F737-41CD-9B96-CE067554DEEB}"/>
    <cellStyle name="Moneda 2 70 4 2" xfId="13424" xr:uid="{B10FE1A1-5EFE-4EE0-A5E8-7EBCCDB5B14D}"/>
    <cellStyle name="Moneda 2 70 4 2 2" xfId="35278" xr:uid="{53D992CA-6EBE-4DA0-98CF-5A16AF1E9667}"/>
    <cellStyle name="Moneda 2 70 4 2 3" xfId="24357" xr:uid="{5C44EF71-F6B8-4758-B7D2-799550C16ED8}"/>
    <cellStyle name="Moneda 2 70 4 3" xfId="9770" xr:uid="{0A6C0D17-C3F4-4032-B55E-B5456C0983A2}"/>
    <cellStyle name="Moneda 2 70 4 3 2" xfId="31638" xr:uid="{002A0F35-8727-41EA-8BAA-577D71278133}"/>
    <cellStyle name="Moneda 2 70 4 3 3" xfId="20717" xr:uid="{5118F91A-A440-4996-BB30-CA228EAEC352}"/>
    <cellStyle name="Moneda 2 70 4 4" xfId="27999" xr:uid="{FA471599-CEB7-4BE3-8EFC-D821AE72332C}"/>
    <cellStyle name="Moneda 2 70 4 5" xfId="17078" xr:uid="{064ABDDB-963D-4109-938E-AE0934BB31ED}"/>
    <cellStyle name="Moneda 2 70 5" xfId="6845" xr:uid="{EEF044D7-9A85-49C0-86B5-01999195376F}"/>
    <cellStyle name="Moneda 2 70 5 2" xfId="14152" xr:uid="{70CDB9C4-7607-4F83-B8BC-0EA1E7A10332}"/>
    <cellStyle name="Moneda 2 70 5 2 2" xfId="36004" xr:uid="{2E972E4A-CA46-4564-8AC1-785BA6CC4D36}"/>
    <cellStyle name="Moneda 2 70 5 2 3" xfId="25083" xr:uid="{6A78D534-00A0-4FD5-BA22-46044DAB67F3}"/>
    <cellStyle name="Moneda 2 70 5 3" xfId="10498" xr:uid="{C09980E9-7C35-49C6-AC64-A1DCDD36BFDC}"/>
    <cellStyle name="Moneda 2 70 5 3 2" xfId="32364" xr:uid="{A8F46CEB-B829-415C-A5E4-3471AED25AB9}"/>
    <cellStyle name="Moneda 2 70 5 3 3" xfId="21443" xr:uid="{60B5D045-5DB1-426D-900E-8EAC276EA187}"/>
    <cellStyle name="Moneda 2 70 5 4" xfId="28725" xr:uid="{5FFA00DD-4993-40F6-93B9-D921E593392A}"/>
    <cellStyle name="Moneda 2 70 5 5" xfId="17804" xr:uid="{8274A0B7-2233-4844-AC11-C40300054DEF}"/>
    <cellStyle name="Moneda 2 70 6" xfId="7575" xr:uid="{31CED030-7CE6-42FA-ADBA-D2B3F227777E}"/>
    <cellStyle name="Moneda 2 70 6 2" xfId="14882" xr:uid="{559B26CE-CA72-41CA-89A2-3F189A430385}"/>
    <cellStyle name="Moneda 2 70 6 2 2" xfId="36730" xr:uid="{2FF54C4D-781F-4649-A8BF-4AEC2A7C6275}"/>
    <cellStyle name="Moneda 2 70 6 2 3" xfId="25809" xr:uid="{93C5FE9C-21E3-4369-BD8E-42556C00C10E}"/>
    <cellStyle name="Moneda 2 70 6 3" xfId="11228" xr:uid="{B4837066-2557-4A41-AEAF-986CBFC107D7}"/>
    <cellStyle name="Moneda 2 70 6 3 2" xfId="33090" xr:uid="{7D4FD70C-9F85-4A33-ABA3-9BA80EA33B71}"/>
    <cellStyle name="Moneda 2 70 6 3 3" xfId="22169" xr:uid="{9FCD1360-A17E-4459-9A17-012B5B056EF4}"/>
    <cellStyle name="Moneda 2 70 6 4" xfId="29451" xr:uid="{33A7B488-61DE-455C-9005-402E62DBB34E}"/>
    <cellStyle name="Moneda 2 70 6 5" xfId="18530" xr:uid="{7FE6835E-1DCC-46F1-BC6A-464F78F004B1}"/>
    <cellStyle name="Moneda 2 70 7" xfId="8305" xr:uid="{5B805970-1F01-402B-82FD-C21BBF6DB23B}"/>
    <cellStyle name="Moneda 2 70 7 2" xfId="15612" xr:uid="{DE3521DD-6FCD-47BB-A3F7-0C84CD43BE69}"/>
    <cellStyle name="Moneda 2 70 7 2 2" xfId="37456" xr:uid="{22B18C99-8DD4-45F5-B903-55751FFB75F1}"/>
    <cellStyle name="Moneda 2 70 7 2 3" xfId="26535" xr:uid="{9524C66E-9EE1-48C2-8670-6757B233824A}"/>
    <cellStyle name="Moneda 2 70 7 3" xfId="11956" xr:uid="{9C147BBE-C40F-4DAE-85ED-69033733AAB2}"/>
    <cellStyle name="Moneda 2 70 7 3 2" xfId="33816" xr:uid="{A7D116B3-3155-4EC9-8A10-60E87D546769}"/>
    <cellStyle name="Moneda 2 70 7 3 3" xfId="22895" xr:uid="{EBD0EB86-1E75-4C2A-9B82-BA6B6BF28057}"/>
    <cellStyle name="Moneda 2 70 7 4" xfId="30177" xr:uid="{14357676-C42D-4506-AC3A-CD6864DAFEE8}"/>
    <cellStyle name="Moneda 2 70 7 5" xfId="19256" xr:uid="{86FBA798-B21A-4172-83D1-ECB3B9CE011D}"/>
    <cellStyle name="Moneda 2 70 8" xfId="12694" xr:uid="{C6DF2700-08CC-4DD8-85C9-8FD37DAB5979}"/>
    <cellStyle name="Moneda 2 70 8 2" xfId="34550" xr:uid="{A218D781-3E40-44CD-B3D8-3E6E0F6547B2}"/>
    <cellStyle name="Moneda 2 70 8 3" xfId="23629" xr:uid="{7B4400D5-0503-4C2D-A027-98E4461E5DE1}"/>
    <cellStyle name="Moneda 2 70 9" xfId="9042" xr:uid="{634F03FC-AE60-4E46-B7C3-EDFE5E5342F8}"/>
    <cellStyle name="Moneda 2 70 9 2" xfId="30910" xr:uid="{A03017DB-1132-4356-A89F-7E8637C52EB4}"/>
    <cellStyle name="Moneda 2 70 9 3" xfId="19989" xr:uid="{C693A9E8-13C3-4F79-8E39-D0F6E0283AB5}"/>
    <cellStyle name="Moneda 2 71" xfId="3206" xr:uid="{8BC1F709-1877-4A15-B2A4-D15B66B96298}"/>
    <cellStyle name="Moneda 2 71 10" xfId="27272" xr:uid="{4F7A8430-3D88-4888-83FD-2D933F764902}"/>
    <cellStyle name="Moneda 2 71 11" xfId="16351" xr:uid="{92E021AA-274C-40E0-BC0D-81290B9C3261}"/>
    <cellStyle name="Moneda 2 71 2" xfId="5616" xr:uid="{8E3956A3-0E53-44C7-B9A6-2666BA52968D}"/>
    <cellStyle name="Moneda 2 71 2 2" xfId="6355" xr:uid="{073AF2C6-052E-4AB3-B11B-1757F12BECB4}"/>
    <cellStyle name="Moneda 2 71 2 2 2" xfId="13662" xr:uid="{918E9512-1869-4248-9DA0-C85DB44A441B}"/>
    <cellStyle name="Moneda 2 71 2 2 2 2" xfId="35516" xr:uid="{C15692F9-0401-43F9-B1FE-C88957891F58}"/>
    <cellStyle name="Moneda 2 71 2 2 2 3" xfId="24595" xr:uid="{49BFD8C9-7260-4D40-8FC6-5D73C69C669B}"/>
    <cellStyle name="Moneda 2 71 2 2 3" xfId="10008" xr:uid="{46FE84EF-B22C-43F4-AC90-BD64B8A71E6F}"/>
    <cellStyle name="Moneda 2 71 2 2 3 2" xfId="31876" xr:uid="{2420C70B-4E61-42FA-B66D-8B9E1FB50E5C}"/>
    <cellStyle name="Moneda 2 71 2 2 3 3" xfId="20955" xr:uid="{91D05636-6783-4733-8B70-D7D87C1B56F0}"/>
    <cellStyle name="Moneda 2 71 2 2 4" xfId="28237" xr:uid="{F5CB5F1D-EF57-4772-B010-4459EA611D53}"/>
    <cellStyle name="Moneda 2 71 2 2 5" xfId="17316" xr:uid="{C7D8BBCD-71B6-439D-BB68-7DD7EFF67C48}"/>
    <cellStyle name="Moneda 2 71 2 3" xfId="7085" xr:uid="{60416F6F-1676-42BB-9441-807C6ECE3F5C}"/>
    <cellStyle name="Moneda 2 71 2 3 2" xfId="14392" xr:uid="{DA5A7452-B7D8-4D5E-A278-D86AB8E5ED9B}"/>
    <cellStyle name="Moneda 2 71 2 3 2 2" xfId="36242" xr:uid="{C4BDC2F1-02D0-4274-9938-AFA2A9DEDEB2}"/>
    <cellStyle name="Moneda 2 71 2 3 2 3" xfId="25321" xr:uid="{845F9890-19CA-485F-BBC8-9A29EDFFB6BD}"/>
    <cellStyle name="Moneda 2 71 2 3 3" xfId="10738" xr:uid="{7B178E33-E642-4066-90FE-395D6154E17B}"/>
    <cellStyle name="Moneda 2 71 2 3 3 2" xfId="32602" xr:uid="{DC3115A5-8E99-4997-BC0C-B6087A5A2BEF}"/>
    <cellStyle name="Moneda 2 71 2 3 3 3" xfId="21681" xr:uid="{700E2B2A-1BEE-4B00-8919-6BD1FE36F481}"/>
    <cellStyle name="Moneda 2 71 2 3 4" xfId="28963" xr:uid="{ABE5A544-B10C-4315-A412-98E624EFA6C5}"/>
    <cellStyle name="Moneda 2 71 2 3 5" xfId="18042" xr:uid="{D7C15A2F-8BB8-477B-83BC-BA62C1222F47}"/>
    <cellStyle name="Moneda 2 71 2 4" xfId="7815" xr:uid="{B35486FB-CCBD-4ECD-92DA-A9766A99BDAA}"/>
    <cellStyle name="Moneda 2 71 2 4 2" xfId="15122" xr:uid="{6856268C-FF31-42C7-8C20-175FBF6DF035}"/>
    <cellStyle name="Moneda 2 71 2 4 2 2" xfId="36968" xr:uid="{BE215E95-3F26-452B-8A0D-915B9F5A0A61}"/>
    <cellStyle name="Moneda 2 71 2 4 2 3" xfId="26047" xr:uid="{7B7A0058-1B72-41D8-BF17-CA45020AC10D}"/>
    <cellStyle name="Moneda 2 71 2 4 3" xfId="11468" xr:uid="{CF4B9383-CA67-41F1-BB28-C064376DD444}"/>
    <cellStyle name="Moneda 2 71 2 4 3 2" xfId="33328" xr:uid="{E3933516-DC24-4CF0-B38E-6E823B7AEE9B}"/>
    <cellStyle name="Moneda 2 71 2 4 3 3" xfId="22407" xr:uid="{ED33ED7F-61F7-4F29-9BF8-8434AF06B5F0}"/>
    <cellStyle name="Moneda 2 71 2 4 4" xfId="29689" xr:uid="{5C35A39E-92C8-4DB6-A9AF-DD4C75E1772F}"/>
    <cellStyle name="Moneda 2 71 2 4 5" xfId="18768" xr:uid="{2146C713-2154-41C9-99A4-28131F8256A3}"/>
    <cellStyle name="Moneda 2 71 2 5" xfId="8545" xr:uid="{A5707FCB-E6A6-4306-A645-2692EF5D2EAB}"/>
    <cellStyle name="Moneda 2 71 2 5 2" xfId="15852" xr:uid="{34C4D0FE-6313-4961-B757-99744804C13B}"/>
    <cellStyle name="Moneda 2 71 2 5 2 2" xfId="37694" xr:uid="{D1091511-90D9-43C2-8A23-AED6439AD976}"/>
    <cellStyle name="Moneda 2 71 2 5 2 3" xfId="26773" xr:uid="{B4D5E092-86AA-4C60-9DF8-4B821B2CC062}"/>
    <cellStyle name="Moneda 2 71 2 5 3" xfId="12194" xr:uid="{31D2705B-C8DC-4D47-AE82-CE2196427AE9}"/>
    <cellStyle name="Moneda 2 71 2 5 3 2" xfId="34054" xr:uid="{7FE0BA01-90AB-4BD1-881A-A41163BBB70F}"/>
    <cellStyle name="Moneda 2 71 2 5 3 3" xfId="23133" xr:uid="{A3AB040E-9418-45FF-BCAA-A6A5F06EDD1E}"/>
    <cellStyle name="Moneda 2 71 2 5 4" xfId="30415" xr:uid="{A700A686-6280-4E8A-8CC1-7BE1C4220560}"/>
    <cellStyle name="Moneda 2 71 2 5 5" xfId="19494" xr:uid="{83ABD406-C73B-4B8C-8278-B1E4E3D5BAC5}"/>
    <cellStyle name="Moneda 2 71 2 6" xfId="12934" xr:uid="{9BE38902-9DD2-42C3-A636-4288962C5101}"/>
    <cellStyle name="Moneda 2 71 2 6 2" xfId="34788" xr:uid="{FB17D572-A11D-42F7-9679-BD6E1C71EBF6}"/>
    <cellStyle name="Moneda 2 71 2 6 3" xfId="23867" xr:uid="{1B886CBD-2020-43CA-B03A-E2C70A4ECE92}"/>
    <cellStyle name="Moneda 2 71 2 7" xfId="9280" xr:uid="{56EB7F6F-6822-401D-836D-6B132D5DA021}"/>
    <cellStyle name="Moneda 2 71 2 7 2" xfId="31148" xr:uid="{02524155-4DE1-4573-B26C-096CC4392BA8}"/>
    <cellStyle name="Moneda 2 71 2 7 3" xfId="20227" xr:uid="{66ECD38D-DEF8-4E99-9AEC-1B3AD78160E1}"/>
    <cellStyle name="Moneda 2 71 2 8" xfId="27509" xr:uid="{650A55A6-C070-4D5B-8F8A-F416F2B434C7}"/>
    <cellStyle name="Moneda 2 71 2 9" xfId="16588" xr:uid="{98690D09-817F-4232-B629-123516E664E5}"/>
    <cellStyle name="Moneda 2 71 3" xfId="5866" xr:uid="{E6EA9F4A-69BE-4D1D-8B04-D105156D8243}"/>
    <cellStyle name="Moneda 2 71 3 2" xfId="6599" xr:uid="{E6EFE755-ED82-4549-AB73-5CE83399B475}"/>
    <cellStyle name="Moneda 2 71 3 2 2" xfId="13906" xr:uid="{CADFCE2C-F7F7-4056-A0DF-CDB3035F7A7F}"/>
    <cellStyle name="Moneda 2 71 3 2 2 2" xfId="35760" xr:uid="{8E70507D-5E40-4C4D-8A40-BA61559CEB2F}"/>
    <cellStyle name="Moneda 2 71 3 2 2 3" xfId="24839" xr:uid="{28DCD3B6-9389-4509-B031-7E6301F63FFC}"/>
    <cellStyle name="Moneda 2 71 3 2 3" xfId="10252" xr:uid="{ECB0D9D8-6D84-4B08-87C8-3C0CB8D15DF9}"/>
    <cellStyle name="Moneda 2 71 3 2 3 2" xfId="32120" xr:uid="{B84E6AC6-4C71-44C1-B021-B25511289122}"/>
    <cellStyle name="Moneda 2 71 3 2 3 3" xfId="21199" xr:uid="{4D1BF80E-B174-442C-AFE4-2928F3618B9F}"/>
    <cellStyle name="Moneda 2 71 3 2 4" xfId="28481" xr:uid="{EAC1E85D-5541-47BE-9073-EC194353F792}"/>
    <cellStyle name="Moneda 2 71 3 2 5" xfId="17560" xr:uid="{18765BF9-5833-4A6B-9AB1-8111BAB5384D}"/>
    <cellStyle name="Moneda 2 71 3 3" xfId="7329" xr:uid="{AF3432A8-6D9D-4C49-B654-CFC9ED8C3FF3}"/>
    <cellStyle name="Moneda 2 71 3 3 2" xfId="14636" xr:uid="{84238606-5D51-4AEE-805B-FFA31E982FC2}"/>
    <cellStyle name="Moneda 2 71 3 3 2 2" xfId="36486" xr:uid="{8373DA50-B6DF-4935-BCC2-7A3802523083}"/>
    <cellStyle name="Moneda 2 71 3 3 2 3" xfId="25565" xr:uid="{060C5ED2-947E-4376-9810-96D5AEDABB52}"/>
    <cellStyle name="Moneda 2 71 3 3 3" xfId="10982" xr:uid="{4DD7CCDF-2945-4178-A023-E6D17EF74DFF}"/>
    <cellStyle name="Moneda 2 71 3 3 3 2" xfId="32846" xr:uid="{E14FF8EE-5402-40A6-A4C9-47013C173ED9}"/>
    <cellStyle name="Moneda 2 71 3 3 3 3" xfId="21925" xr:uid="{1D92C21A-D5AC-426F-A231-DE389E4ABAB4}"/>
    <cellStyle name="Moneda 2 71 3 3 4" xfId="29207" xr:uid="{E203F923-5BFB-4E25-9510-3D9EA6689A22}"/>
    <cellStyle name="Moneda 2 71 3 3 5" xfId="18286" xr:uid="{9FDFC6C4-462C-45BB-BB99-5943B6447CAA}"/>
    <cellStyle name="Moneda 2 71 3 4" xfId="8059" xr:uid="{5F29BBE8-A29E-4A68-AC41-D479CEB31056}"/>
    <cellStyle name="Moneda 2 71 3 4 2" xfId="15366" xr:uid="{44F8C6B3-DCD8-4CD6-82A9-316E9CBEACDA}"/>
    <cellStyle name="Moneda 2 71 3 4 2 2" xfId="37212" xr:uid="{BF292020-6E68-4E3B-BEBE-D661E85AB34C}"/>
    <cellStyle name="Moneda 2 71 3 4 2 3" xfId="26291" xr:uid="{D087BAA2-AA4A-468D-8A22-5E6E75124ED1}"/>
    <cellStyle name="Moneda 2 71 3 4 3" xfId="11712" xr:uid="{517B820C-36BB-4A01-8E8C-4F4B9A026C32}"/>
    <cellStyle name="Moneda 2 71 3 4 3 2" xfId="33572" xr:uid="{8A3E34EC-09D4-4E2B-B291-7249E4C82FDD}"/>
    <cellStyle name="Moneda 2 71 3 4 3 3" xfId="22651" xr:uid="{A08C9D9D-4A53-4359-AFDA-B84344D4F634}"/>
    <cellStyle name="Moneda 2 71 3 4 4" xfId="29933" xr:uid="{A34FAAC7-30C9-4CDD-BF3F-C0E844A8FD1F}"/>
    <cellStyle name="Moneda 2 71 3 4 5" xfId="19012" xr:uid="{F342CABD-864D-4FB5-8628-490049D390D2}"/>
    <cellStyle name="Moneda 2 71 3 5" xfId="8789" xr:uid="{1AC73540-CDC8-4374-85A0-305C4C720A0E}"/>
    <cellStyle name="Moneda 2 71 3 5 2" xfId="16096" xr:uid="{2FE43F60-36DC-430C-BC18-DD9CF07714F9}"/>
    <cellStyle name="Moneda 2 71 3 5 2 2" xfId="37938" xr:uid="{D65FA350-F309-4208-9506-3D98C99EF433}"/>
    <cellStyle name="Moneda 2 71 3 5 2 3" xfId="27017" xr:uid="{ADD8B8ED-C894-4704-96D3-B6CF825F80D7}"/>
    <cellStyle name="Moneda 2 71 3 5 3" xfId="12438" xr:uid="{69903F9C-AE43-43F1-932A-EBBCFD369CF2}"/>
    <cellStyle name="Moneda 2 71 3 5 3 2" xfId="34298" xr:uid="{A9CC7F6A-6C2E-4C0E-B921-83ABF0DF8DF4}"/>
    <cellStyle name="Moneda 2 71 3 5 3 3" xfId="23377" xr:uid="{138D24D8-504A-4D93-BA16-1EE4A04F66F5}"/>
    <cellStyle name="Moneda 2 71 3 5 4" xfId="30659" xr:uid="{87223AEF-DF64-4384-A7B5-A36526DA21A0}"/>
    <cellStyle name="Moneda 2 71 3 5 5" xfId="19738" xr:uid="{E5E97ADB-0564-4AEC-BE62-9EF7A2E6395C}"/>
    <cellStyle name="Moneda 2 71 3 6" xfId="13178" xr:uid="{0F54E6EB-F0A0-4D75-AE4E-7CDF681D06B4}"/>
    <cellStyle name="Moneda 2 71 3 6 2" xfId="35032" xr:uid="{A731537B-1485-47FD-9047-922BAE559E32}"/>
    <cellStyle name="Moneda 2 71 3 6 3" xfId="24111" xr:uid="{32145AB8-8C9D-4CB3-BB4D-28EA0E947632}"/>
    <cellStyle name="Moneda 2 71 3 7" xfId="9524" xr:uid="{D82AF784-7CD6-4694-A2C0-D1D56B7C2A5B}"/>
    <cellStyle name="Moneda 2 71 3 7 2" xfId="31392" xr:uid="{916F8969-F145-42AF-8CC3-EA89710CF00F}"/>
    <cellStyle name="Moneda 2 71 3 7 3" xfId="20471" xr:uid="{E9BF2E92-B462-4F2C-B432-08681A902FE2}"/>
    <cellStyle name="Moneda 2 71 3 8" xfId="27753" xr:uid="{1FAF3710-281E-47FC-B3AF-CD5A6BA0913B}"/>
    <cellStyle name="Moneda 2 71 3 9" xfId="16832" xr:uid="{E3043FBB-7D4E-47C0-8224-1F03E20649D9}"/>
    <cellStyle name="Moneda 2 71 4" xfId="6118" xr:uid="{334FF748-2993-49E9-A93E-B22C43FCDC84}"/>
    <cellStyle name="Moneda 2 71 4 2" xfId="13425" xr:uid="{1C5E115B-5CFD-4996-BBDE-B65C4B4A046F}"/>
    <cellStyle name="Moneda 2 71 4 2 2" xfId="35279" xr:uid="{37F78599-E070-466D-BD51-6346409DBB75}"/>
    <cellStyle name="Moneda 2 71 4 2 3" xfId="24358" xr:uid="{63E41843-81DA-4C93-979C-2EC2949E153B}"/>
    <cellStyle name="Moneda 2 71 4 3" xfId="9771" xr:uid="{8068426A-04D4-4620-B54C-CA82125AB8AD}"/>
    <cellStyle name="Moneda 2 71 4 3 2" xfId="31639" xr:uid="{E8D245FA-6EFA-4CD1-A8D9-360841B95B5E}"/>
    <cellStyle name="Moneda 2 71 4 3 3" xfId="20718" xr:uid="{4832F3ED-378F-4E4F-87D9-D73E542778DA}"/>
    <cellStyle name="Moneda 2 71 4 4" xfId="28000" xr:uid="{D803AA5B-32AE-4766-80AE-F563C09A8F02}"/>
    <cellStyle name="Moneda 2 71 4 5" xfId="17079" xr:uid="{01C51B0E-AEEA-4C8F-AD3D-F315614342D8}"/>
    <cellStyle name="Moneda 2 71 5" xfId="6846" xr:uid="{9F614887-37EF-4C27-A9E9-279D72C0E888}"/>
    <cellStyle name="Moneda 2 71 5 2" xfId="14153" xr:uid="{FDF56DEC-BE46-4A6E-B400-5EF318A5CC75}"/>
    <cellStyle name="Moneda 2 71 5 2 2" xfId="36005" xr:uid="{0F70F758-081F-4C97-A101-F7EEE3F30D9E}"/>
    <cellStyle name="Moneda 2 71 5 2 3" xfId="25084" xr:uid="{9C50D1D1-DAA6-4409-9B36-A9244C679A48}"/>
    <cellStyle name="Moneda 2 71 5 3" xfId="10499" xr:uid="{75188926-4165-4528-8A0A-C0A3ED242B05}"/>
    <cellStyle name="Moneda 2 71 5 3 2" xfId="32365" xr:uid="{F8F031DB-4730-4518-8D13-A83F1E8840CF}"/>
    <cellStyle name="Moneda 2 71 5 3 3" xfId="21444" xr:uid="{DF6B981A-D4B7-4B47-AE9C-B8C580429FD4}"/>
    <cellStyle name="Moneda 2 71 5 4" xfId="28726" xr:uid="{5E2EDD21-9920-44F4-B24B-2DE6B7A41C7B}"/>
    <cellStyle name="Moneda 2 71 5 5" xfId="17805" xr:uid="{6DEEE9EE-C983-4A89-9291-4849E27BF194}"/>
    <cellStyle name="Moneda 2 71 6" xfId="7576" xr:uid="{1BB603A9-38A8-4E8F-9F3C-C5CF465EEC8B}"/>
    <cellStyle name="Moneda 2 71 6 2" xfId="14883" xr:uid="{81C1FF89-C5CA-41A1-9561-69A227B9E808}"/>
    <cellStyle name="Moneda 2 71 6 2 2" xfId="36731" xr:uid="{0F4B1D98-185D-4FBB-9279-4F586365AE99}"/>
    <cellStyle name="Moneda 2 71 6 2 3" xfId="25810" xr:uid="{B3A43905-5F1A-42D9-9CF4-CB5CCD44219F}"/>
    <cellStyle name="Moneda 2 71 6 3" xfId="11229" xr:uid="{9994A649-F9C5-4F76-A35A-56B29A278B0C}"/>
    <cellStyle name="Moneda 2 71 6 3 2" xfId="33091" xr:uid="{C3C8B9EB-D517-459A-8A18-BCFFA5511C02}"/>
    <cellStyle name="Moneda 2 71 6 3 3" xfId="22170" xr:uid="{E57F710D-5879-4CCB-B14A-E2DA34E542F5}"/>
    <cellStyle name="Moneda 2 71 6 4" xfId="29452" xr:uid="{6F6BAEEE-F623-4E50-9015-6A80F63D8446}"/>
    <cellStyle name="Moneda 2 71 6 5" xfId="18531" xr:uid="{88E2C3A1-DD9C-493B-9B49-4063F9553478}"/>
    <cellStyle name="Moneda 2 71 7" xfId="8306" xr:uid="{991552DA-B175-464A-BD88-17F79E710640}"/>
    <cellStyle name="Moneda 2 71 7 2" xfId="15613" xr:uid="{A0EACAEE-E0B6-4680-BDB7-AD29D3201F0B}"/>
    <cellStyle name="Moneda 2 71 7 2 2" xfId="37457" xr:uid="{AA5EC4E1-C1B4-4F0C-9675-76EFEDE0F1CC}"/>
    <cellStyle name="Moneda 2 71 7 2 3" xfId="26536" xr:uid="{0D12E044-2ECE-4E1D-AC7C-BCF98F7D4FB5}"/>
    <cellStyle name="Moneda 2 71 7 3" xfId="11957" xr:uid="{8DD84150-0BEA-47EA-AE3C-E6624D0210B8}"/>
    <cellStyle name="Moneda 2 71 7 3 2" xfId="33817" xr:uid="{ED7D9DC3-AC2A-47DA-939B-E86A2457FA8F}"/>
    <cellStyle name="Moneda 2 71 7 3 3" xfId="22896" xr:uid="{20C428AF-1CF2-4B03-963C-ACF36524C99D}"/>
    <cellStyle name="Moneda 2 71 7 4" xfId="30178" xr:uid="{01641DDD-896C-43B2-9901-20E7FB81D023}"/>
    <cellStyle name="Moneda 2 71 7 5" xfId="19257" xr:uid="{06ABDD4B-971E-47E8-A557-7EC18732A95F}"/>
    <cellStyle name="Moneda 2 71 8" xfId="12695" xr:uid="{59CA7DE2-9879-4CFF-B862-C63F7D57DA52}"/>
    <cellStyle name="Moneda 2 71 8 2" xfId="34551" xr:uid="{5437916C-9535-406E-8FEA-C935C3FCF5DF}"/>
    <cellStyle name="Moneda 2 71 8 3" xfId="23630" xr:uid="{5D624468-4AC1-4B06-9BE5-1EABB004FB03}"/>
    <cellStyle name="Moneda 2 71 9" xfId="9043" xr:uid="{38CC05DF-1792-46AB-BF5C-567B4ED90E66}"/>
    <cellStyle name="Moneda 2 71 9 2" xfId="30911" xr:uid="{43400A1F-1505-47F8-A543-2B7486EE4F6E}"/>
    <cellStyle name="Moneda 2 71 9 3" xfId="19990" xr:uid="{EECB72DF-BF86-4A1D-BDE8-2F048C2BB05A}"/>
    <cellStyle name="Moneda 2 72" xfId="3207" xr:uid="{B3A93874-5055-4200-90A2-3EDA4E1C0C52}"/>
    <cellStyle name="Moneda 2 72 10" xfId="27273" xr:uid="{91CB5103-C1D2-4D80-BE2A-1F9037E9B43D}"/>
    <cellStyle name="Moneda 2 72 11" xfId="16352" xr:uid="{D63E963C-2FF4-48E2-BE4E-E2EF85F25FAF}"/>
    <cellStyle name="Moneda 2 72 2" xfId="5617" xr:uid="{068F450D-321A-49F7-AA5C-1D076AC247F3}"/>
    <cellStyle name="Moneda 2 72 2 2" xfId="6356" xr:uid="{1863A969-3A4D-4008-A240-234E069FBAF8}"/>
    <cellStyle name="Moneda 2 72 2 2 2" xfId="13663" xr:uid="{1959ABEC-5543-41E9-8E26-2506C0AAA752}"/>
    <cellStyle name="Moneda 2 72 2 2 2 2" xfId="35517" xr:uid="{C82EB494-BD56-4832-8C95-0221AB21F7C1}"/>
    <cellStyle name="Moneda 2 72 2 2 2 3" xfId="24596" xr:uid="{0D8F2A13-BA11-4EB5-8820-C00695B0E412}"/>
    <cellStyle name="Moneda 2 72 2 2 3" xfId="10009" xr:uid="{C068D0FB-8B5F-477B-8154-FCADB76D0BD7}"/>
    <cellStyle name="Moneda 2 72 2 2 3 2" xfId="31877" xr:uid="{4AAC6885-FDC1-4A2F-A8E9-5C83C82F34BE}"/>
    <cellStyle name="Moneda 2 72 2 2 3 3" xfId="20956" xr:uid="{E5AC222C-BDD9-4006-8B4A-E48C0CCEB47C}"/>
    <cellStyle name="Moneda 2 72 2 2 4" xfId="28238" xr:uid="{7B63289E-99E5-46BA-BF56-B8E621970142}"/>
    <cellStyle name="Moneda 2 72 2 2 5" xfId="17317" xr:uid="{4E1107D8-E1D3-4051-8273-5E9B6031CE75}"/>
    <cellStyle name="Moneda 2 72 2 3" xfId="7086" xr:uid="{DB42DF04-41D7-4785-AA99-08895A3B2012}"/>
    <cellStyle name="Moneda 2 72 2 3 2" xfId="14393" xr:uid="{27C3E661-5505-4101-B6C6-86615B2D9507}"/>
    <cellStyle name="Moneda 2 72 2 3 2 2" xfId="36243" xr:uid="{188402F4-3E71-49CD-9E99-A23D44CB4A03}"/>
    <cellStyle name="Moneda 2 72 2 3 2 3" xfId="25322" xr:uid="{9F0FFADF-47DE-4716-9132-9A6785F9C613}"/>
    <cellStyle name="Moneda 2 72 2 3 3" xfId="10739" xr:uid="{65565991-4CD6-4F4B-9ABD-C8B0CCD48B28}"/>
    <cellStyle name="Moneda 2 72 2 3 3 2" xfId="32603" xr:uid="{F374A199-72D1-4C8F-B715-0B54718E7E58}"/>
    <cellStyle name="Moneda 2 72 2 3 3 3" xfId="21682" xr:uid="{F54D73A0-ABB3-4C0D-A463-45E4698362D6}"/>
    <cellStyle name="Moneda 2 72 2 3 4" xfId="28964" xr:uid="{AC7F51F5-D8E0-4B1D-9260-0D34C8D3AD6D}"/>
    <cellStyle name="Moneda 2 72 2 3 5" xfId="18043" xr:uid="{8F601AC6-9C2F-4AC4-A815-2A89E804EB09}"/>
    <cellStyle name="Moneda 2 72 2 4" xfId="7816" xr:uid="{39DCD606-063B-47F0-8A72-7DB6311C620D}"/>
    <cellStyle name="Moneda 2 72 2 4 2" xfId="15123" xr:uid="{96D64C55-A1C1-447B-BF1B-9441B5847B2B}"/>
    <cellStyle name="Moneda 2 72 2 4 2 2" xfId="36969" xr:uid="{A432D836-316B-4FA4-81AD-FF967259F985}"/>
    <cellStyle name="Moneda 2 72 2 4 2 3" xfId="26048" xr:uid="{F7CFF5F2-AECE-4871-9F0A-E13FA32F78FA}"/>
    <cellStyle name="Moneda 2 72 2 4 3" xfId="11469" xr:uid="{8D950B11-1354-44F4-A45C-74EBD84B1767}"/>
    <cellStyle name="Moneda 2 72 2 4 3 2" xfId="33329" xr:uid="{73C2433E-3F0C-4D42-BB1A-18DE10EEFD24}"/>
    <cellStyle name="Moneda 2 72 2 4 3 3" xfId="22408" xr:uid="{D4834BFB-1318-495E-94C7-8F69326571E2}"/>
    <cellStyle name="Moneda 2 72 2 4 4" xfId="29690" xr:uid="{3DC18265-2962-48AA-8FB7-8EE8052E7366}"/>
    <cellStyle name="Moneda 2 72 2 4 5" xfId="18769" xr:uid="{E99B98F3-F359-459F-AAB1-77F006598429}"/>
    <cellStyle name="Moneda 2 72 2 5" xfId="8546" xr:uid="{6E05837B-817F-48EB-96C3-409BCE2E1769}"/>
    <cellStyle name="Moneda 2 72 2 5 2" xfId="15853" xr:uid="{80F76CC0-A240-4B45-9B4B-641A7219F873}"/>
    <cellStyle name="Moneda 2 72 2 5 2 2" xfId="37695" xr:uid="{3764889C-AFD5-4C08-938F-50832817539E}"/>
    <cellStyle name="Moneda 2 72 2 5 2 3" xfId="26774" xr:uid="{87AB8871-F9B0-4EE1-8344-4DA61A0E540C}"/>
    <cellStyle name="Moneda 2 72 2 5 3" xfId="12195" xr:uid="{F36703B1-449A-4535-91B3-093E48A9DB14}"/>
    <cellStyle name="Moneda 2 72 2 5 3 2" xfId="34055" xr:uid="{EB1391DA-1DD4-4F2A-BDE7-5B8189C89EFD}"/>
    <cellStyle name="Moneda 2 72 2 5 3 3" xfId="23134" xr:uid="{EB51A215-A739-4A02-9FAC-B88056763FB2}"/>
    <cellStyle name="Moneda 2 72 2 5 4" xfId="30416" xr:uid="{D976895B-F757-4902-B838-F152DE902D64}"/>
    <cellStyle name="Moneda 2 72 2 5 5" xfId="19495" xr:uid="{3B0A18EE-8770-44E2-8E9A-6CF5C45CC919}"/>
    <cellStyle name="Moneda 2 72 2 6" xfId="12935" xr:uid="{6FDBAE89-95D9-4C32-B5D7-73AA92B25FC7}"/>
    <cellStyle name="Moneda 2 72 2 6 2" xfId="34789" xr:uid="{8BC9736E-F16C-4A2A-AC5E-9AF06AD68641}"/>
    <cellStyle name="Moneda 2 72 2 6 3" xfId="23868" xr:uid="{2990F728-21DA-4083-BC3B-B1E8D3BF6F6C}"/>
    <cellStyle name="Moneda 2 72 2 7" xfId="9281" xr:uid="{4829C0B5-C598-4D4F-906B-BA14E09A95F7}"/>
    <cellStyle name="Moneda 2 72 2 7 2" xfId="31149" xr:uid="{60180838-BE54-4732-A75D-3C6FF9958401}"/>
    <cellStyle name="Moneda 2 72 2 7 3" xfId="20228" xr:uid="{1F43B5B3-3899-4CEC-BD87-81DDF7BA893C}"/>
    <cellStyle name="Moneda 2 72 2 8" xfId="27510" xr:uid="{8EE670B8-B9DB-406C-9424-E310A066ECD6}"/>
    <cellStyle name="Moneda 2 72 2 9" xfId="16589" xr:uid="{62691C97-9B60-48F8-A806-AEF520CE93B3}"/>
    <cellStyle name="Moneda 2 72 3" xfId="5867" xr:uid="{02E2DEFE-760D-4E0F-8007-A1874942AE03}"/>
    <cellStyle name="Moneda 2 72 3 2" xfId="6600" xr:uid="{49CCA136-602A-4B28-A3B8-0743EDD27B93}"/>
    <cellStyle name="Moneda 2 72 3 2 2" xfId="13907" xr:uid="{FD9FB803-057A-49CB-A9C0-C94DC536FAB3}"/>
    <cellStyle name="Moneda 2 72 3 2 2 2" xfId="35761" xr:uid="{CE3EEF1A-32FA-4EE7-899B-A47145F0DDB3}"/>
    <cellStyle name="Moneda 2 72 3 2 2 3" xfId="24840" xr:uid="{7DEA2F85-F53A-4CD5-A4D9-E3BC961774F6}"/>
    <cellStyle name="Moneda 2 72 3 2 3" xfId="10253" xr:uid="{781368D3-D74E-49DA-877F-325DD5C52D99}"/>
    <cellStyle name="Moneda 2 72 3 2 3 2" xfId="32121" xr:uid="{6FCC51FA-58A7-469A-8E4C-DE12C886A303}"/>
    <cellStyle name="Moneda 2 72 3 2 3 3" xfId="21200" xr:uid="{85BC3B06-4C59-4631-98C8-F977929C09C3}"/>
    <cellStyle name="Moneda 2 72 3 2 4" xfId="28482" xr:uid="{1B6BF965-54B9-492F-8FC2-692857EC21B2}"/>
    <cellStyle name="Moneda 2 72 3 2 5" xfId="17561" xr:uid="{E5038608-99E4-4ED4-AE6A-68A781800112}"/>
    <cellStyle name="Moneda 2 72 3 3" xfId="7330" xr:uid="{DB17E9C6-3D03-4B93-8FE3-9C693FD360CB}"/>
    <cellStyle name="Moneda 2 72 3 3 2" xfId="14637" xr:uid="{50F2D515-0347-47F6-A392-D2F18E72CA87}"/>
    <cellStyle name="Moneda 2 72 3 3 2 2" xfId="36487" xr:uid="{3E764511-F98B-46FD-8B3D-12D1B9CEF8BC}"/>
    <cellStyle name="Moneda 2 72 3 3 2 3" xfId="25566" xr:uid="{7839981B-B2B3-4F5F-BF91-0A3F0FFE6EA3}"/>
    <cellStyle name="Moneda 2 72 3 3 3" xfId="10983" xr:uid="{3316063A-3490-447F-92E4-3CA718BD5B43}"/>
    <cellStyle name="Moneda 2 72 3 3 3 2" xfId="32847" xr:uid="{A8A07835-586C-46A2-8BE6-A41BE62C5D60}"/>
    <cellStyle name="Moneda 2 72 3 3 3 3" xfId="21926" xr:uid="{AAED4016-261B-4394-8863-004E0988A59C}"/>
    <cellStyle name="Moneda 2 72 3 3 4" xfId="29208" xr:uid="{D8D5231C-4AA0-479D-B794-65D74F78D6F5}"/>
    <cellStyle name="Moneda 2 72 3 3 5" xfId="18287" xr:uid="{25EB8CFD-65D2-465F-A5CF-53F1F4E09DBB}"/>
    <cellStyle name="Moneda 2 72 3 4" xfId="8060" xr:uid="{E0E275F7-3017-4200-A2C8-BE338D839F9C}"/>
    <cellStyle name="Moneda 2 72 3 4 2" xfId="15367" xr:uid="{B18C8827-A479-4CBC-9FF5-59EF55422A51}"/>
    <cellStyle name="Moneda 2 72 3 4 2 2" xfId="37213" xr:uid="{2CE39798-8557-440F-ACC7-D605D27CFE6B}"/>
    <cellStyle name="Moneda 2 72 3 4 2 3" xfId="26292" xr:uid="{EB442566-F80B-47FA-A976-82A20185EAE4}"/>
    <cellStyle name="Moneda 2 72 3 4 3" xfId="11713" xr:uid="{8AD51FAA-5861-4C26-95E1-7025A824E72D}"/>
    <cellStyle name="Moneda 2 72 3 4 3 2" xfId="33573" xr:uid="{98562855-CCAB-4A8B-9DB9-58537A1BE03C}"/>
    <cellStyle name="Moneda 2 72 3 4 3 3" xfId="22652" xr:uid="{2F178292-BF05-4644-9383-4C9BA4B5ADA4}"/>
    <cellStyle name="Moneda 2 72 3 4 4" xfId="29934" xr:uid="{D654A112-0D04-491A-9F24-DB600D66C2FD}"/>
    <cellStyle name="Moneda 2 72 3 4 5" xfId="19013" xr:uid="{D66191BD-65EF-42D5-B4B2-FC8031818E28}"/>
    <cellStyle name="Moneda 2 72 3 5" xfId="8790" xr:uid="{2A1BA0DC-4190-4391-89FF-97394E21F117}"/>
    <cellStyle name="Moneda 2 72 3 5 2" xfId="16097" xr:uid="{6DD4D7F6-CC79-4FF4-8007-0E1C228680FA}"/>
    <cellStyle name="Moneda 2 72 3 5 2 2" xfId="37939" xr:uid="{310F4A15-838D-45EC-9411-3DD1E444EEDA}"/>
    <cellStyle name="Moneda 2 72 3 5 2 3" xfId="27018" xr:uid="{50BBFA3D-6560-4339-9CAE-2B6413CB5D2E}"/>
    <cellStyle name="Moneda 2 72 3 5 3" xfId="12439" xr:uid="{BB0DE4FC-E24C-4BED-ADDF-879BD19BD365}"/>
    <cellStyle name="Moneda 2 72 3 5 3 2" xfId="34299" xr:uid="{C6124284-8526-47BD-90D9-7AA7D59D21B2}"/>
    <cellStyle name="Moneda 2 72 3 5 3 3" xfId="23378" xr:uid="{3AF3B1FC-2056-4134-AB38-DD0082E6D807}"/>
    <cellStyle name="Moneda 2 72 3 5 4" xfId="30660" xr:uid="{75FED9AC-17D4-47BB-9160-F15618C1C91D}"/>
    <cellStyle name="Moneda 2 72 3 5 5" xfId="19739" xr:uid="{0F2F8EA7-C96E-47ED-BEFA-5CDB18FC9232}"/>
    <cellStyle name="Moneda 2 72 3 6" xfId="13179" xr:uid="{9ABD5728-C2A0-4064-853A-E6B15D2606E1}"/>
    <cellStyle name="Moneda 2 72 3 6 2" xfId="35033" xr:uid="{0713615D-FAB2-4DE9-B3B4-42183AD625E5}"/>
    <cellStyle name="Moneda 2 72 3 6 3" xfId="24112" xr:uid="{4DA35699-C48F-44E0-A536-F6E6FA6F3080}"/>
    <cellStyle name="Moneda 2 72 3 7" xfId="9525" xr:uid="{6D2179A8-6870-481D-BCD2-1C8D97A385D3}"/>
    <cellStyle name="Moneda 2 72 3 7 2" xfId="31393" xr:uid="{89225908-4525-4F03-86A7-D154F2E3ECBD}"/>
    <cellStyle name="Moneda 2 72 3 7 3" xfId="20472" xr:uid="{46D3356B-5BAB-489E-8C23-E499D87E8E55}"/>
    <cellStyle name="Moneda 2 72 3 8" xfId="27754" xr:uid="{73FF08D6-CD5B-42D7-BEC1-5F86E399E42A}"/>
    <cellStyle name="Moneda 2 72 3 9" xfId="16833" xr:uid="{EDC0A75A-E20D-44EC-B442-7350C30A1F0D}"/>
    <cellStyle name="Moneda 2 72 4" xfId="6119" xr:uid="{AA25343E-0915-41DF-B913-0AF752BAAF61}"/>
    <cellStyle name="Moneda 2 72 4 2" xfId="13426" xr:uid="{86F8218C-2CB7-4B28-BB37-C335B47A6499}"/>
    <cellStyle name="Moneda 2 72 4 2 2" xfId="35280" xr:uid="{0DF6D8C8-8670-41D6-9AFA-BA0140EEF585}"/>
    <cellStyle name="Moneda 2 72 4 2 3" xfId="24359" xr:uid="{5BDB8E45-6149-4F41-AEEB-FD2BE7D91181}"/>
    <cellStyle name="Moneda 2 72 4 3" xfId="9772" xr:uid="{3D0B10E2-AE9E-4477-9E92-69AFF8C74A48}"/>
    <cellStyle name="Moneda 2 72 4 3 2" xfId="31640" xr:uid="{70EF8527-E1D8-4053-B458-1F250839C59A}"/>
    <cellStyle name="Moneda 2 72 4 3 3" xfId="20719" xr:uid="{6346BF1B-0D9A-48BE-BDA4-14F52F908A06}"/>
    <cellStyle name="Moneda 2 72 4 4" xfId="28001" xr:uid="{E0BA1A2E-18DA-40BE-9548-7A8FE3D5C986}"/>
    <cellStyle name="Moneda 2 72 4 5" xfId="17080" xr:uid="{86DFD860-A5B1-412E-91BC-2CE7272FC7E2}"/>
    <cellStyle name="Moneda 2 72 5" xfId="6847" xr:uid="{05D9C8F0-C015-477C-9888-EE1A2515789B}"/>
    <cellStyle name="Moneda 2 72 5 2" xfId="14154" xr:uid="{D1649D34-7557-4F94-9543-2831AF850761}"/>
    <cellStyle name="Moneda 2 72 5 2 2" xfId="36006" xr:uid="{A92628D4-5697-4C74-AB19-A6A650D92F8C}"/>
    <cellStyle name="Moneda 2 72 5 2 3" xfId="25085" xr:uid="{BA01F6BD-C334-436A-B388-C95582870734}"/>
    <cellStyle name="Moneda 2 72 5 3" xfId="10500" xr:uid="{DA0FD1F2-35EE-423C-8D0E-F75635D1C46F}"/>
    <cellStyle name="Moneda 2 72 5 3 2" xfId="32366" xr:uid="{D48FCDD0-A299-4B0C-BF7C-05AD06B7EBB7}"/>
    <cellStyle name="Moneda 2 72 5 3 3" xfId="21445" xr:uid="{AA555806-2AC4-48EA-AF14-D9F1E3802980}"/>
    <cellStyle name="Moneda 2 72 5 4" xfId="28727" xr:uid="{4CC882AA-0E45-4521-8F0F-A47166FF3645}"/>
    <cellStyle name="Moneda 2 72 5 5" xfId="17806" xr:uid="{34F9C544-0722-4FE8-B34F-7EAB35C5EA49}"/>
    <cellStyle name="Moneda 2 72 6" xfId="7577" xr:uid="{2BCF5FD5-75BF-4818-86C3-AFFF81388C81}"/>
    <cellStyle name="Moneda 2 72 6 2" xfId="14884" xr:uid="{CA97F6E7-D429-40A3-B3E2-BC302B10A115}"/>
    <cellStyle name="Moneda 2 72 6 2 2" xfId="36732" xr:uid="{6E3902C4-6987-4D35-B685-25B64003167E}"/>
    <cellStyle name="Moneda 2 72 6 2 3" xfId="25811" xr:uid="{29C4D157-BD0D-47F8-9814-149BEBF1209E}"/>
    <cellStyle name="Moneda 2 72 6 3" xfId="11230" xr:uid="{C000A12F-2F2D-42AE-B6DB-13FA3A4A2783}"/>
    <cellStyle name="Moneda 2 72 6 3 2" xfId="33092" xr:uid="{9A13A8F3-3D86-49E2-A7C7-0AB958487295}"/>
    <cellStyle name="Moneda 2 72 6 3 3" xfId="22171" xr:uid="{9B8832CD-AF98-41A7-B927-EECE150AE767}"/>
    <cellStyle name="Moneda 2 72 6 4" xfId="29453" xr:uid="{FD3214D1-868B-41A3-B73B-A75006D0950B}"/>
    <cellStyle name="Moneda 2 72 6 5" xfId="18532" xr:uid="{F63DAC88-9E16-4AF0-82BB-4967CEAAAAEF}"/>
    <cellStyle name="Moneda 2 72 7" xfId="8307" xr:uid="{4CE11723-1458-4DA6-B4DE-64B91FC12E6E}"/>
    <cellStyle name="Moneda 2 72 7 2" xfId="15614" xr:uid="{07608A9B-4C31-4443-918D-7A6058C7DB91}"/>
    <cellStyle name="Moneda 2 72 7 2 2" xfId="37458" xr:uid="{10D0BEDD-B25D-4DDE-B411-675509618C48}"/>
    <cellStyle name="Moneda 2 72 7 2 3" xfId="26537" xr:uid="{310DF5BC-849D-446C-AA83-C8632FCDC677}"/>
    <cellStyle name="Moneda 2 72 7 3" xfId="11958" xr:uid="{850C07C2-69A9-4EBC-B89E-17BB974AD2D0}"/>
    <cellStyle name="Moneda 2 72 7 3 2" xfId="33818" xr:uid="{3417BBD1-0A63-4810-8AE4-BAC87A897073}"/>
    <cellStyle name="Moneda 2 72 7 3 3" xfId="22897" xr:uid="{7D38826C-8925-42D6-B975-64F965B2C294}"/>
    <cellStyle name="Moneda 2 72 7 4" xfId="30179" xr:uid="{9363AE31-CD71-4344-BDFE-82F4F0080C30}"/>
    <cellStyle name="Moneda 2 72 7 5" xfId="19258" xr:uid="{881741E9-012F-4A2E-AAEA-95B70C0887EC}"/>
    <cellStyle name="Moneda 2 72 8" xfId="12696" xr:uid="{6DE184C9-0EB0-49F6-A38A-1F562E3EF55A}"/>
    <cellStyle name="Moneda 2 72 8 2" xfId="34552" xr:uid="{14A8469A-2875-45D0-AD49-7E7C42C90D27}"/>
    <cellStyle name="Moneda 2 72 8 3" xfId="23631" xr:uid="{0DDF0914-A734-4DE6-B18A-247917D775A3}"/>
    <cellStyle name="Moneda 2 72 9" xfId="9044" xr:uid="{D17CE474-A8DE-49B1-B4A1-382254806041}"/>
    <cellStyle name="Moneda 2 72 9 2" xfId="30912" xr:uid="{1CAD4830-40C4-44D0-8891-5E90CBDDDE4E}"/>
    <cellStyle name="Moneda 2 72 9 3" xfId="19991" xr:uid="{B173B29D-B846-4479-B693-8680053A9B78}"/>
    <cellStyle name="Moneda 2 73" xfId="3208" xr:uid="{6FF70239-5010-4024-AE2B-B171049C7D06}"/>
    <cellStyle name="Moneda 2 73 10" xfId="27274" xr:uid="{11359DF2-521F-4669-A8C9-3F146D92A3F6}"/>
    <cellStyle name="Moneda 2 73 11" xfId="16353" xr:uid="{C5B2021B-D3EE-4B01-B43C-AE129B856177}"/>
    <cellStyle name="Moneda 2 73 2" xfId="5618" xr:uid="{7A70913D-EFEF-48F2-BD9F-491F38738622}"/>
    <cellStyle name="Moneda 2 73 2 2" xfId="6357" xr:uid="{4D062A99-DC94-4341-894D-B27BB956053E}"/>
    <cellStyle name="Moneda 2 73 2 2 2" xfId="13664" xr:uid="{61E115A0-8792-4234-A5E3-BAA28FB50424}"/>
    <cellStyle name="Moneda 2 73 2 2 2 2" xfId="35518" xr:uid="{C51B1C43-2531-43CA-AFD0-82B6C008A0E2}"/>
    <cellStyle name="Moneda 2 73 2 2 2 3" xfId="24597" xr:uid="{EE937605-A4FF-4423-ADBC-D7FB22410781}"/>
    <cellStyle name="Moneda 2 73 2 2 3" xfId="10010" xr:uid="{8F313547-7036-4C73-AC9B-5E075DA06A0E}"/>
    <cellStyle name="Moneda 2 73 2 2 3 2" xfId="31878" xr:uid="{B03BAB65-9B26-4018-BA3E-D2911AE2C47B}"/>
    <cellStyle name="Moneda 2 73 2 2 3 3" xfId="20957" xr:uid="{E0ACFBC6-3573-40DA-A434-F2BF1B36A95F}"/>
    <cellStyle name="Moneda 2 73 2 2 4" xfId="28239" xr:uid="{B34DDD23-C91D-48ED-89C8-EEC88F1A4ADD}"/>
    <cellStyle name="Moneda 2 73 2 2 5" xfId="17318" xr:uid="{987925D4-258D-427E-AEEA-5D464317EFB9}"/>
    <cellStyle name="Moneda 2 73 2 3" xfId="7087" xr:uid="{7386F825-7F52-4D82-B839-583AD563D724}"/>
    <cellStyle name="Moneda 2 73 2 3 2" xfId="14394" xr:uid="{437800E7-1AB2-4980-89AC-5F3935FA1A1D}"/>
    <cellStyle name="Moneda 2 73 2 3 2 2" xfId="36244" xr:uid="{DFCD5BB5-5CB7-47E8-94FE-32AEB30A069E}"/>
    <cellStyle name="Moneda 2 73 2 3 2 3" xfId="25323" xr:uid="{FCA7153A-CE58-42F1-A962-B2EF1074B274}"/>
    <cellStyle name="Moneda 2 73 2 3 3" xfId="10740" xr:uid="{98365F0B-9AFC-423D-BA98-9EF3CC116B4D}"/>
    <cellStyle name="Moneda 2 73 2 3 3 2" xfId="32604" xr:uid="{0461FF87-BE77-4FD6-BCAA-0570CACE61D1}"/>
    <cellStyle name="Moneda 2 73 2 3 3 3" xfId="21683" xr:uid="{50175C86-0B2B-4F06-BCA5-8BC503361BBD}"/>
    <cellStyle name="Moneda 2 73 2 3 4" xfId="28965" xr:uid="{1647A437-4CBD-4D20-A67C-3CA5EACA8FF3}"/>
    <cellStyle name="Moneda 2 73 2 3 5" xfId="18044" xr:uid="{55282A4C-54A7-4197-AB7E-7F68763AC343}"/>
    <cellStyle name="Moneda 2 73 2 4" xfId="7817" xr:uid="{2993275C-5D0D-4B6B-A9FF-3C40A53DC8FA}"/>
    <cellStyle name="Moneda 2 73 2 4 2" xfId="15124" xr:uid="{FCBBE9AA-431B-49A8-AE7F-EDCD971FCB0F}"/>
    <cellStyle name="Moneda 2 73 2 4 2 2" xfId="36970" xr:uid="{64C12987-4F01-4C3C-ACCC-ADB5EC995BD8}"/>
    <cellStyle name="Moneda 2 73 2 4 2 3" xfId="26049" xr:uid="{E767A91F-BDF0-432C-8DD0-0C126C89FB1D}"/>
    <cellStyle name="Moneda 2 73 2 4 3" xfId="11470" xr:uid="{950A368C-E08F-40A0-8505-D3E0684AA2A3}"/>
    <cellStyle name="Moneda 2 73 2 4 3 2" xfId="33330" xr:uid="{7689A2E3-BE56-4260-8846-841C96547E4D}"/>
    <cellStyle name="Moneda 2 73 2 4 3 3" xfId="22409" xr:uid="{BC81E806-7424-4FE7-8AF0-A0F87E732F84}"/>
    <cellStyle name="Moneda 2 73 2 4 4" xfId="29691" xr:uid="{5E5BBFF5-A961-4160-BDA4-1B93E3029260}"/>
    <cellStyle name="Moneda 2 73 2 4 5" xfId="18770" xr:uid="{F00DEE46-9C5D-4F10-8538-930D2BBF75E0}"/>
    <cellStyle name="Moneda 2 73 2 5" xfId="8547" xr:uid="{6FC1E19B-8E1C-420B-87ED-EA807C45B575}"/>
    <cellStyle name="Moneda 2 73 2 5 2" xfId="15854" xr:uid="{B09FBEF9-4742-435E-B5A4-77C9A88BEE5C}"/>
    <cellStyle name="Moneda 2 73 2 5 2 2" xfId="37696" xr:uid="{9E2FDC8C-E791-4234-84E0-573C2D0E4B83}"/>
    <cellStyle name="Moneda 2 73 2 5 2 3" xfId="26775" xr:uid="{F678DA93-0E55-44FE-9AEF-BC9D3302C902}"/>
    <cellStyle name="Moneda 2 73 2 5 3" xfId="12196" xr:uid="{3D01E8EE-ED56-49FD-A67B-CA8F59893A7D}"/>
    <cellStyle name="Moneda 2 73 2 5 3 2" xfId="34056" xr:uid="{96D83589-FFAC-4B53-AFAD-74E21F67BC23}"/>
    <cellStyle name="Moneda 2 73 2 5 3 3" xfId="23135" xr:uid="{3B5C0C19-7982-40B4-81FA-B3563A946488}"/>
    <cellStyle name="Moneda 2 73 2 5 4" xfId="30417" xr:uid="{FD8CFCEC-F7F9-4B5A-8310-8636C4D53665}"/>
    <cellStyle name="Moneda 2 73 2 5 5" xfId="19496" xr:uid="{E930990A-49EE-4604-A41E-EEF423B32AF2}"/>
    <cellStyle name="Moneda 2 73 2 6" xfId="12936" xr:uid="{095B7F59-60F8-4B89-BD70-4878F68B8EF1}"/>
    <cellStyle name="Moneda 2 73 2 6 2" xfId="34790" xr:uid="{40E0FEEA-7D11-49F8-9FD2-E701618638D3}"/>
    <cellStyle name="Moneda 2 73 2 6 3" xfId="23869" xr:uid="{603C0E22-4555-426D-801F-779960AF7A2F}"/>
    <cellStyle name="Moneda 2 73 2 7" xfId="9282" xr:uid="{26A54695-0624-487D-BBD1-6FC4E82A3C0D}"/>
    <cellStyle name="Moneda 2 73 2 7 2" xfId="31150" xr:uid="{D91B3A7A-78E8-4F70-AC59-264605A57FA5}"/>
    <cellStyle name="Moneda 2 73 2 7 3" xfId="20229" xr:uid="{10577C73-275A-437C-9302-0F1F59A32171}"/>
    <cellStyle name="Moneda 2 73 2 8" xfId="27511" xr:uid="{7F5054B9-18B9-486A-B165-7460984C2467}"/>
    <cellStyle name="Moneda 2 73 2 9" xfId="16590" xr:uid="{CDD8971C-F2E2-4118-8FD6-A614E5AC1F3F}"/>
    <cellStyle name="Moneda 2 73 3" xfId="5868" xr:uid="{F1A8FC4A-CB0E-476A-B59C-F8A79770721B}"/>
    <cellStyle name="Moneda 2 73 3 2" xfId="6601" xr:uid="{3DB51445-57DF-4BE4-851D-3DDB88BB43C5}"/>
    <cellStyle name="Moneda 2 73 3 2 2" xfId="13908" xr:uid="{07482EFC-C93A-488F-933E-C2154BDE3634}"/>
    <cellStyle name="Moneda 2 73 3 2 2 2" xfId="35762" xr:uid="{C1C64FBE-0EC3-4332-ACC0-DBBB97E831E9}"/>
    <cellStyle name="Moneda 2 73 3 2 2 3" xfId="24841" xr:uid="{B850C14E-5965-4940-B20A-A6F56255C4A0}"/>
    <cellStyle name="Moneda 2 73 3 2 3" xfId="10254" xr:uid="{23701DA4-FA7B-464D-BC48-BB044535346E}"/>
    <cellStyle name="Moneda 2 73 3 2 3 2" xfId="32122" xr:uid="{68679E98-C933-4CA3-95DB-B9DC222DA4CA}"/>
    <cellStyle name="Moneda 2 73 3 2 3 3" xfId="21201" xr:uid="{26FCD419-1812-4A65-8BA5-B3900540FFCD}"/>
    <cellStyle name="Moneda 2 73 3 2 4" xfId="28483" xr:uid="{5F4DA6EF-F1A2-4F98-A880-4C71E0CB8134}"/>
    <cellStyle name="Moneda 2 73 3 2 5" xfId="17562" xr:uid="{62A1E46A-6C00-4F4C-9C7A-578B891DE124}"/>
    <cellStyle name="Moneda 2 73 3 3" xfId="7331" xr:uid="{62C3F90A-B1BB-4222-99EE-7CF537B620C1}"/>
    <cellStyle name="Moneda 2 73 3 3 2" xfId="14638" xr:uid="{771B455B-40E4-4935-88B0-A20057A0DAB5}"/>
    <cellStyle name="Moneda 2 73 3 3 2 2" xfId="36488" xr:uid="{F81C43D2-E6CA-4011-A731-4A2868B906DB}"/>
    <cellStyle name="Moneda 2 73 3 3 2 3" xfId="25567" xr:uid="{C2035AE5-90B4-4589-9858-8C1128FBBCB6}"/>
    <cellStyle name="Moneda 2 73 3 3 3" xfId="10984" xr:uid="{D91E4BC0-E596-4ACA-AC5C-849725DE9371}"/>
    <cellStyle name="Moneda 2 73 3 3 3 2" xfId="32848" xr:uid="{2003083E-6165-45C0-B992-775A27552A0E}"/>
    <cellStyle name="Moneda 2 73 3 3 3 3" xfId="21927" xr:uid="{8D7D4105-D475-44A4-9311-9C8A97A5DB73}"/>
    <cellStyle name="Moneda 2 73 3 3 4" xfId="29209" xr:uid="{DB8C302D-9801-4802-A00F-223E9BE04877}"/>
    <cellStyle name="Moneda 2 73 3 3 5" xfId="18288" xr:uid="{8BDDC389-D6BA-433B-B600-942274D7D5CC}"/>
    <cellStyle name="Moneda 2 73 3 4" xfId="8061" xr:uid="{C7D05FAA-D328-4B95-A05A-84AC2A13819A}"/>
    <cellStyle name="Moneda 2 73 3 4 2" xfId="15368" xr:uid="{C3BB138E-1E7B-4BC3-897C-50389D4B5A04}"/>
    <cellStyle name="Moneda 2 73 3 4 2 2" xfId="37214" xr:uid="{F8B829F9-6B03-4CE9-8EC9-91E0F959D11D}"/>
    <cellStyle name="Moneda 2 73 3 4 2 3" xfId="26293" xr:uid="{F6BBE3BC-C4E4-4C8E-902D-2E25CED2F128}"/>
    <cellStyle name="Moneda 2 73 3 4 3" xfId="11714" xr:uid="{4A932326-C9E3-4A9D-8EC5-0AF4B872134E}"/>
    <cellStyle name="Moneda 2 73 3 4 3 2" xfId="33574" xr:uid="{11FED51C-3A6F-48DE-A200-9FE43055BCE5}"/>
    <cellStyle name="Moneda 2 73 3 4 3 3" xfId="22653" xr:uid="{4820075E-FA99-4CDE-9295-962A752DBDCC}"/>
    <cellStyle name="Moneda 2 73 3 4 4" xfId="29935" xr:uid="{D21A94D0-5C61-42CF-A4FF-9067272290D4}"/>
    <cellStyle name="Moneda 2 73 3 4 5" xfId="19014" xr:uid="{B95CD45B-6B3A-4A59-A440-A46F5D7E573A}"/>
    <cellStyle name="Moneda 2 73 3 5" xfId="8791" xr:uid="{26B698F3-3E42-453A-96A1-37E5D793CCD0}"/>
    <cellStyle name="Moneda 2 73 3 5 2" xfId="16098" xr:uid="{758CF9DE-0013-4D2E-BE83-914B5BCAE8FC}"/>
    <cellStyle name="Moneda 2 73 3 5 2 2" xfId="37940" xr:uid="{E10A6AD1-F7EB-4749-8E43-9ED8021164AD}"/>
    <cellStyle name="Moneda 2 73 3 5 2 3" xfId="27019" xr:uid="{61E99D02-F42E-4DB2-9846-0DFC859C1755}"/>
    <cellStyle name="Moneda 2 73 3 5 3" xfId="12440" xr:uid="{3EDE187B-837E-496A-BEF6-F43BC257CF1C}"/>
    <cellStyle name="Moneda 2 73 3 5 3 2" xfId="34300" xr:uid="{32E02E45-34CD-4F11-B593-6D770BF31EAA}"/>
    <cellStyle name="Moneda 2 73 3 5 3 3" xfId="23379" xr:uid="{9AEF7705-616B-4E44-AD46-088B2513BFCF}"/>
    <cellStyle name="Moneda 2 73 3 5 4" xfId="30661" xr:uid="{9970B552-4B57-4E97-8D0F-0A042DAAF4B1}"/>
    <cellStyle name="Moneda 2 73 3 5 5" xfId="19740" xr:uid="{4A352BD1-4773-4F89-BB54-4A8794537B68}"/>
    <cellStyle name="Moneda 2 73 3 6" xfId="13180" xr:uid="{88C45A31-3DF0-4392-BACE-ECC0235B15E2}"/>
    <cellStyle name="Moneda 2 73 3 6 2" xfId="35034" xr:uid="{40B1BAC2-D656-46CD-BE09-9C61F61DCBC6}"/>
    <cellStyle name="Moneda 2 73 3 6 3" xfId="24113" xr:uid="{1B3A4E8A-FA3D-4CED-9D19-8FAC3F59BC1F}"/>
    <cellStyle name="Moneda 2 73 3 7" xfId="9526" xr:uid="{70802200-1737-41F2-8690-240896258616}"/>
    <cellStyle name="Moneda 2 73 3 7 2" xfId="31394" xr:uid="{2A553ABF-96EB-45A3-815A-3784A834A6B2}"/>
    <cellStyle name="Moneda 2 73 3 7 3" xfId="20473" xr:uid="{21DA0C9A-201C-420E-A301-641D336DD7D4}"/>
    <cellStyle name="Moneda 2 73 3 8" xfId="27755" xr:uid="{8D447157-61CE-4107-947B-D3DDC58BBE93}"/>
    <cellStyle name="Moneda 2 73 3 9" xfId="16834" xr:uid="{935856A6-1C31-4254-AFF0-E7908D2396E5}"/>
    <cellStyle name="Moneda 2 73 4" xfId="6120" xr:uid="{BBEAEA66-14CE-42D7-94B9-0D7D064D406E}"/>
    <cellStyle name="Moneda 2 73 4 2" xfId="13427" xr:uid="{5B3E72C1-7230-464A-A1FE-AB7862907BAC}"/>
    <cellStyle name="Moneda 2 73 4 2 2" xfId="35281" xr:uid="{A066D353-4593-437A-B718-CA5AC7248C6B}"/>
    <cellStyle name="Moneda 2 73 4 2 3" xfId="24360" xr:uid="{81961571-C23B-4074-B4A8-EC3B8E823C3A}"/>
    <cellStyle name="Moneda 2 73 4 3" xfId="9773" xr:uid="{F919EBC7-E07C-4C02-BE02-290DEC967AD3}"/>
    <cellStyle name="Moneda 2 73 4 3 2" xfId="31641" xr:uid="{BAE99654-8F40-48CC-A962-6C5C777C094C}"/>
    <cellStyle name="Moneda 2 73 4 3 3" xfId="20720" xr:uid="{8AFE5A95-F8EF-447F-9836-EC8C70FC87E0}"/>
    <cellStyle name="Moneda 2 73 4 4" xfId="28002" xr:uid="{FB6CC444-C063-4D8D-A70F-14E3E6ED9E50}"/>
    <cellStyle name="Moneda 2 73 4 5" xfId="17081" xr:uid="{0FDF8896-2D65-40A6-8FB0-C115ED198AA3}"/>
    <cellStyle name="Moneda 2 73 5" xfId="6848" xr:uid="{82275831-9EB6-46CE-91F4-65689F7FB680}"/>
    <cellStyle name="Moneda 2 73 5 2" xfId="14155" xr:uid="{E6D1AA00-0663-459D-9E10-3A257132FFDD}"/>
    <cellStyle name="Moneda 2 73 5 2 2" xfId="36007" xr:uid="{78B5959F-500B-4001-A377-51AF97253905}"/>
    <cellStyle name="Moneda 2 73 5 2 3" xfId="25086" xr:uid="{DB61A641-394D-4CF9-B850-1CF41F7C130E}"/>
    <cellStyle name="Moneda 2 73 5 3" xfId="10501" xr:uid="{02238423-0192-41B7-B9B9-F71004DA5F98}"/>
    <cellStyle name="Moneda 2 73 5 3 2" xfId="32367" xr:uid="{90143BA3-A93C-40C6-8ABB-BDCA197F4899}"/>
    <cellStyle name="Moneda 2 73 5 3 3" xfId="21446" xr:uid="{DF537A9F-8D5D-4B24-A13F-6151455230B1}"/>
    <cellStyle name="Moneda 2 73 5 4" xfId="28728" xr:uid="{B67B1E79-F69F-4649-890F-5DE0F8084720}"/>
    <cellStyle name="Moneda 2 73 5 5" xfId="17807" xr:uid="{43660CF9-CDBA-47CB-9A9B-E11A1C4B0BAF}"/>
    <cellStyle name="Moneda 2 73 6" xfId="7578" xr:uid="{8E3779C7-DD15-4638-AFD8-25C9485FE4FF}"/>
    <cellStyle name="Moneda 2 73 6 2" xfId="14885" xr:uid="{7E826B14-757B-46F7-9A90-8F74D74737D4}"/>
    <cellStyle name="Moneda 2 73 6 2 2" xfId="36733" xr:uid="{48C8106C-E047-48B1-AC80-EC3BC9EAEC54}"/>
    <cellStyle name="Moneda 2 73 6 2 3" xfId="25812" xr:uid="{FEFF5AB1-5BE7-425A-AD45-75D4663AB0AB}"/>
    <cellStyle name="Moneda 2 73 6 3" xfId="11231" xr:uid="{3C4B5024-0C26-432D-AC34-F9C2B1BFF5D0}"/>
    <cellStyle name="Moneda 2 73 6 3 2" xfId="33093" xr:uid="{EA20AEB4-74F6-46F6-AB51-533DBFC6EA0C}"/>
    <cellStyle name="Moneda 2 73 6 3 3" xfId="22172" xr:uid="{87B00007-2ECE-40F2-8765-D3BDC5CE9312}"/>
    <cellStyle name="Moneda 2 73 6 4" xfId="29454" xr:uid="{35B750C3-AF54-48E7-B161-4B2CA7E35EA0}"/>
    <cellStyle name="Moneda 2 73 6 5" xfId="18533" xr:uid="{2C5F89C1-48C5-45BB-88E9-16FF24980419}"/>
    <cellStyle name="Moneda 2 73 7" xfId="8308" xr:uid="{1F874609-04E9-4FFE-8BA8-9547ACC4CE41}"/>
    <cellStyle name="Moneda 2 73 7 2" xfId="15615" xr:uid="{DED5D4EC-862A-496F-ABAF-E7F1CCE131EF}"/>
    <cellStyle name="Moneda 2 73 7 2 2" xfId="37459" xr:uid="{E6892A45-8076-4F2B-8F34-EE3680954023}"/>
    <cellStyle name="Moneda 2 73 7 2 3" xfId="26538" xr:uid="{25963C34-0D11-4DE3-B652-A688AF84B29F}"/>
    <cellStyle name="Moneda 2 73 7 3" xfId="11959" xr:uid="{E1C07952-E4F6-4FEF-91C6-198FDC3D4BAB}"/>
    <cellStyle name="Moneda 2 73 7 3 2" xfId="33819" xr:uid="{3C70D5B2-334D-4416-85EC-E470D760E17C}"/>
    <cellStyle name="Moneda 2 73 7 3 3" xfId="22898" xr:uid="{CEBC1C9E-9318-462A-8226-5B005824B069}"/>
    <cellStyle name="Moneda 2 73 7 4" xfId="30180" xr:uid="{66BB9212-30A4-4CCB-A155-46357382306D}"/>
    <cellStyle name="Moneda 2 73 7 5" xfId="19259" xr:uid="{474B44E4-04C3-4CF4-80BE-98DF225A2448}"/>
    <cellStyle name="Moneda 2 73 8" xfId="12697" xr:uid="{4055700D-3C8C-4CD4-A72A-6B4510A68202}"/>
    <cellStyle name="Moneda 2 73 8 2" xfId="34553" xr:uid="{53E7AC9A-03BB-435D-98E4-0E3955A7E0B7}"/>
    <cellStyle name="Moneda 2 73 8 3" xfId="23632" xr:uid="{761E3E76-A627-4675-962E-736E3C2385BA}"/>
    <cellStyle name="Moneda 2 73 9" xfId="9045" xr:uid="{D9C165CA-5437-4E2A-8BEB-4269C2FAD9D0}"/>
    <cellStyle name="Moneda 2 73 9 2" xfId="30913" xr:uid="{F706B5E0-8070-43D9-85D9-F51038B7BC87}"/>
    <cellStyle name="Moneda 2 73 9 3" xfId="19992" xr:uid="{32B42628-64AD-49D7-94DC-7AEFBCD5531F}"/>
    <cellStyle name="Moneda 2 74" xfId="3209" xr:uid="{5AD59022-192B-4095-8E37-CAB7A54CDF70}"/>
    <cellStyle name="Moneda 2 74 10" xfId="27275" xr:uid="{B9524D68-D3C2-43BE-8C73-1F7A5D61E9EB}"/>
    <cellStyle name="Moneda 2 74 11" xfId="16354" xr:uid="{8F404AD7-D8AF-45E0-A242-376B2A9865A1}"/>
    <cellStyle name="Moneda 2 74 2" xfId="5619" xr:uid="{2ACEBED5-043F-4C20-AD82-F3C955414D9D}"/>
    <cellStyle name="Moneda 2 74 2 2" xfId="6358" xr:uid="{C4619227-5848-4792-95D6-00E76103307C}"/>
    <cellStyle name="Moneda 2 74 2 2 2" xfId="13665" xr:uid="{82B4C988-B56A-4608-96ED-17F171B22B60}"/>
    <cellStyle name="Moneda 2 74 2 2 2 2" xfId="35519" xr:uid="{258587F5-0A1F-4B16-AB96-DA766D5819E3}"/>
    <cellStyle name="Moneda 2 74 2 2 2 3" xfId="24598" xr:uid="{9E47ABD4-3630-4F28-AB3C-FCD3EB491607}"/>
    <cellStyle name="Moneda 2 74 2 2 3" xfId="10011" xr:uid="{00BF9D3B-31C4-4069-8142-8575C24F4A88}"/>
    <cellStyle name="Moneda 2 74 2 2 3 2" xfId="31879" xr:uid="{EE76C55D-A79B-4C36-92D5-EE66C3470D5E}"/>
    <cellStyle name="Moneda 2 74 2 2 3 3" xfId="20958" xr:uid="{6EC08665-9914-4082-A141-B9D213C16FA2}"/>
    <cellStyle name="Moneda 2 74 2 2 4" xfId="28240" xr:uid="{475EAA56-8A8D-42B1-A213-8B7840A2FEE8}"/>
    <cellStyle name="Moneda 2 74 2 2 5" xfId="17319" xr:uid="{514C8146-A9B9-4D06-99B7-690FC9BD46BC}"/>
    <cellStyle name="Moneda 2 74 2 3" xfId="7088" xr:uid="{EAD5935D-48CE-40B2-AD22-13A11279A3A5}"/>
    <cellStyle name="Moneda 2 74 2 3 2" xfId="14395" xr:uid="{5C6F0FD3-2759-45DE-AA3D-41F1F189778E}"/>
    <cellStyle name="Moneda 2 74 2 3 2 2" xfId="36245" xr:uid="{32C4B82F-1C66-403F-B480-50A8290E9CFB}"/>
    <cellStyle name="Moneda 2 74 2 3 2 3" xfId="25324" xr:uid="{14077A0C-9CCB-4C0F-8DE8-DCB56412D5C7}"/>
    <cellStyle name="Moneda 2 74 2 3 3" xfId="10741" xr:uid="{34300379-BA24-400E-A539-66F073FCF950}"/>
    <cellStyle name="Moneda 2 74 2 3 3 2" xfId="32605" xr:uid="{6E7452DD-5045-4079-A155-6C28DB06CE3C}"/>
    <cellStyle name="Moneda 2 74 2 3 3 3" xfId="21684" xr:uid="{BDFD2EE8-C150-4EA6-8F1E-2709E289D5A3}"/>
    <cellStyle name="Moneda 2 74 2 3 4" xfId="28966" xr:uid="{2A406AAA-2970-4394-A782-44D345076762}"/>
    <cellStyle name="Moneda 2 74 2 3 5" xfId="18045" xr:uid="{AB11DB54-DF0B-40FB-A6FC-369870335456}"/>
    <cellStyle name="Moneda 2 74 2 4" xfId="7818" xr:uid="{E14FBE46-9DA1-4122-B432-F8026CCFD448}"/>
    <cellStyle name="Moneda 2 74 2 4 2" xfId="15125" xr:uid="{A0BE478B-35C9-4261-A52F-ED6466749B77}"/>
    <cellStyle name="Moneda 2 74 2 4 2 2" xfId="36971" xr:uid="{39706106-B027-49FE-983A-ECC4976B9830}"/>
    <cellStyle name="Moneda 2 74 2 4 2 3" xfId="26050" xr:uid="{9B7966B5-8AB0-4867-BF47-11BB829E746F}"/>
    <cellStyle name="Moneda 2 74 2 4 3" xfId="11471" xr:uid="{D28E278F-1F62-49DE-8B5D-EA4ACA745CC1}"/>
    <cellStyle name="Moneda 2 74 2 4 3 2" xfId="33331" xr:uid="{DFBE714C-F205-4677-9EE4-A53B68E677B3}"/>
    <cellStyle name="Moneda 2 74 2 4 3 3" xfId="22410" xr:uid="{3376A1CC-CCE6-4FDC-BC61-8F22DD1B7955}"/>
    <cellStyle name="Moneda 2 74 2 4 4" xfId="29692" xr:uid="{EFC28F60-E710-4C12-B682-DD0AC501EB7F}"/>
    <cellStyle name="Moneda 2 74 2 4 5" xfId="18771" xr:uid="{B885C438-E675-442F-A513-19DA43E16DAA}"/>
    <cellStyle name="Moneda 2 74 2 5" xfId="8548" xr:uid="{3CDD6569-AE75-40ED-B16C-08CDD59E8F82}"/>
    <cellStyle name="Moneda 2 74 2 5 2" xfId="15855" xr:uid="{0C67377F-D34E-4166-99C0-32AE746E887D}"/>
    <cellStyle name="Moneda 2 74 2 5 2 2" xfId="37697" xr:uid="{8CAB1D81-C48F-4BB1-A144-52A318413090}"/>
    <cellStyle name="Moneda 2 74 2 5 2 3" xfId="26776" xr:uid="{CAD5A39A-5264-44AD-9FEA-FE9BD1A88F72}"/>
    <cellStyle name="Moneda 2 74 2 5 3" xfId="12197" xr:uid="{3F464010-8CBA-4CBC-B482-405190168478}"/>
    <cellStyle name="Moneda 2 74 2 5 3 2" xfId="34057" xr:uid="{03F21665-9AEC-464F-BB1E-E18FA39BBF56}"/>
    <cellStyle name="Moneda 2 74 2 5 3 3" xfId="23136" xr:uid="{4F272547-0493-4E87-94B3-38E68AF20216}"/>
    <cellStyle name="Moneda 2 74 2 5 4" xfId="30418" xr:uid="{09E213BB-18F8-4E1A-9616-6447A9C73C47}"/>
    <cellStyle name="Moneda 2 74 2 5 5" xfId="19497" xr:uid="{5CBB49D5-828E-4011-9A18-CA823F683BD8}"/>
    <cellStyle name="Moneda 2 74 2 6" xfId="12937" xr:uid="{4235E137-5BCD-403B-8574-29AE22D66EE1}"/>
    <cellStyle name="Moneda 2 74 2 6 2" xfId="34791" xr:uid="{7B901A6E-3BBD-4CBD-B050-8537FEDC20A7}"/>
    <cellStyle name="Moneda 2 74 2 6 3" xfId="23870" xr:uid="{6908F2CE-34AA-4E3B-A0D8-A2A3DDB4C4F5}"/>
    <cellStyle name="Moneda 2 74 2 7" xfId="9283" xr:uid="{4D504CF8-D4FF-4E84-8D11-3894F72B71BF}"/>
    <cellStyle name="Moneda 2 74 2 7 2" xfId="31151" xr:uid="{12FC9811-9C86-4681-8702-C5E5B3FAFE59}"/>
    <cellStyle name="Moneda 2 74 2 7 3" xfId="20230" xr:uid="{0E652DC7-551C-4840-A119-9019F7F83A20}"/>
    <cellStyle name="Moneda 2 74 2 8" xfId="27512" xr:uid="{E8D62265-6632-4497-8CF6-B6006E328C1E}"/>
    <cellStyle name="Moneda 2 74 2 9" xfId="16591" xr:uid="{7B20DFAB-B6D4-4CC0-AEC3-1F61ABCAA671}"/>
    <cellStyle name="Moneda 2 74 3" xfId="5869" xr:uid="{65497870-32BD-4D8D-B324-FA99E11A9352}"/>
    <cellStyle name="Moneda 2 74 3 2" xfId="6602" xr:uid="{CF77433D-F56C-4786-AD6D-BF314C9C9538}"/>
    <cellStyle name="Moneda 2 74 3 2 2" xfId="13909" xr:uid="{A86AE5EE-7093-44FE-ACDE-A59264F10FF7}"/>
    <cellStyle name="Moneda 2 74 3 2 2 2" xfId="35763" xr:uid="{07086F9F-DB9C-4AA3-9544-FD71EE5E4978}"/>
    <cellStyle name="Moneda 2 74 3 2 2 3" xfId="24842" xr:uid="{3C6D03AF-D229-4DED-90A5-6B6EF7F2A564}"/>
    <cellStyle name="Moneda 2 74 3 2 3" xfId="10255" xr:uid="{62759986-4688-47BF-94F1-6D89DB92E6D2}"/>
    <cellStyle name="Moneda 2 74 3 2 3 2" xfId="32123" xr:uid="{0B2D07FE-0EDD-444C-A117-6351FE1CDE54}"/>
    <cellStyle name="Moneda 2 74 3 2 3 3" xfId="21202" xr:uid="{56B70F55-CD59-4CF8-90D8-86D9EF3C5F4E}"/>
    <cellStyle name="Moneda 2 74 3 2 4" xfId="28484" xr:uid="{8518BBBA-A70E-4741-B7C5-75D4ACAEBE34}"/>
    <cellStyle name="Moneda 2 74 3 2 5" xfId="17563" xr:uid="{CAD5F451-FCD6-4A50-A2E2-6E09626DD6C7}"/>
    <cellStyle name="Moneda 2 74 3 3" xfId="7332" xr:uid="{DFB6A1CF-75C9-4901-9950-6C030F1C55D1}"/>
    <cellStyle name="Moneda 2 74 3 3 2" xfId="14639" xr:uid="{4EEA7364-1F1F-4A57-82C6-FDF4177170CF}"/>
    <cellStyle name="Moneda 2 74 3 3 2 2" xfId="36489" xr:uid="{F2BDE3E4-B558-46D6-8E99-A44A1EDFA506}"/>
    <cellStyle name="Moneda 2 74 3 3 2 3" xfId="25568" xr:uid="{79FB38D7-208E-4A6A-89AB-1339325F5FF8}"/>
    <cellStyle name="Moneda 2 74 3 3 3" xfId="10985" xr:uid="{0634102A-A217-4CDB-B00D-1A2CF98050BB}"/>
    <cellStyle name="Moneda 2 74 3 3 3 2" xfId="32849" xr:uid="{259574FA-8D8E-4B6C-A9A1-13401163597F}"/>
    <cellStyle name="Moneda 2 74 3 3 3 3" xfId="21928" xr:uid="{D5095609-D0FA-45D5-9DBC-A56D884A7077}"/>
    <cellStyle name="Moneda 2 74 3 3 4" xfId="29210" xr:uid="{EE97BB75-1093-4F99-A904-C5C450992C05}"/>
    <cellStyle name="Moneda 2 74 3 3 5" xfId="18289" xr:uid="{51A6F3A4-2296-424C-B96D-69E6DE959A60}"/>
    <cellStyle name="Moneda 2 74 3 4" xfId="8062" xr:uid="{B927CFEA-C34A-427A-884F-D370DBC479BF}"/>
    <cellStyle name="Moneda 2 74 3 4 2" xfId="15369" xr:uid="{0DA4C21B-756F-4CE3-8F0C-89ABC0734A55}"/>
    <cellStyle name="Moneda 2 74 3 4 2 2" xfId="37215" xr:uid="{6FF00012-B312-4484-B161-A2FE05F384D0}"/>
    <cellStyle name="Moneda 2 74 3 4 2 3" xfId="26294" xr:uid="{E157EA0B-635B-44C2-80B2-7E056F63B33D}"/>
    <cellStyle name="Moneda 2 74 3 4 3" xfId="11715" xr:uid="{3A322DCB-B0B7-4FA9-A69C-C48D8A22ED95}"/>
    <cellStyle name="Moneda 2 74 3 4 3 2" xfId="33575" xr:uid="{1F9AB945-B6EB-4163-9492-04A09776108D}"/>
    <cellStyle name="Moneda 2 74 3 4 3 3" xfId="22654" xr:uid="{C372069E-47B0-460B-8A23-5364DF09CCE2}"/>
    <cellStyle name="Moneda 2 74 3 4 4" xfId="29936" xr:uid="{615DC7CF-2610-4D23-A713-9B61ED8E9A8D}"/>
    <cellStyle name="Moneda 2 74 3 4 5" xfId="19015" xr:uid="{B1F0EDD0-E7CF-42B6-BF53-26BA7C13C665}"/>
    <cellStyle name="Moneda 2 74 3 5" xfId="8792" xr:uid="{97FEAB93-CF19-4D99-AFEB-C72CF4D6C08B}"/>
    <cellStyle name="Moneda 2 74 3 5 2" xfId="16099" xr:uid="{E9F55804-91D0-4D85-9FDE-7F4842E909D7}"/>
    <cellStyle name="Moneda 2 74 3 5 2 2" xfId="37941" xr:uid="{39760282-DD6F-4D1B-9ED0-D16AE92941A3}"/>
    <cellStyle name="Moneda 2 74 3 5 2 3" xfId="27020" xr:uid="{7A4B6D91-E18A-4FB9-8CDC-C32ADCE04C8D}"/>
    <cellStyle name="Moneda 2 74 3 5 3" xfId="12441" xr:uid="{8B4EA044-6829-4A25-BE72-B040A21619E1}"/>
    <cellStyle name="Moneda 2 74 3 5 3 2" xfId="34301" xr:uid="{C8FF75D0-B9C9-4E8C-918A-6D38360A2186}"/>
    <cellStyle name="Moneda 2 74 3 5 3 3" xfId="23380" xr:uid="{4716AF47-E0F1-4282-B6CC-C2185EA417CA}"/>
    <cellStyle name="Moneda 2 74 3 5 4" xfId="30662" xr:uid="{49FBF5D5-764B-4672-B08B-4152B2454559}"/>
    <cellStyle name="Moneda 2 74 3 5 5" xfId="19741" xr:uid="{40B18868-4AE6-4F6B-AD63-B9C1A62F36B4}"/>
    <cellStyle name="Moneda 2 74 3 6" xfId="13181" xr:uid="{EA90EC0A-8EBC-400A-A295-640DC38ED4B8}"/>
    <cellStyle name="Moneda 2 74 3 6 2" xfId="35035" xr:uid="{7CD2903D-1345-4BAD-8260-226651A4ED8B}"/>
    <cellStyle name="Moneda 2 74 3 6 3" xfId="24114" xr:uid="{96A096B7-013E-4A1C-A025-F460B0885A4B}"/>
    <cellStyle name="Moneda 2 74 3 7" xfId="9527" xr:uid="{CCD35867-86E1-4385-8EE8-A89905BAB878}"/>
    <cellStyle name="Moneda 2 74 3 7 2" xfId="31395" xr:uid="{7DE647C8-4001-4FCD-9323-17A4DF4F3C4C}"/>
    <cellStyle name="Moneda 2 74 3 7 3" xfId="20474" xr:uid="{651F9E0B-0F3F-4FA0-BA13-DA7D8E0CB09A}"/>
    <cellStyle name="Moneda 2 74 3 8" xfId="27756" xr:uid="{41EFA309-5985-4CD8-8672-04402857181E}"/>
    <cellStyle name="Moneda 2 74 3 9" xfId="16835" xr:uid="{3E869ADF-4CDF-4B4F-A1C9-B4262C75E661}"/>
    <cellStyle name="Moneda 2 74 4" xfId="6121" xr:uid="{1D5689F2-E4AA-4AD2-9C7F-677D5FAD4EE1}"/>
    <cellStyle name="Moneda 2 74 4 2" xfId="13428" xr:uid="{5798DA28-1B63-4226-8F1F-439E2767ADFD}"/>
    <cellStyle name="Moneda 2 74 4 2 2" xfId="35282" xr:uid="{88E54661-F388-42E6-8375-701C8D5A547C}"/>
    <cellStyle name="Moneda 2 74 4 2 3" xfId="24361" xr:uid="{F4547CB1-6A93-4A78-AB6D-2A5843C89F1F}"/>
    <cellStyle name="Moneda 2 74 4 3" xfId="9774" xr:uid="{2A53A6A4-DC66-43A6-A83F-CDA2225DFC89}"/>
    <cellStyle name="Moneda 2 74 4 3 2" xfId="31642" xr:uid="{151A3D01-9693-4FAA-8205-B96259F5CDC2}"/>
    <cellStyle name="Moneda 2 74 4 3 3" xfId="20721" xr:uid="{923D482C-2E9B-45F1-886C-364244663252}"/>
    <cellStyle name="Moneda 2 74 4 4" xfId="28003" xr:uid="{A0723A73-7023-4946-8FD0-EB74D3D79B99}"/>
    <cellStyle name="Moneda 2 74 4 5" xfId="17082" xr:uid="{CB506DEB-4831-4C26-B33E-58342FF1A794}"/>
    <cellStyle name="Moneda 2 74 5" xfId="6849" xr:uid="{2D1F7786-B37F-4232-8B1A-5565ED11631C}"/>
    <cellStyle name="Moneda 2 74 5 2" xfId="14156" xr:uid="{F7A33F79-02DA-4C28-BF01-8E2C165ACF9B}"/>
    <cellStyle name="Moneda 2 74 5 2 2" xfId="36008" xr:uid="{BCEE9961-9AFD-49A9-A845-6100729D6204}"/>
    <cellStyle name="Moneda 2 74 5 2 3" xfId="25087" xr:uid="{1426E959-77F9-4B41-B7DA-8E5E0BAD5163}"/>
    <cellStyle name="Moneda 2 74 5 3" xfId="10502" xr:uid="{7A3845F9-AEBC-48C8-A6B4-D59CC9FF31AE}"/>
    <cellStyle name="Moneda 2 74 5 3 2" xfId="32368" xr:uid="{8045B25F-55B8-44F4-B5B0-E2E024BF737D}"/>
    <cellStyle name="Moneda 2 74 5 3 3" xfId="21447" xr:uid="{EF7C3694-1FBC-4E90-9A7A-88D110F27551}"/>
    <cellStyle name="Moneda 2 74 5 4" xfId="28729" xr:uid="{0414851B-9412-4BBA-B678-687CA74326FF}"/>
    <cellStyle name="Moneda 2 74 5 5" xfId="17808" xr:uid="{CFE0F727-FDD3-4FF9-8BFE-AC8E4C209DF1}"/>
    <cellStyle name="Moneda 2 74 6" xfId="7579" xr:uid="{F6C35F15-FB89-4274-8638-4E3CD69EFF8D}"/>
    <cellStyle name="Moneda 2 74 6 2" xfId="14886" xr:uid="{93A710D7-0D0C-459D-9965-0DE179016F50}"/>
    <cellStyle name="Moneda 2 74 6 2 2" xfId="36734" xr:uid="{836275D2-619F-455E-9956-0CCEEB76B7B3}"/>
    <cellStyle name="Moneda 2 74 6 2 3" xfId="25813" xr:uid="{B7ECD24C-E752-4CA4-A330-FDC40FC5DA1A}"/>
    <cellStyle name="Moneda 2 74 6 3" xfId="11232" xr:uid="{2130C8B9-AC5B-4D33-8DC7-1A3A7116DDA7}"/>
    <cellStyle name="Moneda 2 74 6 3 2" xfId="33094" xr:uid="{ED699A92-646B-4928-ACBA-E27DDA985688}"/>
    <cellStyle name="Moneda 2 74 6 3 3" xfId="22173" xr:uid="{CFF0FBBF-E5A4-492C-9D86-2FB2A7662FB3}"/>
    <cellStyle name="Moneda 2 74 6 4" xfId="29455" xr:uid="{3418051D-9F8A-4BED-A3C5-9A3B9B07E322}"/>
    <cellStyle name="Moneda 2 74 6 5" xfId="18534" xr:uid="{C409B005-99C5-45BB-9E06-C09B1E4BE57F}"/>
    <cellStyle name="Moneda 2 74 7" xfId="8309" xr:uid="{C042DDE6-D468-4E87-BB7E-A57A5B131E56}"/>
    <cellStyle name="Moneda 2 74 7 2" xfId="15616" xr:uid="{BC054810-7B79-46E2-B144-F70EC17BACC8}"/>
    <cellStyle name="Moneda 2 74 7 2 2" xfId="37460" xr:uid="{5BEDDF66-D0A2-4C25-A2C5-04877CD6D2EB}"/>
    <cellStyle name="Moneda 2 74 7 2 3" xfId="26539" xr:uid="{40EF79E3-57AB-4F61-9EF9-F0B5A80AB8B1}"/>
    <cellStyle name="Moneda 2 74 7 3" xfId="11960" xr:uid="{A3571073-0E38-400D-946C-73E77C785684}"/>
    <cellStyle name="Moneda 2 74 7 3 2" xfId="33820" xr:uid="{AB57AB40-B2D3-4BD5-8BC8-4FDAC3180E28}"/>
    <cellStyle name="Moneda 2 74 7 3 3" xfId="22899" xr:uid="{79816FD2-6B1E-4927-9193-B3855EBDDB58}"/>
    <cellStyle name="Moneda 2 74 7 4" xfId="30181" xr:uid="{1AE13A24-8252-4DEF-BDBB-E41F047E4432}"/>
    <cellStyle name="Moneda 2 74 7 5" xfId="19260" xr:uid="{9985A9CA-614A-4499-B584-83C496CF2A28}"/>
    <cellStyle name="Moneda 2 74 8" xfId="12698" xr:uid="{C04B7AB9-34B3-4D46-9C7C-0BC06B6DDFB5}"/>
    <cellStyle name="Moneda 2 74 8 2" xfId="34554" xr:uid="{184ED9E6-24E7-4764-92B3-280E9A9237F7}"/>
    <cellStyle name="Moneda 2 74 8 3" xfId="23633" xr:uid="{62B24655-258E-43AB-85BD-B2FC836E5326}"/>
    <cellStyle name="Moneda 2 74 9" xfId="9046" xr:uid="{36240E38-DCE5-476B-9C74-D1EAEF311FCD}"/>
    <cellStyle name="Moneda 2 74 9 2" xfId="30914" xr:uid="{0EDBC122-1525-471E-B2BB-CE62BD469D7E}"/>
    <cellStyle name="Moneda 2 74 9 3" xfId="19993" xr:uid="{5FF0727A-CEC0-463B-8FAD-DC0A09CC42BF}"/>
    <cellStyle name="Moneda 2 75" xfId="3210" xr:uid="{39A09D5B-4AFF-4DCB-90F7-F96C5C63740B}"/>
    <cellStyle name="Moneda 2 75 10" xfId="27276" xr:uid="{919CEC16-9A7B-4416-88CC-3288D9B489E1}"/>
    <cellStyle name="Moneda 2 75 11" xfId="16355" xr:uid="{BC0B84CD-AA73-492B-B8F8-9BFC79900CD8}"/>
    <cellStyle name="Moneda 2 75 2" xfId="5620" xr:uid="{C59A2286-015E-422E-932B-C8D06A05AFDC}"/>
    <cellStyle name="Moneda 2 75 2 2" xfId="6359" xr:uid="{A971B407-8581-41D0-95C3-CABE1E2E713D}"/>
    <cellStyle name="Moneda 2 75 2 2 2" xfId="13666" xr:uid="{CCBF3229-7492-4C3D-8340-35474882CFAC}"/>
    <cellStyle name="Moneda 2 75 2 2 2 2" xfId="35520" xr:uid="{36394552-4B3B-4E58-83F5-51F39383B86B}"/>
    <cellStyle name="Moneda 2 75 2 2 2 3" xfId="24599" xr:uid="{74AFA0CB-8FB9-409C-B965-33911DF7E101}"/>
    <cellStyle name="Moneda 2 75 2 2 3" xfId="10012" xr:uid="{89B06BFB-D544-4B5E-A0B7-922ADB2B8C92}"/>
    <cellStyle name="Moneda 2 75 2 2 3 2" xfId="31880" xr:uid="{785CA061-5DE1-43BA-B136-594246B1712E}"/>
    <cellStyle name="Moneda 2 75 2 2 3 3" xfId="20959" xr:uid="{E6946363-4411-49E3-8BE6-56EB7A030B81}"/>
    <cellStyle name="Moneda 2 75 2 2 4" xfId="28241" xr:uid="{7DE290D1-B686-4C65-A3AF-D79682DB134F}"/>
    <cellStyle name="Moneda 2 75 2 2 5" xfId="17320" xr:uid="{091CFE79-E065-4765-8C78-DD4151DC23AC}"/>
    <cellStyle name="Moneda 2 75 2 3" xfId="7089" xr:uid="{D5DDFE91-2F45-439F-89A3-FB4308A20BB3}"/>
    <cellStyle name="Moneda 2 75 2 3 2" xfId="14396" xr:uid="{CD313F7B-D1F6-4E59-9813-CB0C4C8759E2}"/>
    <cellStyle name="Moneda 2 75 2 3 2 2" xfId="36246" xr:uid="{41765265-10F3-4671-98EB-5471D4C60F8C}"/>
    <cellStyle name="Moneda 2 75 2 3 2 3" xfId="25325" xr:uid="{ACA88363-97CC-4380-B607-C34834A8BA07}"/>
    <cellStyle name="Moneda 2 75 2 3 3" xfId="10742" xr:uid="{0D599425-6AA1-4DA6-ABE1-73C178856EFE}"/>
    <cellStyle name="Moneda 2 75 2 3 3 2" xfId="32606" xr:uid="{A7FD6BDF-655A-4DDE-8392-C6E1BA4D6EF6}"/>
    <cellStyle name="Moneda 2 75 2 3 3 3" xfId="21685" xr:uid="{0AFE0FB0-8838-4CD7-9C54-5CE9E0A519C2}"/>
    <cellStyle name="Moneda 2 75 2 3 4" xfId="28967" xr:uid="{FB0C0673-99F5-477E-A696-D3D3C4F15073}"/>
    <cellStyle name="Moneda 2 75 2 3 5" xfId="18046" xr:uid="{C2EF21FC-8B21-4393-8B89-7E4429424418}"/>
    <cellStyle name="Moneda 2 75 2 4" xfId="7819" xr:uid="{CBF63C18-50FD-4003-AAEA-4124C3CCE9D0}"/>
    <cellStyle name="Moneda 2 75 2 4 2" xfId="15126" xr:uid="{BD0B8D13-1543-48A3-8C7C-0349DBF5B7CC}"/>
    <cellStyle name="Moneda 2 75 2 4 2 2" xfId="36972" xr:uid="{78E29C8E-ECB5-4C99-859E-36E46DD51918}"/>
    <cellStyle name="Moneda 2 75 2 4 2 3" xfId="26051" xr:uid="{F33B5476-FEDF-45B0-B086-38F3153FDCBC}"/>
    <cellStyle name="Moneda 2 75 2 4 3" xfId="11472" xr:uid="{95532B33-F19B-428F-BAF9-3E377C6E6EB2}"/>
    <cellStyle name="Moneda 2 75 2 4 3 2" xfId="33332" xr:uid="{93CA11A7-3122-4EA8-890D-9E9F1C9E6526}"/>
    <cellStyle name="Moneda 2 75 2 4 3 3" xfId="22411" xr:uid="{B1ACFAA9-76C0-4B99-B548-C2024313F20B}"/>
    <cellStyle name="Moneda 2 75 2 4 4" xfId="29693" xr:uid="{4C9AE6CD-5EAE-4AB8-9223-2C2A2A98E889}"/>
    <cellStyle name="Moneda 2 75 2 4 5" xfId="18772" xr:uid="{BBE236E4-C8B1-4A89-BC6D-5F0001F1C147}"/>
    <cellStyle name="Moneda 2 75 2 5" xfId="8549" xr:uid="{49D37BE6-6F49-47FB-93DE-0A30C1F89DDE}"/>
    <cellStyle name="Moneda 2 75 2 5 2" xfId="15856" xr:uid="{DE39FAC1-768E-49F5-B7AA-8D1E141548BC}"/>
    <cellStyle name="Moneda 2 75 2 5 2 2" xfId="37698" xr:uid="{29D8239A-7CE7-4DE2-8AEE-9E2C584E60BF}"/>
    <cellStyle name="Moneda 2 75 2 5 2 3" xfId="26777" xr:uid="{E054C7DD-D62D-4EA2-A6FD-7B542B712262}"/>
    <cellStyle name="Moneda 2 75 2 5 3" xfId="12198" xr:uid="{67A908AD-D6FE-43CE-BC92-43479D136DAA}"/>
    <cellStyle name="Moneda 2 75 2 5 3 2" xfId="34058" xr:uid="{6D1D9160-7043-4DF0-ACF3-F01AE4E2E0C2}"/>
    <cellStyle name="Moneda 2 75 2 5 3 3" xfId="23137" xr:uid="{BC008E76-4C77-4328-AFB8-18284BFE2AF2}"/>
    <cellStyle name="Moneda 2 75 2 5 4" xfId="30419" xr:uid="{7D593B11-72B5-466A-B53F-9C4C6F4152E8}"/>
    <cellStyle name="Moneda 2 75 2 5 5" xfId="19498" xr:uid="{058D691E-A3C9-4A07-B4F0-2494BF32354B}"/>
    <cellStyle name="Moneda 2 75 2 6" xfId="12938" xr:uid="{008B88B1-5902-4C39-B6FF-6583E2FC5B53}"/>
    <cellStyle name="Moneda 2 75 2 6 2" xfId="34792" xr:uid="{EDE192BE-18BE-43DB-99C3-087ADFDC7669}"/>
    <cellStyle name="Moneda 2 75 2 6 3" xfId="23871" xr:uid="{43A9F9EA-9EFF-4D5C-BC39-6884D46D4D24}"/>
    <cellStyle name="Moneda 2 75 2 7" xfId="9284" xr:uid="{1E3EE405-4561-458B-8C41-B5916A3832D4}"/>
    <cellStyle name="Moneda 2 75 2 7 2" xfId="31152" xr:uid="{B9D9A37F-D854-4763-BE82-52F49EFCE865}"/>
    <cellStyle name="Moneda 2 75 2 7 3" xfId="20231" xr:uid="{8936D059-6BB8-4F32-B2BB-8550FA8ED568}"/>
    <cellStyle name="Moneda 2 75 2 8" xfId="27513" xr:uid="{7959E895-8037-4D56-B7AD-C6C7DEE9EDC6}"/>
    <cellStyle name="Moneda 2 75 2 9" xfId="16592" xr:uid="{6585F5CF-E484-4A80-86B7-FD34CB6FC447}"/>
    <cellStyle name="Moneda 2 75 3" xfId="5870" xr:uid="{DB15D970-3034-4BE4-A006-CA56F117BB8A}"/>
    <cellStyle name="Moneda 2 75 3 2" xfId="6603" xr:uid="{0C6F4527-43BE-4206-8A68-B8C5D804669B}"/>
    <cellStyle name="Moneda 2 75 3 2 2" xfId="13910" xr:uid="{267EDE8A-C279-4272-9688-2BAD28FDC510}"/>
    <cellStyle name="Moneda 2 75 3 2 2 2" xfId="35764" xr:uid="{422933CF-F7D8-4BD5-A971-9BD90D6ADE0B}"/>
    <cellStyle name="Moneda 2 75 3 2 2 3" xfId="24843" xr:uid="{56503699-5717-4317-94D1-D2F0A03C4733}"/>
    <cellStyle name="Moneda 2 75 3 2 3" xfId="10256" xr:uid="{78E1EA24-7A5F-441A-A826-D32A70BE5AB5}"/>
    <cellStyle name="Moneda 2 75 3 2 3 2" xfId="32124" xr:uid="{10F2AC68-D449-4277-BB2D-FEE6FF4DFE99}"/>
    <cellStyle name="Moneda 2 75 3 2 3 3" xfId="21203" xr:uid="{231F59F8-DF9B-4DC6-A766-B5BBA534D065}"/>
    <cellStyle name="Moneda 2 75 3 2 4" xfId="28485" xr:uid="{B8F61E9A-AB62-46BD-85AE-8C03C147DC3A}"/>
    <cellStyle name="Moneda 2 75 3 2 5" xfId="17564" xr:uid="{1DA5C63F-A812-443C-9C6A-C139E1365AD8}"/>
    <cellStyle name="Moneda 2 75 3 3" xfId="7333" xr:uid="{57B536E1-7AD8-4B9A-8D58-3F772D495046}"/>
    <cellStyle name="Moneda 2 75 3 3 2" xfId="14640" xr:uid="{4B9B3DF3-6251-4752-BF70-1C1FFDF4EA2D}"/>
    <cellStyle name="Moneda 2 75 3 3 2 2" xfId="36490" xr:uid="{A3AC139D-B97D-4BAA-82B1-9DF031766C1F}"/>
    <cellStyle name="Moneda 2 75 3 3 2 3" xfId="25569" xr:uid="{F8656ABC-A994-422D-96CE-66BC38E01217}"/>
    <cellStyle name="Moneda 2 75 3 3 3" xfId="10986" xr:uid="{D50676FD-C429-4793-99F9-48151CA977D1}"/>
    <cellStyle name="Moneda 2 75 3 3 3 2" xfId="32850" xr:uid="{CEE33653-DC05-41AD-8BEF-EEB374AD2783}"/>
    <cellStyle name="Moneda 2 75 3 3 3 3" xfId="21929" xr:uid="{1176D55A-6FC3-4871-8D40-B135E4F68AD7}"/>
    <cellStyle name="Moneda 2 75 3 3 4" xfId="29211" xr:uid="{268FA027-C2F9-49A9-8FC0-F9881BF3A7E4}"/>
    <cellStyle name="Moneda 2 75 3 3 5" xfId="18290" xr:uid="{96BAC896-B363-4211-A0F7-ECB87BA925C4}"/>
    <cellStyle name="Moneda 2 75 3 4" xfId="8063" xr:uid="{BDF5BD7B-8420-4BA6-8694-A860CEE4F417}"/>
    <cellStyle name="Moneda 2 75 3 4 2" xfId="15370" xr:uid="{F0003C98-F97E-4E42-91E9-819814A57905}"/>
    <cellStyle name="Moneda 2 75 3 4 2 2" xfId="37216" xr:uid="{50F7ED40-FF4E-4A4D-A66C-E24EF1D30700}"/>
    <cellStyle name="Moneda 2 75 3 4 2 3" xfId="26295" xr:uid="{BFF87ACA-9E56-4FDB-AFC8-2611980086B1}"/>
    <cellStyle name="Moneda 2 75 3 4 3" xfId="11716" xr:uid="{CC10BB28-B663-4129-ACE0-259DE86CBB44}"/>
    <cellStyle name="Moneda 2 75 3 4 3 2" xfId="33576" xr:uid="{184FE8BF-EB32-4604-B261-96C733A8FFC6}"/>
    <cellStyle name="Moneda 2 75 3 4 3 3" xfId="22655" xr:uid="{D9B21056-F92F-49BE-8524-5CF58D86449B}"/>
    <cellStyle name="Moneda 2 75 3 4 4" xfId="29937" xr:uid="{C8465063-132A-453D-96BE-39A301A08831}"/>
    <cellStyle name="Moneda 2 75 3 4 5" xfId="19016" xr:uid="{E7A99EDB-82B3-482F-812C-2A92AFD16779}"/>
    <cellStyle name="Moneda 2 75 3 5" xfId="8793" xr:uid="{91025EB9-3D53-49EB-ABBA-FC353241BE59}"/>
    <cellStyle name="Moneda 2 75 3 5 2" xfId="16100" xr:uid="{608E41CC-FE16-4B3B-89FE-C1F8CA131056}"/>
    <cellStyle name="Moneda 2 75 3 5 2 2" xfId="37942" xr:uid="{DDD7CBAB-DF97-4D24-A411-BB12939D1F75}"/>
    <cellStyle name="Moneda 2 75 3 5 2 3" xfId="27021" xr:uid="{DD9895F4-554C-47A4-B5F7-C27546CB7D46}"/>
    <cellStyle name="Moneda 2 75 3 5 3" xfId="12442" xr:uid="{78BE30FE-9BCF-45A3-B5A8-D7B917EEDD31}"/>
    <cellStyle name="Moneda 2 75 3 5 3 2" xfId="34302" xr:uid="{16E6D137-AC37-45FF-A572-EB351F8D0A11}"/>
    <cellStyle name="Moneda 2 75 3 5 3 3" xfId="23381" xr:uid="{7E31220E-F7D3-4451-9457-B847E982A524}"/>
    <cellStyle name="Moneda 2 75 3 5 4" xfId="30663" xr:uid="{D6657E98-9E24-43B5-B83A-6A4F845E990D}"/>
    <cellStyle name="Moneda 2 75 3 5 5" xfId="19742" xr:uid="{B47A5699-B31E-4FBB-B3CF-C55BB31EAD45}"/>
    <cellStyle name="Moneda 2 75 3 6" xfId="13182" xr:uid="{7C795B2A-5635-40C9-9A8A-8494F7B2C58D}"/>
    <cellStyle name="Moneda 2 75 3 6 2" xfId="35036" xr:uid="{0BFFA352-E70B-4252-82D4-D3EAF348A8F4}"/>
    <cellStyle name="Moneda 2 75 3 6 3" xfId="24115" xr:uid="{602784AA-87F5-4DF4-982B-7BEB34876018}"/>
    <cellStyle name="Moneda 2 75 3 7" xfId="9528" xr:uid="{AE1D2495-363E-4413-9BBE-9F96B61C7584}"/>
    <cellStyle name="Moneda 2 75 3 7 2" xfId="31396" xr:uid="{C4C170D7-79AD-4ACC-87E8-3F994D936AC9}"/>
    <cellStyle name="Moneda 2 75 3 7 3" xfId="20475" xr:uid="{911AC487-44FB-4C5E-AFEC-72D10D675CF7}"/>
    <cellStyle name="Moneda 2 75 3 8" xfId="27757" xr:uid="{EDD4E911-9AA3-4AD1-9C93-E496CA49EF32}"/>
    <cellStyle name="Moneda 2 75 3 9" xfId="16836" xr:uid="{764DB356-A580-49DD-A0A4-6456A23973A7}"/>
    <cellStyle name="Moneda 2 75 4" xfId="6122" xr:uid="{19FBAD58-DCEF-4FC4-8499-3CD2AE5D61F7}"/>
    <cellStyle name="Moneda 2 75 4 2" xfId="13429" xr:uid="{B362FAEF-0057-4F01-8EA2-BD9CDCFE6288}"/>
    <cellStyle name="Moneda 2 75 4 2 2" xfId="35283" xr:uid="{4310E722-5221-49DC-8A15-85F7C58CF5F8}"/>
    <cellStyle name="Moneda 2 75 4 2 3" xfId="24362" xr:uid="{50560CA9-BBE5-4376-84E1-CE9C6EC4D47A}"/>
    <cellStyle name="Moneda 2 75 4 3" xfId="9775" xr:uid="{10738459-20D6-422E-8ECC-B4F2D5C3928F}"/>
    <cellStyle name="Moneda 2 75 4 3 2" xfId="31643" xr:uid="{A27D42D5-A473-4856-AB8B-A17717A8F58A}"/>
    <cellStyle name="Moneda 2 75 4 3 3" xfId="20722" xr:uid="{0738370B-9BCD-4FB8-93BC-11CC640D4BE7}"/>
    <cellStyle name="Moneda 2 75 4 4" xfId="28004" xr:uid="{87B87152-DF61-4394-8725-C7A66D661D14}"/>
    <cellStyle name="Moneda 2 75 4 5" xfId="17083" xr:uid="{8081EC0E-BFB9-4727-B8AB-279A43B657F2}"/>
    <cellStyle name="Moneda 2 75 5" xfId="6850" xr:uid="{0D100BE0-09D4-457D-8547-36AEBE2DD9EC}"/>
    <cellStyle name="Moneda 2 75 5 2" xfId="14157" xr:uid="{22D1DDA1-7505-4204-AF08-3CD6E25426DA}"/>
    <cellStyle name="Moneda 2 75 5 2 2" xfId="36009" xr:uid="{DC8CADDF-B0CC-46A2-B630-224893FF7C4E}"/>
    <cellStyle name="Moneda 2 75 5 2 3" xfId="25088" xr:uid="{EB51B1BF-F069-4FC9-9DFC-F0416E2B796A}"/>
    <cellStyle name="Moneda 2 75 5 3" xfId="10503" xr:uid="{13FFC4E8-799F-4B77-A5A5-8C73D7C1F4F4}"/>
    <cellStyle name="Moneda 2 75 5 3 2" xfId="32369" xr:uid="{6BE874D0-F5E7-4DCD-A1DA-15D1BB27C957}"/>
    <cellStyle name="Moneda 2 75 5 3 3" xfId="21448" xr:uid="{7AA5F8F8-6199-49B2-98EC-A353F85B17DC}"/>
    <cellStyle name="Moneda 2 75 5 4" xfId="28730" xr:uid="{D3D2CE81-BE94-4D13-933E-A4EA4B63B687}"/>
    <cellStyle name="Moneda 2 75 5 5" xfId="17809" xr:uid="{487A4BB1-6618-47B2-839B-7550E753F5F6}"/>
    <cellStyle name="Moneda 2 75 6" xfId="7580" xr:uid="{92C88274-E75A-4E67-A027-74C20514594E}"/>
    <cellStyle name="Moneda 2 75 6 2" xfId="14887" xr:uid="{583E1D25-8A9B-4EB2-957D-9EAC99413952}"/>
    <cellStyle name="Moneda 2 75 6 2 2" xfId="36735" xr:uid="{575FBD2F-711F-4F27-93D0-778EC4E635FA}"/>
    <cellStyle name="Moneda 2 75 6 2 3" xfId="25814" xr:uid="{D3E7F764-1A7F-4C13-B967-80EBC9351BEC}"/>
    <cellStyle name="Moneda 2 75 6 3" xfId="11233" xr:uid="{3A136383-3832-4B5E-871F-A06C335951BC}"/>
    <cellStyle name="Moneda 2 75 6 3 2" xfId="33095" xr:uid="{BA75D795-E8FE-4313-9EEF-4461F7E4E263}"/>
    <cellStyle name="Moneda 2 75 6 3 3" xfId="22174" xr:uid="{B6FFB315-8E85-4E1D-B786-103F125ABC38}"/>
    <cellStyle name="Moneda 2 75 6 4" xfId="29456" xr:uid="{9ECF4C77-C1E1-4160-AA8E-77B1BED4B52A}"/>
    <cellStyle name="Moneda 2 75 6 5" xfId="18535" xr:uid="{4EA88378-BBD2-46D8-8967-7F5C24B3806B}"/>
    <cellStyle name="Moneda 2 75 7" xfId="8310" xr:uid="{B5A78FB4-6434-480A-95DF-C2ABDF43DAA6}"/>
    <cellStyle name="Moneda 2 75 7 2" xfId="15617" xr:uid="{51ED2204-4FBA-439A-8382-892D6F6A589D}"/>
    <cellStyle name="Moneda 2 75 7 2 2" xfId="37461" xr:uid="{2E3D35F8-153C-4E3C-BFF4-2CFEB4DEB732}"/>
    <cellStyle name="Moneda 2 75 7 2 3" xfId="26540" xr:uid="{FE8717D3-AE76-416A-8FB1-C7ED362056F1}"/>
    <cellStyle name="Moneda 2 75 7 3" xfId="11961" xr:uid="{61883BC2-F707-42E4-AA9A-1C02882B958A}"/>
    <cellStyle name="Moneda 2 75 7 3 2" xfId="33821" xr:uid="{AF64BC9B-B139-4C7B-B49D-75BAFCFB6B6C}"/>
    <cellStyle name="Moneda 2 75 7 3 3" xfId="22900" xr:uid="{3B7E42C0-9CA7-4E4A-845D-126575B29C2A}"/>
    <cellStyle name="Moneda 2 75 7 4" xfId="30182" xr:uid="{F8FC4AB1-317F-4ECD-83C2-9CAF8CA494F2}"/>
    <cellStyle name="Moneda 2 75 7 5" xfId="19261" xr:uid="{5AE2CE9D-43D0-45E5-ACB9-D52ADA71E809}"/>
    <cellStyle name="Moneda 2 75 8" xfId="12699" xr:uid="{F3671900-162D-41C0-B30D-6ADF72FF9A2B}"/>
    <cellStyle name="Moneda 2 75 8 2" xfId="34555" xr:uid="{2182715F-EFD9-457D-8A41-9B7B526EF777}"/>
    <cellStyle name="Moneda 2 75 8 3" xfId="23634" xr:uid="{64C0162F-0A77-443C-8F75-D1A2E4871685}"/>
    <cellStyle name="Moneda 2 75 9" xfId="9047" xr:uid="{71F6C60D-6782-409E-84C8-EC279F3E70A9}"/>
    <cellStyle name="Moneda 2 75 9 2" xfId="30915" xr:uid="{FEA825C7-F7B8-4FE2-A5C8-CE71EA64F6A1}"/>
    <cellStyle name="Moneda 2 75 9 3" xfId="19994" xr:uid="{7146C43F-87EA-4245-9F7D-164DC5C2C745}"/>
    <cellStyle name="Moneda 2 76" xfId="3211" xr:uid="{6B96426D-DD48-459C-8A80-DC65B8D10C4E}"/>
    <cellStyle name="Moneda 2 76 10" xfId="27277" xr:uid="{9101102A-7F47-4C02-BCE8-3F58A022FDB9}"/>
    <cellStyle name="Moneda 2 76 11" xfId="16356" xr:uid="{6AEE3ECC-2A85-4B22-99DB-76277AEC3E20}"/>
    <cellStyle name="Moneda 2 76 2" xfId="5621" xr:uid="{97289B3B-FF42-4619-8B5D-67328212EB9C}"/>
    <cellStyle name="Moneda 2 76 2 2" xfId="6360" xr:uid="{2F1FB84C-C3F9-4851-963D-2179E2B72792}"/>
    <cellStyle name="Moneda 2 76 2 2 2" xfId="13667" xr:uid="{0DA7EE10-EE50-4721-9375-ACB46E33D422}"/>
    <cellStyle name="Moneda 2 76 2 2 2 2" xfId="35521" xr:uid="{588D3229-9A94-4DBB-9FDA-965097C50F5A}"/>
    <cellStyle name="Moneda 2 76 2 2 2 3" xfId="24600" xr:uid="{292A1B39-78F2-4C10-841E-E6FA8AAA037A}"/>
    <cellStyle name="Moneda 2 76 2 2 3" xfId="10013" xr:uid="{9193195A-7167-4ECA-AF03-F565BE09DC17}"/>
    <cellStyle name="Moneda 2 76 2 2 3 2" xfId="31881" xr:uid="{4244733E-9CD3-498A-B54C-A86868E10DB8}"/>
    <cellStyle name="Moneda 2 76 2 2 3 3" xfId="20960" xr:uid="{3775D599-DDE3-4997-8E90-7B9E11F457E5}"/>
    <cellStyle name="Moneda 2 76 2 2 4" xfId="28242" xr:uid="{284F8ABC-7648-4279-AD88-72ECBC920904}"/>
    <cellStyle name="Moneda 2 76 2 2 5" xfId="17321" xr:uid="{F7615BA2-BEEB-4440-9F13-AD800940A660}"/>
    <cellStyle name="Moneda 2 76 2 3" xfId="7090" xr:uid="{C1DC03A0-5D0E-4400-801D-72E01B794AA1}"/>
    <cellStyle name="Moneda 2 76 2 3 2" xfId="14397" xr:uid="{249C4B10-273D-4711-859B-828964C67A9B}"/>
    <cellStyle name="Moneda 2 76 2 3 2 2" xfId="36247" xr:uid="{393ACD79-3F98-4009-9044-2840153D5F7B}"/>
    <cellStyle name="Moneda 2 76 2 3 2 3" xfId="25326" xr:uid="{EF94F32F-8FF2-4242-B3FD-5186770073E3}"/>
    <cellStyle name="Moneda 2 76 2 3 3" xfId="10743" xr:uid="{72BE1B54-8B0A-462E-885E-AE78E57F0444}"/>
    <cellStyle name="Moneda 2 76 2 3 3 2" xfId="32607" xr:uid="{0EFFACC4-B606-4337-9B75-16E618D4D453}"/>
    <cellStyle name="Moneda 2 76 2 3 3 3" xfId="21686" xr:uid="{9B534E32-9C50-43B2-9310-70A2FEFA0195}"/>
    <cellStyle name="Moneda 2 76 2 3 4" xfId="28968" xr:uid="{55F4CCA5-F32F-4E2D-BE1C-A2D73AAC0F1E}"/>
    <cellStyle name="Moneda 2 76 2 3 5" xfId="18047" xr:uid="{F62654AC-AFAC-4948-95BF-5A53311C295D}"/>
    <cellStyle name="Moneda 2 76 2 4" xfId="7820" xr:uid="{531888D3-9A97-49BE-9467-397DC6E1D3DE}"/>
    <cellStyle name="Moneda 2 76 2 4 2" xfId="15127" xr:uid="{27A56960-05DD-4B74-B525-1A80BE78538F}"/>
    <cellStyle name="Moneda 2 76 2 4 2 2" xfId="36973" xr:uid="{180221A7-A8AA-4921-A976-0A862A38727B}"/>
    <cellStyle name="Moneda 2 76 2 4 2 3" xfId="26052" xr:uid="{F7FA885A-878E-4207-B049-7E5943A419FC}"/>
    <cellStyle name="Moneda 2 76 2 4 3" xfId="11473" xr:uid="{1DF99FB3-D858-40E0-8649-E084D8FF29CF}"/>
    <cellStyle name="Moneda 2 76 2 4 3 2" xfId="33333" xr:uid="{2A5E73D8-8DB2-47AE-86BA-34140E08390C}"/>
    <cellStyle name="Moneda 2 76 2 4 3 3" xfId="22412" xr:uid="{379DFD56-48F8-4B45-8381-D58A2214E930}"/>
    <cellStyle name="Moneda 2 76 2 4 4" xfId="29694" xr:uid="{83D5F0F5-BD2B-43D8-A51E-E3C51DA4B07F}"/>
    <cellStyle name="Moneda 2 76 2 4 5" xfId="18773" xr:uid="{BC9971DF-0A07-4A69-9ADD-2819B11DE830}"/>
    <cellStyle name="Moneda 2 76 2 5" xfId="8550" xr:uid="{CA6FCADE-37A0-49D6-A47C-120D3CFC9F31}"/>
    <cellStyle name="Moneda 2 76 2 5 2" xfId="15857" xr:uid="{57382C7E-366D-4509-9E70-F30F94E1F9AA}"/>
    <cellStyle name="Moneda 2 76 2 5 2 2" xfId="37699" xr:uid="{79422C92-D8D3-40A2-B5F6-A282C55242D6}"/>
    <cellStyle name="Moneda 2 76 2 5 2 3" xfId="26778" xr:uid="{D53D2252-65B7-4374-B190-C8473A223337}"/>
    <cellStyle name="Moneda 2 76 2 5 3" xfId="12199" xr:uid="{64AA0FE4-B884-4F77-8D26-C8EEC0EBD89C}"/>
    <cellStyle name="Moneda 2 76 2 5 3 2" xfId="34059" xr:uid="{A771775D-ACAD-448A-9B31-9F649F94E10E}"/>
    <cellStyle name="Moneda 2 76 2 5 3 3" xfId="23138" xr:uid="{8F021136-6FF3-44B4-A9B1-161E3B6B946D}"/>
    <cellStyle name="Moneda 2 76 2 5 4" xfId="30420" xr:uid="{DD05E2B1-AED8-49F9-90EB-844922BCB076}"/>
    <cellStyle name="Moneda 2 76 2 5 5" xfId="19499" xr:uid="{7B287A76-96BF-4896-A161-55B7B7E5172E}"/>
    <cellStyle name="Moneda 2 76 2 6" xfId="12939" xr:uid="{F7D2EBBA-E3DA-4887-B388-C30F161E6373}"/>
    <cellStyle name="Moneda 2 76 2 6 2" xfId="34793" xr:uid="{4FB5D052-D7CD-4629-810B-B5F8BA8969EB}"/>
    <cellStyle name="Moneda 2 76 2 6 3" xfId="23872" xr:uid="{6E5F762C-4C9F-4401-9802-C127C506FB0F}"/>
    <cellStyle name="Moneda 2 76 2 7" xfId="9285" xr:uid="{935E21A6-5A3A-44F8-890B-21C4C5C4710F}"/>
    <cellStyle name="Moneda 2 76 2 7 2" xfId="31153" xr:uid="{12F61637-DDDC-43DD-A610-849031F31A37}"/>
    <cellStyle name="Moneda 2 76 2 7 3" xfId="20232" xr:uid="{710EE744-1584-4B68-AF4C-50957E398B16}"/>
    <cellStyle name="Moneda 2 76 2 8" xfId="27514" xr:uid="{F6921E5D-4E5A-4D4D-BA3A-722B875CC52B}"/>
    <cellStyle name="Moneda 2 76 2 9" xfId="16593" xr:uid="{53B63275-F0D3-4659-B9CF-7AAE1CE0AF7F}"/>
    <cellStyle name="Moneda 2 76 3" xfId="5871" xr:uid="{B18A87D2-9BE1-4025-AE40-80DCF061FF91}"/>
    <cellStyle name="Moneda 2 76 3 2" xfId="6604" xr:uid="{11C2FCF0-4134-4FA2-A9D0-9FBF2F856CAE}"/>
    <cellStyle name="Moneda 2 76 3 2 2" xfId="13911" xr:uid="{6393917D-F93B-453D-A879-08A2E7EB2A96}"/>
    <cellStyle name="Moneda 2 76 3 2 2 2" xfId="35765" xr:uid="{F719A290-FE93-44C4-B7CE-6C86AAC5B8FC}"/>
    <cellStyle name="Moneda 2 76 3 2 2 3" xfId="24844" xr:uid="{4E7F44B0-4039-4C72-9218-4021EE3D32B3}"/>
    <cellStyle name="Moneda 2 76 3 2 3" xfId="10257" xr:uid="{B8F600C5-B253-4CB1-9ABC-E8B5B4658ABC}"/>
    <cellStyle name="Moneda 2 76 3 2 3 2" xfId="32125" xr:uid="{A0E02205-8C7C-4EFC-972F-C6DE34646077}"/>
    <cellStyle name="Moneda 2 76 3 2 3 3" xfId="21204" xr:uid="{588E6AB3-C2D6-4F8B-A62D-D59E6DA89AFF}"/>
    <cellStyle name="Moneda 2 76 3 2 4" xfId="28486" xr:uid="{620884A8-25BA-487B-A33F-F752F29F704A}"/>
    <cellStyle name="Moneda 2 76 3 2 5" xfId="17565" xr:uid="{674760DA-0165-4FE0-A563-2015027B2636}"/>
    <cellStyle name="Moneda 2 76 3 3" xfId="7334" xr:uid="{6CF65622-9F79-4389-BC4B-2146F9E7D1B8}"/>
    <cellStyle name="Moneda 2 76 3 3 2" xfId="14641" xr:uid="{62AA2DA6-D73D-48FA-A310-A9597763624B}"/>
    <cellStyle name="Moneda 2 76 3 3 2 2" xfId="36491" xr:uid="{79FBFE86-F445-48D0-900C-7FFA4D8869F1}"/>
    <cellStyle name="Moneda 2 76 3 3 2 3" xfId="25570" xr:uid="{070922D0-6B0A-4EE5-91A8-A860C4202A17}"/>
    <cellStyle name="Moneda 2 76 3 3 3" xfId="10987" xr:uid="{200567A8-AF15-4EDB-9AF1-56A49E8A35A5}"/>
    <cellStyle name="Moneda 2 76 3 3 3 2" xfId="32851" xr:uid="{8DD59F4F-CC39-45C6-8AAB-BD602484E8C5}"/>
    <cellStyle name="Moneda 2 76 3 3 3 3" xfId="21930" xr:uid="{BF07FB29-E95B-4746-9372-3B49064C93A7}"/>
    <cellStyle name="Moneda 2 76 3 3 4" xfId="29212" xr:uid="{FCD77089-CD23-411F-BFA4-4C597621FEDB}"/>
    <cellStyle name="Moneda 2 76 3 3 5" xfId="18291" xr:uid="{A8DDABF0-84FE-468A-A832-27A960B99CA3}"/>
    <cellStyle name="Moneda 2 76 3 4" xfId="8064" xr:uid="{9DE63B83-66F1-4D54-B6C5-0D376EE0EE18}"/>
    <cellStyle name="Moneda 2 76 3 4 2" xfId="15371" xr:uid="{24C4C77A-2332-467F-A97E-D7895A8865C7}"/>
    <cellStyle name="Moneda 2 76 3 4 2 2" xfId="37217" xr:uid="{8C29AA41-A8D8-4493-89EE-9C74AFADC6BC}"/>
    <cellStyle name="Moneda 2 76 3 4 2 3" xfId="26296" xr:uid="{B56E7D07-1F0F-44A4-9273-844C51EAACDE}"/>
    <cellStyle name="Moneda 2 76 3 4 3" xfId="11717" xr:uid="{23E2C908-3025-4F33-95AA-FACBCCED7240}"/>
    <cellStyle name="Moneda 2 76 3 4 3 2" xfId="33577" xr:uid="{B5B58F82-F96D-4F13-B067-1D0AF9F626E7}"/>
    <cellStyle name="Moneda 2 76 3 4 3 3" xfId="22656" xr:uid="{3EDCD21D-4574-49E1-A5E5-B66417691B03}"/>
    <cellStyle name="Moneda 2 76 3 4 4" xfId="29938" xr:uid="{BD84B293-B4A4-4928-BD2A-EB4D1194BCC7}"/>
    <cellStyle name="Moneda 2 76 3 4 5" xfId="19017" xr:uid="{82F81C63-38AF-4DDD-9C8C-BA216DE6E67A}"/>
    <cellStyle name="Moneda 2 76 3 5" xfId="8794" xr:uid="{45A5AA79-8116-4206-982D-2F8F84AD3519}"/>
    <cellStyle name="Moneda 2 76 3 5 2" xfId="16101" xr:uid="{60DFE5DA-EAD5-4ABF-84A6-237741ABDFC1}"/>
    <cellStyle name="Moneda 2 76 3 5 2 2" xfId="37943" xr:uid="{AE24DFAB-DF03-495D-A7FD-CD3DE81478F5}"/>
    <cellStyle name="Moneda 2 76 3 5 2 3" xfId="27022" xr:uid="{B9B2166B-BD5D-4CE8-BF88-D3D73C3258E3}"/>
    <cellStyle name="Moneda 2 76 3 5 3" xfId="12443" xr:uid="{6382100B-B090-419F-9181-7CB51471A9A6}"/>
    <cellStyle name="Moneda 2 76 3 5 3 2" xfId="34303" xr:uid="{B844AC01-9BA5-4478-931D-F48272BFED74}"/>
    <cellStyle name="Moneda 2 76 3 5 3 3" xfId="23382" xr:uid="{1BBAD73E-C426-4EC4-A28B-0C120788D679}"/>
    <cellStyle name="Moneda 2 76 3 5 4" xfId="30664" xr:uid="{681DA4CA-D537-42ED-9FB2-5BCD994E9B6C}"/>
    <cellStyle name="Moneda 2 76 3 5 5" xfId="19743" xr:uid="{0B10FD5B-F197-461A-888A-6D1A4A112D29}"/>
    <cellStyle name="Moneda 2 76 3 6" xfId="13183" xr:uid="{BD8A9CD9-F8BC-45FE-87A6-A8F702B3FF5E}"/>
    <cellStyle name="Moneda 2 76 3 6 2" xfId="35037" xr:uid="{ABBC334F-DD3E-41FF-BFDC-2C0F764D18C9}"/>
    <cellStyle name="Moneda 2 76 3 6 3" xfId="24116" xr:uid="{F511AA09-2EBB-4334-AC8A-1CA9412CD0E8}"/>
    <cellStyle name="Moneda 2 76 3 7" xfId="9529" xr:uid="{9002059F-1F72-482A-BCAF-8A2E0C15C34A}"/>
    <cellStyle name="Moneda 2 76 3 7 2" xfId="31397" xr:uid="{0CB08CC8-0B99-4D8F-8EDB-2C5B8140D6F7}"/>
    <cellStyle name="Moneda 2 76 3 7 3" xfId="20476" xr:uid="{3686BE09-89AC-4660-B563-1238B4DE0888}"/>
    <cellStyle name="Moneda 2 76 3 8" xfId="27758" xr:uid="{C5069409-C36C-4B7B-ACB2-C444351504DF}"/>
    <cellStyle name="Moneda 2 76 3 9" xfId="16837" xr:uid="{EDEA15AD-4554-4995-9777-243B36062AD5}"/>
    <cellStyle name="Moneda 2 76 4" xfId="6123" xr:uid="{D537D8F0-5AF6-4D6C-8415-0875AC3002DE}"/>
    <cellStyle name="Moneda 2 76 4 2" xfId="13430" xr:uid="{6E9963E7-9C2A-479B-A937-14252731E267}"/>
    <cellStyle name="Moneda 2 76 4 2 2" xfId="35284" xr:uid="{BCCC47DE-D3AF-468B-A2F8-402709B3FD5E}"/>
    <cellStyle name="Moneda 2 76 4 2 3" xfId="24363" xr:uid="{7DBAAA00-D800-415B-A544-0544236D3EBA}"/>
    <cellStyle name="Moneda 2 76 4 3" xfId="9776" xr:uid="{0AB6C5E6-AA18-4349-AA8C-3A428F487531}"/>
    <cellStyle name="Moneda 2 76 4 3 2" xfId="31644" xr:uid="{BF35C494-AE00-4B0C-8C74-7138849E0D89}"/>
    <cellStyle name="Moneda 2 76 4 3 3" xfId="20723" xr:uid="{01DB3B6A-4BB3-4C24-9452-5CAAC484B182}"/>
    <cellStyle name="Moneda 2 76 4 4" xfId="28005" xr:uid="{332A7741-EDDF-48AE-9D47-B60B9B221C4F}"/>
    <cellStyle name="Moneda 2 76 4 5" xfId="17084" xr:uid="{2C6EEA0D-BBA6-49AE-B27C-4B2C1F36D0AA}"/>
    <cellStyle name="Moneda 2 76 5" xfId="6851" xr:uid="{BB2B0321-751C-4D94-B993-CCD569BA40F0}"/>
    <cellStyle name="Moneda 2 76 5 2" xfId="14158" xr:uid="{84FE0620-B088-450A-8EFA-B310D67584EE}"/>
    <cellStyle name="Moneda 2 76 5 2 2" xfId="36010" xr:uid="{82CE9558-D1D5-44D3-BCC4-E2691BE89AC6}"/>
    <cellStyle name="Moneda 2 76 5 2 3" xfId="25089" xr:uid="{550589D8-5000-4B94-B693-48FAFCC1223A}"/>
    <cellStyle name="Moneda 2 76 5 3" xfId="10504" xr:uid="{6163F57A-A2FF-463E-9019-63B333A0F942}"/>
    <cellStyle name="Moneda 2 76 5 3 2" xfId="32370" xr:uid="{5295719D-DD61-4A50-979D-E978B4E9DE20}"/>
    <cellStyle name="Moneda 2 76 5 3 3" xfId="21449" xr:uid="{C394CC3C-D64C-4926-B20F-59D8C9C7BD78}"/>
    <cellStyle name="Moneda 2 76 5 4" xfId="28731" xr:uid="{8F093637-8BE1-4BA2-8BDB-0AD5D0163455}"/>
    <cellStyle name="Moneda 2 76 5 5" xfId="17810" xr:uid="{C66440BF-5F25-444C-A889-3F0B1AEEBD83}"/>
    <cellStyle name="Moneda 2 76 6" xfId="7581" xr:uid="{3A283336-376A-49CA-8848-6823295C5EFC}"/>
    <cellStyle name="Moneda 2 76 6 2" xfId="14888" xr:uid="{F55EFFB1-6FF1-46AD-A011-2FD81F692890}"/>
    <cellStyle name="Moneda 2 76 6 2 2" xfId="36736" xr:uid="{72BE48BF-82F5-421E-A6AE-BAB253665850}"/>
    <cellStyle name="Moneda 2 76 6 2 3" xfId="25815" xr:uid="{CAD9E3D3-8045-4655-B17D-A088EDDFE8AA}"/>
    <cellStyle name="Moneda 2 76 6 3" xfId="11234" xr:uid="{BE18A60E-5370-48F0-B68C-758FC906296D}"/>
    <cellStyle name="Moneda 2 76 6 3 2" xfId="33096" xr:uid="{6C10E91D-3DA6-4970-B4D5-4CAA83CB2CEB}"/>
    <cellStyle name="Moneda 2 76 6 3 3" xfId="22175" xr:uid="{F4D8A908-395C-4D4B-AD98-82749E805210}"/>
    <cellStyle name="Moneda 2 76 6 4" xfId="29457" xr:uid="{533F126F-B603-47C3-9421-B3CB07298BCD}"/>
    <cellStyle name="Moneda 2 76 6 5" xfId="18536" xr:uid="{5CDBF057-879C-405F-B9E8-B953069D2286}"/>
    <cellStyle name="Moneda 2 76 7" xfId="8311" xr:uid="{16D2C043-6B76-4C9C-8CB9-198F6FF07210}"/>
    <cellStyle name="Moneda 2 76 7 2" xfId="15618" xr:uid="{4708D07C-0254-4CDB-89C8-4F6D4BD213B2}"/>
    <cellStyle name="Moneda 2 76 7 2 2" xfId="37462" xr:uid="{3A8A5A5D-2700-454F-8CD8-A79AD427C7DA}"/>
    <cellStyle name="Moneda 2 76 7 2 3" xfId="26541" xr:uid="{D1861F84-7EB9-448F-A1E7-BC77E603EEB3}"/>
    <cellStyle name="Moneda 2 76 7 3" xfId="11962" xr:uid="{3E68CAE3-8956-4167-B289-468351CB7F45}"/>
    <cellStyle name="Moneda 2 76 7 3 2" xfId="33822" xr:uid="{EB5247A6-93F6-4CD3-94FF-01D08CC6E89A}"/>
    <cellStyle name="Moneda 2 76 7 3 3" xfId="22901" xr:uid="{0852E6AB-5DA7-42AA-933A-ABF245962E75}"/>
    <cellStyle name="Moneda 2 76 7 4" xfId="30183" xr:uid="{1AD31D10-1B0C-4A5C-8625-25945B494E99}"/>
    <cellStyle name="Moneda 2 76 7 5" xfId="19262" xr:uid="{F13ACBCD-628B-4EBD-8AEE-E580CAAF2FFD}"/>
    <cellStyle name="Moneda 2 76 8" xfId="12700" xr:uid="{3825B379-DB25-404A-B801-12E90522FDE7}"/>
    <cellStyle name="Moneda 2 76 8 2" xfId="34556" xr:uid="{144238B7-604B-4FF3-A7F2-038B0CBE2318}"/>
    <cellStyle name="Moneda 2 76 8 3" xfId="23635" xr:uid="{0F71CBB1-A5AE-42C2-9628-7A2D3BB50891}"/>
    <cellStyle name="Moneda 2 76 9" xfId="9048" xr:uid="{E332981A-5625-43B7-9B3A-7D2F1CAD7300}"/>
    <cellStyle name="Moneda 2 76 9 2" xfId="30916" xr:uid="{81916D62-B736-49D7-8EF7-43A99FD2D2C8}"/>
    <cellStyle name="Moneda 2 76 9 3" xfId="19995" xr:uid="{D105FBB7-3E7D-4345-A1C4-58058D16663F}"/>
    <cellStyle name="Moneda 2 77" xfId="3212" xr:uid="{0E29F3E8-E1BC-429A-8A27-F53CB26202ED}"/>
    <cellStyle name="Moneda 2 77 10" xfId="27278" xr:uid="{35D1C36A-0125-4071-8369-40227BCDF865}"/>
    <cellStyle name="Moneda 2 77 11" xfId="16357" xr:uid="{61D74A80-6745-4518-B446-FE26FB06535A}"/>
    <cellStyle name="Moneda 2 77 2" xfId="5622" xr:uid="{521639D3-F88C-4613-A12A-BB389AE7085A}"/>
    <cellStyle name="Moneda 2 77 2 2" xfId="6361" xr:uid="{27463B64-6AE9-45E6-8EE3-1B6F470BBA18}"/>
    <cellStyle name="Moneda 2 77 2 2 2" xfId="13668" xr:uid="{64EE87F0-201A-4C38-A00A-EA71005491B5}"/>
    <cellStyle name="Moneda 2 77 2 2 2 2" xfId="35522" xr:uid="{AFDBAC31-EA4A-406A-AD60-ED0FAD2B8516}"/>
    <cellStyle name="Moneda 2 77 2 2 2 3" xfId="24601" xr:uid="{C6360BB4-4AD0-462D-89AA-9F16B10356B0}"/>
    <cellStyle name="Moneda 2 77 2 2 3" xfId="10014" xr:uid="{5FB07969-DD3C-4E9F-A87D-DFFCF82E0C49}"/>
    <cellStyle name="Moneda 2 77 2 2 3 2" xfId="31882" xr:uid="{6F2F7E0E-7FC1-42DD-89E6-E177EA67D2EC}"/>
    <cellStyle name="Moneda 2 77 2 2 3 3" xfId="20961" xr:uid="{4A1348D5-508B-4850-A71D-CAE4019C2782}"/>
    <cellStyle name="Moneda 2 77 2 2 4" xfId="28243" xr:uid="{0F79E257-D71E-4B51-8E37-CD233EA1A83D}"/>
    <cellStyle name="Moneda 2 77 2 2 5" xfId="17322" xr:uid="{4612B9FE-EB70-4EBC-B4F3-FC848EEBE5B1}"/>
    <cellStyle name="Moneda 2 77 2 3" xfId="7091" xr:uid="{A8190C2B-8E44-44C2-96B3-2EE412150B1C}"/>
    <cellStyle name="Moneda 2 77 2 3 2" xfId="14398" xr:uid="{24CF8502-AA1C-46CC-804C-4531C1E79172}"/>
    <cellStyle name="Moneda 2 77 2 3 2 2" xfId="36248" xr:uid="{CDC272C3-1FB8-4DB6-9490-CFD7E5CE6C77}"/>
    <cellStyle name="Moneda 2 77 2 3 2 3" xfId="25327" xr:uid="{4665F785-6FEF-4844-9F05-4E84C548E4C8}"/>
    <cellStyle name="Moneda 2 77 2 3 3" xfId="10744" xr:uid="{57E5B71A-FF24-4527-B857-46416023BF86}"/>
    <cellStyle name="Moneda 2 77 2 3 3 2" xfId="32608" xr:uid="{E8396B29-D65A-4CEF-A5E7-70FEF527D537}"/>
    <cellStyle name="Moneda 2 77 2 3 3 3" xfId="21687" xr:uid="{08EBF328-5062-4AE9-A64E-89EE2C59788B}"/>
    <cellStyle name="Moneda 2 77 2 3 4" xfId="28969" xr:uid="{F81CEA4B-3042-4A75-A7A3-57463DF9BF65}"/>
    <cellStyle name="Moneda 2 77 2 3 5" xfId="18048" xr:uid="{60FC49D1-B2AB-4451-916B-114B2403857F}"/>
    <cellStyle name="Moneda 2 77 2 4" xfId="7821" xr:uid="{C04A85EF-5439-4EEF-AA16-C01026A036AF}"/>
    <cellStyle name="Moneda 2 77 2 4 2" xfId="15128" xr:uid="{BEF32FC3-6B1B-49A1-B74B-4F4DC729BB40}"/>
    <cellStyle name="Moneda 2 77 2 4 2 2" xfId="36974" xr:uid="{ACB9F10C-8B21-4117-BDD9-03C1013EC411}"/>
    <cellStyle name="Moneda 2 77 2 4 2 3" xfId="26053" xr:uid="{02CA9162-0FD7-4E12-B2D0-B42F8AE687E4}"/>
    <cellStyle name="Moneda 2 77 2 4 3" xfId="11474" xr:uid="{1DA002CF-053D-46F3-B9BE-C698D9543FF9}"/>
    <cellStyle name="Moneda 2 77 2 4 3 2" xfId="33334" xr:uid="{40B6146C-D730-426E-97F7-DA38BEC79634}"/>
    <cellStyle name="Moneda 2 77 2 4 3 3" xfId="22413" xr:uid="{8F48F2EA-EDCA-4479-82E0-1C19406E9478}"/>
    <cellStyle name="Moneda 2 77 2 4 4" xfId="29695" xr:uid="{DD9B9789-0547-48D9-AC7D-CC9CDA3EB61E}"/>
    <cellStyle name="Moneda 2 77 2 4 5" xfId="18774" xr:uid="{9E5273B6-E0AD-4CC8-90D3-324D63B812D6}"/>
    <cellStyle name="Moneda 2 77 2 5" xfId="8551" xr:uid="{9C2398EC-55BB-4A29-B22F-F1150680946F}"/>
    <cellStyle name="Moneda 2 77 2 5 2" xfId="15858" xr:uid="{6A0727DB-1090-4199-8155-2DC16DFA93A9}"/>
    <cellStyle name="Moneda 2 77 2 5 2 2" xfId="37700" xr:uid="{831A14DB-1653-4F4D-B91D-0D256F265492}"/>
    <cellStyle name="Moneda 2 77 2 5 2 3" xfId="26779" xr:uid="{869CB3CD-539B-41BC-85E4-5250780DD98B}"/>
    <cellStyle name="Moneda 2 77 2 5 3" xfId="12200" xr:uid="{9B224593-233B-4457-8BC8-A1834ACBD866}"/>
    <cellStyle name="Moneda 2 77 2 5 3 2" xfId="34060" xr:uid="{A5EB524B-5223-442D-B221-9C94EB5051DD}"/>
    <cellStyle name="Moneda 2 77 2 5 3 3" xfId="23139" xr:uid="{BA5E8CC0-4777-4B18-BE0E-62194939CBEB}"/>
    <cellStyle name="Moneda 2 77 2 5 4" xfId="30421" xr:uid="{01D530BC-23F4-46B6-B2BE-8BD48817524D}"/>
    <cellStyle name="Moneda 2 77 2 5 5" xfId="19500" xr:uid="{307C6DF8-EE0D-4320-A6E4-74D04B001F33}"/>
    <cellStyle name="Moneda 2 77 2 6" xfId="12940" xr:uid="{1E7FC503-BB7A-45D4-83FE-C371F58D6E4A}"/>
    <cellStyle name="Moneda 2 77 2 6 2" xfId="34794" xr:uid="{5EB1B496-FCD8-4922-A427-25103157CD9A}"/>
    <cellStyle name="Moneda 2 77 2 6 3" xfId="23873" xr:uid="{D9845664-BAC8-4EA9-984B-8BCFD9DF9AA2}"/>
    <cellStyle name="Moneda 2 77 2 7" xfId="9286" xr:uid="{EAFA31DE-ADBC-4466-BAC0-BFA749097C5B}"/>
    <cellStyle name="Moneda 2 77 2 7 2" xfId="31154" xr:uid="{4A59E7FB-9957-4A40-8AB2-F098A33F9ACC}"/>
    <cellStyle name="Moneda 2 77 2 7 3" xfId="20233" xr:uid="{B79CF997-548F-44EA-8237-C7D91DD59045}"/>
    <cellStyle name="Moneda 2 77 2 8" xfId="27515" xr:uid="{D31C6CBB-7060-41E3-991B-35E45525790E}"/>
    <cellStyle name="Moneda 2 77 2 9" xfId="16594" xr:uid="{F5CA172F-5C7E-4381-ADDD-22ED5C912B19}"/>
    <cellStyle name="Moneda 2 77 3" xfId="5872" xr:uid="{B4730C07-4BDA-41B3-BA13-DD8CB3BC67E3}"/>
    <cellStyle name="Moneda 2 77 3 2" xfId="6605" xr:uid="{95C594D6-519A-4530-82E0-2B9B636AFBD1}"/>
    <cellStyle name="Moneda 2 77 3 2 2" xfId="13912" xr:uid="{F85EFB8A-7A7C-427E-99EB-31E7384E9DA9}"/>
    <cellStyle name="Moneda 2 77 3 2 2 2" xfId="35766" xr:uid="{2C37EADA-DE3B-4E14-8DFC-79E9C3E218B2}"/>
    <cellStyle name="Moneda 2 77 3 2 2 3" xfId="24845" xr:uid="{DF58F6FD-95D8-40D6-AC73-97117A990B7E}"/>
    <cellStyle name="Moneda 2 77 3 2 3" xfId="10258" xr:uid="{1195D0B1-DF32-4C29-A90C-6ACCC1D31183}"/>
    <cellStyle name="Moneda 2 77 3 2 3 2" xfId="32126" xr:uid="{F1DBD138-523E-4D25-ACA9-9F0C72CC0F8A}"/>
    <cellStyle name="Moneda 2 77 3 2 3 3" xfId="21205" xr:uid="{FB75814F-6179-4BF1-92E7-0DB0E078D7C3}"/>
    <cellStyle name="Moneda 2 77 3 2 4" xfId="28487" xr:uid="{AAF54150-1EB6-4B72-A723-03FE91B46846}"/>
    <cellStyle name="Moneda 2 77 3 2 5" xfId="17566" xr:uid="{19F0B1FD-CBC4-4CAF-A1FC-86CD38C4E463}"/>
    <cellStyle name="Moneda 2 77 3 3" xfId="7335" xr:uid="{22D7466D-4DC1-4F3A-9E43-7FCE61E36C44}"/>
    <cellStyle name="Moneda 2 77 3 3 2" xfId="14642" xr:uid="{E025596C-00AA-4040-9972-1FD03B5B69B8}"/>
    <cellStyle name="Moneda 2 77 3 3 2 2" xfId="36492" xr:uid="{1B4560C8-A005-4285-BAFE-841E9D001A4C}"/>
    <cellStyle name="Moneda 2 77 3 3 2 3" xfId="25571" xr:uid="{CA5A1D65-8398-4A67-A9DC-87463C94FD00}"/>
    <cellStyle name="Moneda 2 77 3 3 3" xfId="10988" xr:uid="{4EA51360-419C-49C1-8330-04312ED94123}"/>
    <cellStyle name="Moneda 2 77 3 3 3 2" xfId="32852" xr:uid="{44DA593D-950E-48C7-BE40-DA3FE3A8E1B8}"/>
    <cellStyle name="Moneda 2 77 3 3 3 3" xfId="21931" xr:uid="{3C0A4C7C-89EA-49EF-A7D1-263C385467A2}"/>
    <cellStyle name="Moneda 2 77 3 3 4" xfId="29213" xr:uid="{DFAA77D5-D8A6-4753-A83B-7655D0136887}"/>
    <cellStyle name="Moneda 2 77 3 3 5" xfId="18292" xr:uid="{19625DBA-65EB-41D8-9139-9B75ED0514A2}"/>
    <cellStyle name="Moneda 2 77 3 4" xfId="8065" xr:uid="{08AC90AF-8CCB-4D5B-BC7C-630496828370}"/>
    <cellStyle name="Moneda 2 77 3 4 2" xfId="15372" xr:uid="{882DEEE1-DD62-42EC-86E3-482CAD9F26F9}"/>
    <cellStyle name="Moneda 2 77 3 4 2 2" xfId="37218" xr:uid="{370A7EF1-ED75-480A-9D27-E7BA17E5F941}"/>
    <cellStyle name="Moneda 2 77 3 4 2 3" xfId="26297" xr:uid="{3DEFD77D-6720-457B-9816-04BC64433E5E}"/>
    <cellStyle name="Moneda 2 77 3 4 3" xfId="11718" xr:uid="{5B01110C-3231-4EDB-B5A7-4E2C104621E5}"/>
    <cellStyle name="Moneda 2 77 3 4 3 2" xfId="33578" xr:uid="{D06C8946-0A8F-48CD-9F86-BC618A4122BB}"/>
    <cellStyle name="Moneda 2 77 3 4 3 3" xfId="22657" xr:uid="{A29D7600-0209-4E19-9C27-3637A618DD8C}"/>
    <cellStyle name="Moneda 2 77 3 4 4" xfId="29939" xr:uid="{EFED9A2E-EE2C-49D2-B0B7-4C0A88734A4A}"/>
    <cellStyle name="Moneda 2 77 3 4 5" xfId="19018" xr:uid="{77856BAA-4A54-479E-AC98-AF03A71350E4}"/>
    <cellStyle name="Moneda 2 77 3 5" xfId="8795" xr:uid="{3D9727DF-D09D-4199-9AE1-02E78EE5D35F}"/>
    <cellStyle name="Moneda 2 77 3 5 2" xfId="16102" xr:uid="{6199DC1C-7C97-4650-AC52-0430DA5A16CD}"/>
    <cellStyle name="Moneda 2 77 3 5 2 2" xfId="37944" xr:uid="{CDC61B96-CDD9-4835-BE1B-E647FBA3B522}"/>
    <cellStyle name="Moneda 2 77 3 5 2 3" xfId="27023" xr:uid="{3D641090-255D-4A4A-9B41-F74AC671D512}"/>
    <cellStyle name="Moneda 2 77 3 5 3" xfId="12444" xr:uid="{153CF50C-E10D-470C-A2C2-642401EDFCDF}"/>
    <cellStyle name="Moneda 2 77 3 5 3 2" xfId="34304" xr:uid="{C877D330-770F-4C70-B40A-D766104A7BA5}"/>
    <cellStyle name="Moneda 2 77 3 5 3 3" xfId="23383" xr:uid="{2D454B87-1936-4EDA-A616-3CADADB666DF}"/>
    <cellStyle name="Moneda 2 77 3 5 4" xfId="30665" xr:uid="{7BAC135B-8B18-4954-8453-A6AA504A2E99}"/>
    <cellStyle name="Moneda 2 77 3 5 5" xfId="19744" xr:uid="{3647DA3D-3E26-4086-8702-B64EAAE34F89}"/>
    <cellStyle name="Moneda 2 77 3 6" xfId="13184" xr:uid="{65DDCAFC-3400-49CD-A687-540E7208C6F9}"/>
    <cellStyle name="Moneda 2 77 3 6 2" xfId="35038" xr:uid="{1FF6E21B-7F32-47BD-9730-A3DD8636761D}"/>
    <cellStyle name="Moneda 2 77 3 6 3" xfId="24117" xr:uid="{6E431B13-FA42-4CE0-892E-B0418117DAA0}"/>
    <cellStyle name="Moneda 2 77 3 7" xfId="9530" xr:uid="{2F1E26EC-AD5C-4B30-A66C-0518D8A55704}"/>
    <cellStyle name="Moneda 2 77 3 7 2" xfId="31398" xr:uid="{EC033716-7900-477B-90C4-AA0604E9717D}"/>
    <cellStyle name="Moneda 2 77 3 7 3" xfId="20477" xr:uid="{AB9D18BC-DA69-4AF5-91E8-FF393F03E086}"/>
    <cellStyle name="Moneda 2 77 3 8" xfId="27759" xr:uid="{63526C8E-B6F4-4982-A9BE-591212AD39C2}"/>
    <cellStyle name="Moneda 2 77 3 9" xfId="16838" xr:uid="{E706B1EE-039F-410C-88D8-3E1BABF84CC0}"/>
    <cellStyle name="Moneda 2 77 4" xfId="6124" xr:uid="{87E0BE10-12FE-418E-A8A5-65D8FE8F2AA0}"/>
    <cellStyle name="Moneda 2 77 4 2" xfId="13431" xr:uid="{D9C77A10-724E-4376-AC1B-EA14EEEC77D3}"/>
    <cellStyle name="Moneda 2 77 4 2 2" xfId="35285" xr:uid="{EEB2D0D3-38FF-4841-900A-33C8626C48D1}"/>
    <cellStyle name="Moneda 2 77 4 2 3" xfId="24364" xr:uid="{64699990-115E-4589-8952-4F948558FA0A}"/>
    <cellStyle name="Moneda 2 77 4 3" xfId="9777" xr:uid="{B0537562-DEF8-4A90-90B4-5AFEBE1F1827}"/>
    <cellStyle name="Moneda 2 77 4 3 2" xfId="31645" xr:uid="{4FADBEB6-5FE5-48B6-BF43-5AAF267D7C8F}"/>
    <cellStyle name="Moneda 2 77 4 3 3" xfId="20724" xr:uid="{4319571B-36CC-4CD4-B99B-4AD9E02A1B82}"/>
    <cellStyle name="Moneda 2 77 4 4" xfId="28006" xr:uid="{F4119741-9672-4587-8184-977B2F0A921A}"/>
    <cellStyle name="Moneda 2 77 4 5" xfId="17085" xr:uid="{011F7319-080B-45D7-8742-97FB5FDBF4DF}"/>
    <cellStyle name="Moneda 2 77 5" xfId="6852" xr:uid="{C567F6DB-2E06-4BD6-A3CA-1BD036846B75}"/>
    <cellStyle name="Moneda 2 77 5 2" xfId="14159" xr:uid="{A584B424-1A52-4B26-9E5C-A3DCBB2BEC90}"/>
    <cellStyle name="Moneda 2 77 5 2 2" xfId="36011" xr:uid="{0340489C-79C2-4FD2-ABFB-967CD6310357}"/>
    <cellStyle name="Moneda 2 77 5 2 3" xfId="25090" xr:uid="{937FF248-D349-4B2C-9EB1-9601006BA0B2}"/>
    <cellStyle name="Moneda 2 77 5 3" xfId="10505" xr:uid="{E05C36E8-8715-44DB-9A58-4425BC279024}"/>
    <cellStyle name="Moneda 2 77 5 3 2" xfId="32371" xr:uid="{F19E7987-2661-4EA9-B59E-89F9817B2A9C}"/>
    <cellStyle name="Moneda 2 77 5 3 3" xfId="21450" xr:uid="{492373A6-B367-427B-B254-F82709D18D70}"/>
    <cellStyle name="Moneda 2 77 5 4" xfId="28732" xr:uid="{8024B62A-820D-4623-A2B0-18BA04E1C8C8}"/>
    <cellStyle name="Moneda 2 77 5 5" xfId="17811" xr:uid="{D909032C-104C-4E9C-BF40-7B291AD27CD3}"/>
    <cellStyle name="Moneda 2 77 6" xfId="7582" xr:uid="{99FF7B4F-7694-4587-9D3B-D6D747A0F105}"/>
    <cellStyle name="Moneda 2 77 6 2" xfId="14889" xr:uid="{1796ECD6-13EB-490C-92EF-09F3DE1B6596}"/>
    <cellStyle name="Moneda 2 77 6 2 2" xfId="36737" xr:uid="{E4F54742-E490-4977-9649-02BA8781003A}"/>
    <cellStyle name="Moneda 2 77 6 2 3" xfId="25816" xr:uid="{5A261F48-1C5D-4321-899A-B3129AF1C1EB}"/>
    <cellStyle name="Moneda 2 77 6 3" xfId="11235" xr:uid="{1AF2B485-76D7-4C07-8751-1E7EB90EB69C}"/>
    <cellStyle name="Moneda 2 77 6 3 2" xfId="33097" xr:uid="{AB2FDD38-EAEF-4888-B7C5-8BBB6DC46505}"/>
    <cellStyle name="Moneda 2 77 6 3 3" xfId="22176" xr:uid="{04A6E0B8-F10F-4918-8AC0-DFCEC426E175}"/>
    <cellStyle name="Moneda 2 77 6 4" xfId="29458" xr:uid="{4CC48219-BE65-4E7D-84E3-C066D0A5E47F}"/>
    <cellStyle name="Moneda 2 77 6 5" xfId="18537" xr:uid="{36A61691-5D71-49F5-873D-A719EB66C620}"/>
    <cellStyle name="Moneda 2 77 7" xfId="8312" xr:uid="{95B31599-8528-4187-A459-4D2E1EB40805}"/>
    <cellStyle name="Moneda 2 77 7 2" xfId="15619" xr:uid="{26D7302F-058F-4061-8C50-AF390580F9C3}"/>
    <cellStyle name="Moneda 2 77 7 2 2" xfId="37463" xr:uid="{38B9A065-09A8-4CCB-A822-C14E41AE6223}"/>
    <cellStyle name="Moneda 2 77 7 2 3" xfId="26542" xr:uid="{F39F32A4-372F-45E7-9543-29730A4ED15C}"/>
    <cellStyle name="Moneda 2 77 7 3" xfId="11963" xr:uid="{80224574-583F-455C-ABF0-2C54280364DD}"/>
    <cellStyle name="Moneda 2 77 7 3 2" xfId="33823" xr:uid="{67F2018E-39AA-41F5-B783-105D4B3E2B3A}"/>
    <cellStyle name="Moneda 2 77 7 3 3" xfId="22902" xr:uid="{5740CC23-92BD-4F30-82B7-67F6DD050A38}"/>
    <cellStyle name="Moneda 2 77 7 4" xfId="30184" xr:uid="{8F88D508-62EC-4B90-8DB3-810BF3A79609}"/>
    <cellStyle name="Moneda 2 77 7 5" xfId="19263" xr:uid="{3CB3ABEB-B0A7-4937-9339-02D71F31549E}"/>
    <cellStyle name="Moneda 2 77 8" xfId="12701" xr:uid="{EF14A9D8-1042-4041-A936-6CB01C237BE3}"/>
    <cellStyle name="Moneda 2 77 8 2" xfId="34557" xr:uid="{DA650434-713A-417C-A54C-231B78D062BC}"/>
    <cellStyle name="Moneda 2 77 8 3" xfId="23636" xr:uid="{6EF6FD00-9D12-4E63-874F-FBF229E9EBD5}"/>
    <cellStyle name="Moneda 2 77 9" xfId="9049" xr:uid="{A5AFF077-D0CB-4A79-99E1-09985E69ED8E}"/>
    <cellStyle name="Moneda 2 77 9 2" xfId="30917" xr:uid="{3A396810-B088-4444-8770-A26C4EEE540E}"/>
    <cellStyle name="Moneda 2 77 9 3" xfId="19996" xr:uid="{E71811B0-8865-49AA-8A97-4CAA9CBD703C}"/>
    <cellStyle name="Moneda 2 78" xfId="5450" xr:uid="{69CDD702-B295-4F41-B89B-468A7A50E124}"/>
    <cellStyle name="Moneda 2 78 2" xfId="6190" xr:uid="{2EDF969A-DE0D-4CFC-B026-391FB6687C65}"/>
    <cellStyle name="Moneda 2 78 2 2" xfId="13497" xr:uid="{E0E7A9D2-97D6-48BB-948B-316CACD64E48}"/>
    <cellStyle name="Moneda 2 78 2 2 2" xfId="35351" xr:uid="{CAC830AB-33B0-4E6B-8BB6-2FA7A634DDE2}"/>
    <cellStyle name="Moneda 2 78 2 2 3" xfId="24430" xr:uid="{350972CA-FAAF-42FF-BDF5-A886B9E24027}"/>
    <cellStyle name="Moneda 2 78 2 3" xfId="9843" xr:uid="{AB335A32-06A3-408B-86B8-576965CD0BFD}"/>
    <cellStyle name="Moneda 2 78 2 3 2" xfId="31711" xr:uid="{959ECB47-0876-4856-8124-2B3B842D6BA7}"/>
    <cellStyle name="Moneda 2 78 2 3 3" xfId="20790" xr:uid="{071EC9C5-5665-4C5D-82B6-C3F5CAB88E07}"/>
    <cellStyle name="Moneda 2 78 2 4" xfId="28072" xr:uid="{EF636E5E-C0D8-45A3-97A2-A4B32FA9154F}"/>
    <cellStyle name="Moneda 2 78 2 5" xfId="17151" xr:uid="{23B9237E-56C1-476A-97A0-0693459D955A}"/>
    <cellStyle name="Moneda 2 78 3" xfId="6920" xr:uid="{928F1786-D6CB-4E1A-8EF1-FFDA302F2561}"/>
    <cellStyle name="Moneda 2 78 3 2" xfId="14227" xr:uid="{1D479AFE-BD57-4625-B527-30C0FC417D68}"/>
    <cellStyle name="Moneda 2 78 3 2 2" xfId="36077" xr:uid="{1F44089D-9B52-40B2-BE3B-18C42BDF20C6}"/>
    <cellStyle name="Moneda 2 78 3 2 3" xfId="25156" xr:uid="{C6D2EEF3-6C03-4F1E-BDEC-168738F7E1F5}"/>
    <cellStyle name="Moneda 2 78 3 3" xfId="10573" xr:uid="{ECD8B2B9-31FB-4907-83A7-D0364714C834}"/>
    <cellStyle name="Moneda 2 78 3 3 2" xfId="32437" xr:uid="{47D4398E-AC62-4B82-9B75-C8B1884B7663}"/>
    <cellStyle name="Moneda 2 78 3 3 3" xfId="21516" xr:uid="{3A8EFA35-682B-4E53-A82A-7545BD69F013}"/>
    <cellStyle name="Moneda 2 78 3 4" xfId="28798" xr:uid="{184252B1-AE17-4872-8A63-B2AE887AD76E}"/>
    <cellStyle name="Moneda 2 78 3 5" xfId="17877" xr:uid="{88E5C3C8-B1DA-4767-BDD8-C5D3032AAF86}"/>
    <cellStyle name="Moneda 2 78 4" xfId="7650" xr:uid="{A12F8A6B-B94D-48C0-979F-E47A19C196C5}"/>
    <cellStyle name="Moneda 2 78 4 2" xfId="14957" xr:uid="{42237F7B-F7F9-4AD0-BFBE-5D8971EF1455}"/>
    <cellStyle name="Moneda 2 78 4 2 2" xfId="36803" xr:uid="{95EFF972-449E-4D80-9ED3-68C4854CB262}"/>
    <cellStyle name="Moneda 2 78 4 2 3" xfId="25882" xr:uid="{EC28F498-39BB-47FC-BB9C-A8AD8CB643DE}"/>
    <cellStyle name="Moneda 2 78 4 3" xfId="11303" xr:uid="{54996832-55AC-483F-8BF9-2DA367E7975C}"/>
    <cellStyle name="Moneda 2 78 4 3 2" xfId="33163" xr:uid="{7DE91442-BD8A-4462-BCF8-213A677D67A8}"/>
    <cellStyle name="Moneda 2 78 4 3 3" xfId="22242" xr:uid="{AF73CB96-7BA5-4216-AAF2-67DC2ED565B4}"/>
    <cellStyle name="Moneda 2 78 4 4" xfId="29524" xr:uid="{7C186896-4D9C-4948-A167-F586B88678F8}"/>
    <cellStyle name="Moneda 2 78 4 5" xfId="18603" xr:uid="{6796C242-901A-4742-8F86-5AAEEC530885}"/>
    <cellStyle name="Moneda 2 78 5" xfId="8380" xr:uid="{ACB0CCA7-F6D2-41CE-80AF-E9863099F9CB}"/>
    <cellStyle name="Moneda 2 78 5 2" xfId="15687" xr:uid="{1D9C8EAC-FE1C-4EEE-AF35-F8F8BBE82283}"/>
    <cellStyle name="Moneda 2 78 5 2 2" xfId="37529" xr:uid="{A799B5E5-7860-48E4-AB6D-7E13ED1CC461}"/>
    <cellStyle name="Moneda 2 78 5 2 3" xfId="26608" xr:uid="{E8951E69-DA28-42C0-8B41-899AEBA210BA}"/>
    <cellStyle name="Moneda 2 78 5 3" xfId="12029" xr:uid="{F7933F41-898E-4368-B500-743EB5C63A35}"/>
    <cellStyle name="Moneda 2 78 5 3 2" xfId="33889" xr:uid="{5A4B8F5E-0058-4E72-AAE5-F2E30AB6B00B}"/>
    <cellStyle name="Moneda 2 78 5 3 3" xfId="22968" xr:uid="{D713E5EE-8A4F-419A-B75A-E03E3AED739D}"/>
    <cellStyle name="Moneda 2 78 5 4" xfId="30250" xr:uid="{D1533860-B3F2-4494-8FFB-77F218F697E0}"/>
    <cellStyle name="Moneda 2 78 5 5" xfId="19329" xr:uid="{D23D93FA-57B7-4B4C-8E6C-F4052483B61E}"/>
    <cellStyle name="Moneda 2 78 6" xfId="12769" xr:uid="{F889DBF9-480B-4942-90C6-95DBD53EC04C}"/>
    <cellStyle name="Moneda 2 78 6 2" xfId="34623" xr:uid="{7DAF7114-3127-42DE-A350-B62E78DECF37}"/>
    <cellStyle name="Moneda 2 78 6 3" xfId="23702" xr:uid="{DF5F986F-D420-4D50-B4D9-1A4EF7E67D27}"/>
    <cellStyle name="Moneda 2 78 7" xfId="9115" xr:uid="{E895A064-CDEF-4E09-A9D0-5E82064D07BD}"/>
    <cellStyle name="Moneda 2 78 7 2" xfId="30983" xr:uid="{D03D5056-B0A2-462D-814E-8CE365DE44D9}"/>
    <cellStyle name="Moneda 2 78 7 3" xfId="20062" xr:uid="{E013E754-625D-4E34-8822-20B2A13DF7D8}"/>
    <cellStyle name="Moneda 2 78 8" xfId="27344" xr:uid="{80A2FFD0-5554-4FD9-BF62-9BFBC519884D}"/>
    <cellStyle name="Moneda 2 78 9" xfId="16423" xr:uid="{C2308DE4-34A0-4356-9E72-241257CE675E}"/>
    <cellStyle name="Moneda 2 79" xfId="5690" xr:uid="{B745D99F-15C9-403D-8398-F0F9B700F92D}"/>
    <cellStyle name="Moneda 2 79 2" xfId="6427" xr:uid="{AD4D9548-5A17-42D7-AEDC-847FB815878A}"/>
    <cellStyle name="Moneda 2 79 2 2" xfId="13734" xr:uid="{3735C171-40CD-47E8-B7AC-B9DA1F292E04}"/>
    <cellStyle name="Moneda 2 79 2 2 2" xfId="35588" xr:uid="{A82477BD-5D9C-4589-8C05-64316F51C839}"/>
    <cellStyle name="Moneda 2 79 2 2 3" xfId="24667" xr:uid="{9CE11D48-F634-4228-BC1C-7B681E745FBE}"/>
    <cellStyle name="Moneda 2 79 2 3" xfId="10080" xr:uid="{FE82F7EF-3C19-47E9-AD7F-53C031EA1FD9}"/>
    <cellStyle name="Moneda 2 79 2 3 2" xfId="31948" xr:uid="{FA55E1E5-613D-4BFA-A22F-D79BBE8ED29E}"/>
    <cellStyle name="Moneda 2 79 2 3 3" xfId="21027" xr:uid="{70B53C74-4E34-4FFA-8F9A-1B7DF3500F2C}"/>
    <cellStyle name="Moneda 2 79 2 4" xfId="28309" xr:uid="{8369907B-2E24-42F2-BB53-214B53243518}"/>
    <cellStyle name="Moneda 2 79 2 5" xfId="17388" xr:uid="{8CC4A42F-C2C4-4E1C-A548-32E369AB72AB}"/>
    <cellStyle name="Moneda 2 79 3" xfId="7157" xr:uid="{00A549A3-AD25-49C7-99C3-ADF56B85CEA2}"/>
    <cellStyle name="Moneda 2 79 3 2" xfId="14464" xr:uid="{C3457C6F-6EA7-4729-92E8-00C0D4138D01}"/>
    <cellStyle name="Moneda 2 79 3 2 2" xfId="36314" xr:uid="{EE4B03F6-0E12-43B3-9C0E-744C1946A0E9}"/>
    <cellStyle name="Moneda 2 79 3 2 3" xfId="25393" xr:uid="{CD474483-D170-4A7C-92C1-1BAD751450A4}"/>
    <cellStyle name="Moneda 2 79 3 3" xfId="10810" xr:uid="{E87B94B4-729F-4683-9974-8E64CC31024B}"/>
    <cellStyle name="Moneda 2 79 3 3 2" xfId="32674" xr:uid="{38F7C95B-C2D0-4797-862A-30DCC3EB1EFB}"/>
    <cellStyle name="Moneda 2 79 3 3 3" xfId="21753" xr:uid="{15E43410-04F8-4593-B7E8-2CFF5EC22AD9}"/>
    <cellStyle name="Moneda 2 79 3 4" xfId="29035" xr:uid="{A30A5CEC-2AA9-48AD-914E-585024550066}"/>
    <cellStyle name="Moneda 2 79 3 5" xfId="18114" xr:uid="{61654A98-7B81-4873-808C-90D1126FC71A}"/>
    <cellStyle name="Moneda 2 79 4" xfId="7887" xr:uid="{A2BCF9E3-F558-4EA4-891B-7E5E66CF114D}"/>
    <cellStyle name="Moneda 2 79 4 2" xfId="15194" xr:uid="{FFBA70B4-CCF2-4316-9C7D-BF1DA53D1269}"/>
    <cellStyle name="Moneda 2 79 4 2 2" xfId="37040" xr:uid="{EA6508D9-9A98-4F0A-8D10-874572842AB1}"/>
    <cellStyle name="Moneda 2 79 4 2 3" xfId="26119" xr:uid="{57CA720C-6F47-439B-9600-6DE6162DFC26}"/>
    <cellStyle name="Moneda 2 79 4 3" xfId="11540" xr:uid="{E790B483-8A91-46B2-A777-8CEA45D8A183}"/>
    <cellStyle name="Moneda 2 79 4 3 2" xfId="33400" xr:uid="{CA5A221B-196D-41F5-A32B-7F491C5BDD55}"/>
    <cellStyle name="Moneda 2 79 4 3 3" xfId="22479" xr:uid="{025050D6-62F1-413E-9A23-CAD7C5EDCCA2}"/>
    <cellStyle name="Moneda 2 79 4 4" xfId="29761" xr:uid="{1F30DD4A-DD51-471D-9224-2264F6160558}"/>
    <cellStyle name="Moneda 2 79 4 5" xfId="18840" xr:uid="{A664AE8B-4128-45E0-A77B-7C5BD0CAD0B7}"/>
    <cellStyle name="Moneda 2 79 5" xfId="8617" xr:uid="{7844FF3B-BF76-47EA-97FD-5860754E185C}"/>
    <cellStyle name="Moneda 2 79 5 2" xfId="15924" xr:uid="{9EA71A2A-9C02-4589-98EE-A6B7F58A76F1}"/>
    <cellStyle name="Moneda 2 79 5 2 2" xfId="37766" xr:uid="{4129E19C-57F7-46DD-ADF2-DA77662E8CA3}"/>
    <cellStyle name="Moneda 2 79 5 2 3" xfId="26845" xr:uid="{E8579055-7351-4458-880C-FC57ACFC6584}"/>
    <cellStyle name="Moneda 2 79 5 3" xfId="12266" xr:uid="{E71FB954-4BFC-41EE-9849-45679A9A432B}"/>
    <cellStyle name="Moneda 2 79 5 3 2" xfId="34126" xr:uid="{BB969ECD-E36D-4946-B3A2-124601CE8F62}"/>
    <cellStyle name="Moneda 2 79 5 3 3" xfId="23205" xr:uid="{8EB16035-5E1A-42A7-8B3E-E7748DA0A58A}"/>
    <cellStyle name="Moneda 2 79 5 4" xfId="30487" xr:uid="{B3DCB0E3-D7E3-4695-BC8D-537339B37057}"/>
    <cellStyle name="Moneda 2 79 5 5" xfId="19566" xr:uid="{73A71FD1-ED7C-4A0C-B6AC-3A11562B29DC}"/>
    <cellStyle name="Moneda 2 79 6" xfId="13006" xr:uid="{E8355084-0810-4004-B83B-31D9F9F93B40}"/>
    <cellStyle name="Moneda 2 79 6 2" xfId="34860" xr:uid="{AB6BB287-E612-4AF0-B57C-F5434FF0233B}"/>
    <cellStyle name="Moneda 2 79 6 3" xfId="23939" xr:uid="{18A50790-630A-4918-A596-6E461C7FA6FC}"/>
    <cellStyle name="Moneda 2 79 7" xfId="9352" xr:uid="{4AD63515-3954-4A4C-A097-1B25A24E38D6}"/>
    <cellStyle name="Moneda 2 79 7 2" xfId="31220" xr:uid="{FFDD6C99-77F3-43EA-8C06-610AFFD32744}"/>
    <cellStyle name="Moneda 2 79 7 3" xfId="20299" xr:uid="{158398B1-5D81-4C5C-8746-94D362118263}"/>
    <cellStyle name="Moneda 2 79 8" xfId="27581" xr:uid="{E236895F-192D-4372-89A8-AE917C7C4B3F}"/>
    <cellStyle name="Moneda 2 79 9" xfId="16660" xr:uid="{B018CBC7-8CEE-4E38-B857-7AA10D078E8A}"/>
    <cellStyle name="Moneda 2 8" xfId="3213" xr:uid="{28565FA8-248C-4754-9649-D123DE84A782}"/>
    <cellStyle name="Moneda 2 8 10" xfId="27279" xr:uid="{AF6ECE19-969C-4B8B-893D-0CB5C236FD99}"/>
    <cellStyle name="Moneda 2 8 11" xfId="16358" xr:uid="{55E4E066-BA0B-490E-B8DF-0C00BD2AB1F5}"/>
    <cellStyle name="Moneda 2 8 2" xfId="5623" xr:uid="{80E15546-F2A9-4B5A-B7BF-3F9E51D446C8}"/>
    <cellStyle name="Moneda 2 8 2 2" xfId="6362" xr:uid="{9A3A928F-0722-405D-B257-D2F166A16CD2}"/>
    <cellStyle name="Moneda 2 8 2 2 2" xfId="13669" xr:uid="{97007E60-7B67-48BC-BE0C-C701520400CF}"/>
    <cellStyle name="Moneda 2 8 2 2 2 2" xfId="35523" xr:uid="{74329019-7509-46A3-915D-6E71563CFD77}"/>
    <cellStyle name="Moneda 2 8 2 2 2 3" xfId="24602" xr:uid="{A7B39A6D-AA15-4794-9708-6336453E2ED9}"/>
    <cellStyle name="Moneda 2 8 2 2 3" xfId="10015" xr:uid="{2C508767-5464-4FAF-BCBE-D060DFC11B9A}"/>
    <cellStyle name="Moneda 2 8 2 2 3 2" xfId="31883" xr:uid="{D36A2D1A-8339-4301-BE42-5D1298B17966}"/>
    <cellStyle name="Moneda 2 8 2 2 3 3" xfId="20962" xr:uid="{73537D98-95A8-4BF0-9A99-1A5292D00009}"/>
    <cellStyle name="Moneda 2 8 2 2 4" xfId="28244" xr:uid="{75007650-F874-4299-AC69-E5158A2B7A35}"/>
    <cellStyle name="Moneda 2 8 2 2 5" xfId="17323" xr:uid="{000AE5FB-9B1F-4071-A184-5DA0591041B9}"/>
    <cellStyle name="Moneda 2 8 2 3" xfId="7092" xr:uid="{D8FAD6AB-760E-4EE4-97AC-FF22860FA9E1}"/>
    <cellStyle name="Moneda 2 8 2 3 2" xfId="14399" xr:uid="{08E91DB2-91C7-42FB-8C84-22C43C681957}"/>
    <cellStyle name="Moneda 2 8 2 3 2 2" xfId="36249" xr:uid="{AF7B3A14-14EB-4083-9B8C-BCDDB31266C0}"/>
    <cellStyle name="Moneda 2 8 2 3 2 3" xfId="25328" xr:uid="{1BDB0A27-692E-42F4-BDC1-B07C01E45649}"/>
    <cellStyle name="Moneda 2 8 2 3 3" xfId="10745" xr:uid="{413E54C6-A0A8-4AA5-9989-D4E3AF1D5D9D}"/>
    <cellStyle name="Moneda 2 8 2 3 3 2" xfId="32609" xr:uid="{AC0AF33C-055D-4222-8AB6-CEA5227B3A98}"/>
    <cellStyle name="Moneda 2 8 2 3 3 3" xfId="21688" xr:uid="{0E81326F-10FF-40C6-8585-8D421F44044D}"/>
    <cellStyle name="Moneda 2 8 2 3 4" xfId="28970" xr:uid="{60FA664C-F817-4CCB-9176-6CF9CCF06A93}"/>
    <cellStyle name="Moneda 2 8 2 3 5" xfId="18049" xr:uid="{D91F936D-5485-40A5-8580-18AFEE0B0530}"/>
    <cellStyle name="Moneda 2 8 2 4" xfId="7822" xr:uid="{6869E9F4-E4F5-4A94-8ED7-B50019344374}"/>
    <cellStyle name="Moneda 2 8 2 4 2" xfId="15129" xr:uid="{84747634-C386-4171-848B-3D0156CC0183}"/>
    <cellStyle name="Moneda 2 8 2 4 2 2" xfId="36975" xr:uid="{59325A4D-4619-4945-8E7F-680450A0B08A}"/>
    <cellStyle name="Moneda 2 8 2 4 2 3" xfId="26054" xr:uid="{F9E983ED-9753-455C-AABD-04FA38DF51FA}"/>
    <cellStyle name="Moneda 2 8 2 4 3" xfId="11475" xr:uid="{67ABB454-3329-4DFE-98C2-B34C9F11EF91}"/>
    <cellStyle name="Moneda 2 8 2 4 3 2" xfId="33335" xr:uid="{3F04C700-4C34-4BDA-B7E8-27807A0773EB}"/>
    <cellStyle name="Moneda 2 8 2 4 3 3" xfId="22414" xr:uid="{0348D41C-BE08-4793-BF63-DB449D6AA976}"/>
    <cellStyle name="Moneda 2 8 2 4 4" xfId="29696" xr:uid="{E0C07054-8C54-4BF4-9416-E59B539AE5D6}"/>
    <cellStyle name="Moneda 2 8 2 4 5" xfId="18775" xr:uid="{65A266A5-7083-4D88-97F9-F392ADEB1B20}"/>
    <cellStyle name="Moneda 2 8 2 5" xfId="8552" xr:uid="{AC29B320-5768-422F-B76B-A0192733B0D3}"/>
    <cellStyle name="Moneda 2 8 2 5 2" xfId="15859" xr:uid="{93D15020-12E0-4469-B3DC-5A1BD0B30E00}"/>
    <cellStyle name="Moneda 2 8 2 5 2 2" xfId="37701" xr:uid="{E8E4CA30-F8CE-4810-B80C-1B698E780568}"/>
    <cellStyle name="Moneda 2 8 2 5 2 3" xfId="26780" xr:uid="{9F34F98B-8710-4170-9B9A-C97054CEF0E1}"/>
    <cellStyle name="Moneda 2 8 2 5 3" xfId="12201" xr:uid="{F845D7D7-FE15-419E-94CB-1D5ED42B7888}"/>
    <cellStyle name="Moneda 2 8 2 5 3 2" xfId="34061" xr:uid="{AC8F6F04-5732-4979-8DFD-0B2FBBE9FD71}"/>
    <cellStyle name="Moneda 2 8 2 5 3 3" xfId="23140" xr:uid="{C90FEEC9-2F90-44C3-9517-F09647347B79}"/>
    <cellStyle name="Moneda 2 8 2 5 4" xfId="30422" xr:uid="{CAA8C357-2E0B-4512-B6A4-AF3D37523258}"/>
    <cellStyle name="Moneda 2 8 2 5 5" xfId="19501" xr:uid="{2E43FFE9-7E62-4876-865D-BCBB39060A84}"/>
    <cellStyle name="Moneda 2 8 2 6" xfId="12941" xr:uid="{F829D9E5-9BF9-45B1-AD32-6EE51DC40EB2}"/>
    <cellStyle name="Moneda 2 8 2 6 2" xfId="34795" xr:uid="{E4B08D15-45A3-4C5C-87F4-D030297A9529}"/>
    <cellStyle name="Moneda 2 8 2 6 3" xfId="23874" xr:uid="{84825FE9-E1CF-4432-980A-5D8577F353FF}"/>
    <cellStyle name="Moneda 2 8 2 7" xfId="9287" xr:uid="{249FC730-9CF2-40AA-8926-C8F90BB025A4}"/>
    <cellStyle name="Moneda 2 8 2 7 2" xfId="31155" xr:uid="{DDF69100-9D00-4D97-B5AA-C217371E1D13}"/>
    <cellStyle name="Moneda 2 8 2 7 3" xfId="20234" xr:uid="{F395DF77-EF3A-412D-920C-C64CFC4D68A1}"/>
    <cellStyle name="Moneda 2 8 2 8" xfId="27516" xr:uid="{F1023A0F-3E9D-4983-BEEC-5B74970D16A8}"/>
    <cellStyle name="Moneda 2 8 2 9" xfId="16595" xr:uid="{03C69BE1-5783-45DF-B5ED-91F329F7A345}"/>
    <cellStyle name="Moneda 2 8 3" xfId="5873" xr:uid="{4E257611-22FD-4F55-AD2D-A6DA46329C83}"/>
    <cellStyle name="Moneda 2 8 3 2" xfId="6606" xr:uid="{7F31562E-4635-47C9-9AE6-CB59B868B191}"/>
    <cellStyle name="Moneda 2 8 3 2 2" xfId="13913" xr:uid="{E527825E-6622-461D-A1D9-D8E685650BDB}"/>
    <cellStyle name="Moneda 2 8 3 2 2 2" xfId="35767" xr:uid="{83353ED9-86E3-4AE4-8EE4-24068C810F28}"/>
    <cellStyle name="Moneda 2 8 3 2 2 3" xfId="24846" xr:uid="{B297EC01-81F6-40F1-96F9-2B85595BBA4F}"/>
    <cellStyle name="Moneda 2 8 3 2 3" xfId="10259" xr:uid="{D84F0686-9032-4FFD-9947-000A87477A88}"/>
    <cellStyle name="Moneda 2 8 3 2 3 2" xfId="32127" xr:uid="{7485FA7D-C32D-4AE3-B712-FB2B4F234FDB}"/>
    <cellStyle name="Moneda 2 8 3 2 3 3" xfId="21206" xr:uid="{2FB2A496-E0C4-4560-8356-F65225C1DDD8}"/>
    <cellStyle name="Moneda 2 8 3 2 4" xfId="28488" xr:uid="{31031E99-36E2-4C81-8D4F-9BF8A93C4D6E}"/>
    <cellStyle name="Moneda 2 8 3 2 5" xfId="17567" xr:uid="{76B6469E-5AD0-4947-BD14-5348CA2DA3A9}"/>
    <cellStyle name="Moneda 2 8 3 3" xfId="7336" xr:uid="{F53F2072-F801-4B50-A385-0989FF5AF136}"/>
    <cellStyle name="Moneda 2 8 3 3 2" xfId="14643" xr:uid="{3B41A92B-CCAD-4513-9A13-86010269D9FD}"/>
    <cellStyle name="Moneda 2 8 3 3 2 2" xfId="36493" xr:uid="{EEB0C621-66D1-4B08-AA99-2D15E44C008D}"/>
    <cellStyle name="Moneda 2 8 3 3 2 3" xfId="25572" xr:uid="{6861C0EC-DBB2-4510-B758-A8BBE7CBAF74}"/>
    <cellStyle name="Moneda 2 8 3 3 3" xfId="10989" xr:uid="{F8D86CA4-0EAE-4B0F-945F-708B7A5A0939}"/>
    <cellStyle name="Moneda 2 8 3 3 3 2" xfId="32853" xr:uid="{38B7EDA3-A2CC-42A7-9DD7-B9419BC899AD}"/>
    <cellStyle name="Moneda 2 8 3 3 3 3" xfId="21932" xr:uid="{127634F5-8304-4025-BE54-23AA04A9A95F}"/>
    <cellStyle name="Moneda 2 8 3 3 4" xfId="29214" xr:uid="{C51C25C2-164B-4FFD-95E0-9E42E849AAA7}"/>
    <cellStyle name="Moneda 2 8 3 3 5" xfId="18293" xr:uid="{4FEB71B4-BAE9-4E74-A342-BEE0B93DE2B4}"/>
    <cellStyle name="Moneda 2 8 3 4" xfId="8066" xr:uid="{E45A3AA0-09D4-4262-85F8-41A2E164B3DA}"/>
    <cellStyle name="Moneda 2 8 3 4 2" xfId="15373" xr:uid="{29EB6E70-6476-4AA4-941C-AD33BC2456B2}"/>
    <cellStyle name="Moneda 2 8 3 4 2 2" xfId="37219" xr:uid="{A8F4D5D1-5FA0-4294-8C26-28C9A52BA5EE}"/>
    <cellStyle name="Moneda 2 8 3 4 2 3" xfId="26298" xr:uid="{CBB3F221-FDED-45E3-AB18-AAF7768B20A1}"/>
    <cellStyle name="Moneda 2 8 3 4 3" xfId="11719" xr:uid="{84E453FA-6880-4A6C-9663-AA32C1876FA2}"/>
    <cellStyle name="Moneda 2 8 3 4 3 2" xfId="33579" xr:uid="{6BB7B63C-E868-4486-A31B-63B916F971C9}"/>
    <cellStyle name="Moneda 2 8 3 4 3 3" xfId="22658" xr:uid="{A8F4611F-7043-4EBC-85F4-006C6E26A7E3}"/>
    <cellStyle name="Moneda 2 8 3 4 4" xfId="29940" xr:uid="{492E1686-48DD-4A05-8075-6DCF8A3AFFCB}"/>
    <cellStyle name="Moneda 2 8 3 4 5" xfId="19019" xr:uid="{DB71AA42-883A-462B-8989-34338C175916}"/>
    <cellStyle name="Moneda 2 8 3 5" xfId="8796" xr:uid="{F7ED47C4-1FD3-4144-85AF-17D3B0EC2CED}"/>
    <cellStyle name="Moneda 2 8 3 5 2" xfId="16103" xr:uid="{CECF4E5F-BFB8-4F8E-A86E-06DD71920B3C}"/>
    <cellStyle name="Moneda 2 8 3 5 2 2" xfId="37945" xr:uid="{2EB00461-F17F-4DEE-B412-BA40B8C5EF08}"/>
    <cellStyle name="Moneda 2 8 3 5 2 3" xfId="27024" xr:uid="{F1B3205F-E1D3-485A-9258-80D51C72A92F}"/>
    <cellStyle name="Moneda 2 8 3 5 3" xfId="12445" xr:uid="{37DE6E17-4627-4F94-8558-39523C38E7FA}"/>
    <cellStyle name="Moneda 2 8 3 5 3 2" xfId="34305" xr:uid="{C335A91B-C556-4340-84B0-9059BD697569}"/>
    <cellStyle name="Moneda 2 8 3 5 3 3" xfId="23384" xr:uid="{9EE4BB44-06ED-4CB0-8B4F-94252A736ED6}"/>
    <cellStyle name="Moneda 2 8 3 5 4" xfId="30666" xr:uid="{0AEE1DA7-2DF9-4C7E-99B2-B8F570447D7A}"/>
    <cellStyle name="Moneda 2 8 3 5 5" xfId="19745" xr:uid="{E80DADEB-1D0E-45DD-8A2A-A7F9E8A091DE}"/>
    <cellStyle name="Moneda 2 8 3 6" xfId="13185" xr:uid="{E4E520BF-67E1-4516-BE76-B95442560B8F}"/>
    <cellStyle name="Moneda 2 8 3 6 2" xfId="35039" xr:uid="{E598DB6F-072E-4257-855E-F7D2830F42AA}"/>
    <cellStyle name="Moneda 2 8 3 6 3" xfId="24118" xr:uid="{6E15736F-D9C4-484F-BEC9-DA560A1DA9B3}"/>
    <cellStyle name="Moneda 2 8 3 7" xfId="9531" xr:uid="{EA74D032-D207-4B29-AA54-1092B42FE800}"/>
    <cellStyle name="Moneda 2 8 3 7 2" xfId="31399" xr:uid="{7FF3B228-96C9-4071-8F12-853C2C5B190C}"/>
    <cellStyle name="Moneda 2 8 3 7 3" xfId="20478" xr:uid="{7EA96A2B-1EAB-40CE-B4ED-C4B20080443A}"/>
    <cellStyle name="Moneda 2 8 3 8" xfId="27760" xr:uid="{13985698-AF36-4113-87AE-9A55E2F28DDE}"/>
    <cellStyle name="Moneda 2 8 3 9" xfId="16839" xr:uid="{795BECFF-3517-482C-BFC9-8A3AA4EA1AF0}"/>
    <cellStyle name="Moneda 2 8 4" xfId="6125" xr:uid="{99270BF5-6353-466F-AB0B-E508B360CE1C}"/>
    <cellStyle name="Moneda 2 8 4 2" xfId="13432" xr:uid="{B4EAD820-FB09-49BC-8150-922908CF7484}"/>
    <cellStyle name="Moneda 2 8 4 2 2" xfId="35286" xr:uid="{5B0B5455-C00C-4857-AB95-20C93BB56B55}"/>
    <cellStyle name="Moneda 2 8 4 2 3" xfId="24365" xr:uid="{221FCCE9-97CC-4D27-93FB-CC64CFB19ED2}"/>
    <cellStyle name="Moneda 2 8 4 3" xfId="9778" xr:uid="{5000B262-0B0F-4F8D-91EC-1BE8D7C71754}"/>
    <cellStyle name="Moneda 2 8 4 3 2" xfId="31646" xr:uid="{590A16E0-60F5-4281-953B-FCFCE54C8993}"/>
    <cellStyle name="Moneda 2 8 4 3 3" xfId="20725" xr:uid="{B10EFEA4-3D20-403F-BFFB-0F8E19A8D218}"/>
    <cellStyle name="Moneda 2 8 4 4" xfId="28007" xr:uid="{2E7F00A3-9663-40A8-A56A-D5C3443EF8A8}"/>
    <cellStyle name="Moneda 2 8 4 5" xfId="17086" xr:uid="{840F81C3-926E-493A-95D0-8D0541F7544C}"/>
    <cellStyle name="Moneda 2 8 5" xfId="6853" xr:uid="{C8BD53B3-2689-4C1D-961E-2A1A61FC6FED}"/>
    <cellStyle name="Moneda 2 8 5 2" xfId="14160" xr:uid="{B26CF117-7554-4038-AD24-85FB6F4E3425}"/>
    <cellStyle name="Moneda 2 8 5 2 2" xfId="36012" xr:uid="{B51AF20D-A058-49DE-9C2C-19C2D72EDD83}"/>
    <cellStyle name="Moneda 2 8 5 2 3" xfId="25091" xr:uid="{7EFD2C93-3B5D-49FC-991C-D624DA2E16E4}"/>
    <cellStyle name="Moneda 2 8 5 3" xfId="10506" xr:uid="{855852EA-8ACD-414C-BD95-BE46378EA035}"/>
    <cellStyle name="Moneda 2 8 5 3 2" xfId="32372" xr:uid="{4245B2F2-4D13-4E80-A726-18FDBD419B7A}"/>
    <cellStyle name="Moneda 2 8 5 3 3" xfId="21451" xr:uid="{95B01E5E-A557-44EB-B3EA-40F93324EA67}"/>
    <cellStyle name="Moneda 2 8 5 4" xfId="28733" xr:uid="{E0184A2A-7BB7-4CCA-B37E-0D20A709B641}"/>
    <cellStyle name="Moneda 2 8 5 5" xfId="17812" xr:uid="{B59D1E03-31DE-4719-8A5D-200550F0328B}"/>
    <cellStyle name="Moneda 2 8 6" xfId="7583" xr:uid="{E02226E6-7747-4C88-8736-2388A46B02B2}"/>
    <cellStyle name="Moneda 2 8 6 2" xfId="14890" xr:uid="{FE5EE8E4-14F2-4EFC-A732-814EE5CECC03}"/>
    <cellStyle name="Moneda 2 8 6 2 2" xfId="36738" xr:uid="{3BB17245-AD17-44FC-A8B1-0560B4852E0D}"/>
    <cellStyle name="Moneda 2 8 6 2 3" xfId="25817" xr:uid="{C0FA0CA7-E5A7-41FA-9243-4E185011A601}"/>
    <cellStyle name="Moneda 2 8 6 3" xfId="11236" xr:uid="{0C0B9821-BB58-4640-B89C-CC1D2A7848F7}"/>
    <cellStyle name="Moneda 2 8 6 3 2" xfId="33098" xr:uid="{95300C90-D7B4-423D-B658-DED8257EA050}"/>
    <cellStyle name="Moneda 2 8 6 3 3" xfId="22177" xr:uid="{181656F9-42DA-4A92-A9C5-58C7FD8151E6}"/>
    <cellStyle name="Moneda 2 8 6 4" xfId="29459" xr:uid="{BBF56DB6-AE49-40AA-A5FB-91C52B13CD24}"/>
    <cellStyle name="Moneda 2 8 6 5" xfId="18538" xr:uid="{80F2AED9-E065-4303-AB71-49EC856A2FC8}"/>
    <cellStyle name="Moneda 2 8 7" xfId="8313" xr:uid="{9677F7A2-5578-413C-8514-4CD3FFAC5A9D}"/>
    <cellStyle name="Moneda 2 8 7 2" xfId="15620" xr:uid="{36855BC7-3534-4CF3-AC4B-19BE58183A8C}"/>
    <cellStyle name="Moneda 2 8 7 2 2" xfId="37464" xr:uid="{DC8ABB1A-5609-4EB9-B7F8-3020A539DE12}"/>
    <cellStyle name="Moneda 2 8 7 2 3" xfId="26543" xr:uid="{2A440938-F1D7-4630-8F2E-8978306BF328}"/>
    <cellStyle name="Moneda 2 8 7 3" xfId="11964" xr:uid="{F34E1065-5BD0-460C-9488-3ADB7E2A2EA7}"/>
    <cellStyle name="Moneda 2 8 7 3 2" xfId="33824" xr:uid="{DF8BFC87-5470-40F8-91C8-4FB980FE6F0E}"/>
    <cellStyle name="Moneda 2 8 7 3 3" xfId="22903" xr:uid="{ACCA031E-AAF0-4351-88A9-E7FCE5BA0F80}"/>
    <cellStyle name="Moneda 2 8 7 4" xfId="30185" xr:uid="{389E7CFC-55FE-4CEE-A39C-B99052CE65BD}"/>
    <cellStyle name="Moneda 2 8 7 5" xfId="19264" xr:uid="{1DBDF580-13E5-4365-AE7A-8C06D8D6FA96}"/>
    <cellStyle name="Moneda 2 8 8" xfId="12702" xr:uid="{1276EDE6-09CB-4BAD-9FFE-3B543F0E78E4}"/>
    <cellStyle name="Moneda 2 8 8 2" xfId="34558" xr:uid="{2DCD8F0C-395A-47F7-AC19-37DD7FA1F36A}"/>
    <cellStyle name="Moneda 2 8 8 3" xfId="23637" xr:uid="{CFD50DFB-F332-4691-8F2D-E4634D1202E6}"/>
    <cellStyle name="Moneda 2 8 9" xfId="9050" xr:uid="{C6A2AA37-D7BC-4AF3-8D23-8AEF2E68960D}"/>
    <cellStyle name="Moneda 2 8 9 2" xfId="30918" xr:uid="{D6F7AF2B-4A04-4A57-BF69-FB1513D8C628}"/>
    <cellStyle name="Moneda 2 8 9 3" xfId="19997" xr:uid="{53CF29CD-14BB-4A0C-99D9-B533A58260C2}"/>
    <cellStyle name="Moneda 2 80" xfId="5700" xr:uid="{AECF8A26-E479-4B8C-9EA8-BCEB9AEFF1EA}"/>
    <cellStyle name="Moneda 2 80 2" xfId="6433" xr:uid="{BF10878D-12D7-435E-8006-3F4925ABDF7A}"/>
    <cellStyle name="Moneda 2 80 2 2" xfId="13740" xr:uid="{6CEA0BEC-E96F-4778-862F-2DDCF8DB4058}"/>
    <cellStyle name="Moneda 2 80 2 2 2" xfId="35594" xr:uid="{2C3AA6F5-4FAD-4F66-877C-9E2FB788FD63}"/>
    <cellStyle name="Moneda 2 80 2 2 3" xfId="24673" xr:uid="{9606C9C3-D2CB-4915-BAB0-A6C8C190EB12}"/>
    <cellStyle name="Moneda 2 80 2 3" xfId="10086" xr:uid="{2FD02B89-D178-492F-A8AC-BE00894F35DE}"/>
    <cellStyle name="Moneda 2 80 2 3 2" xfId="31954" xr:uid="{641CE567-6E66-42F9-A6D7-6416AFA54F16}"/>
    <cellStyle name="Moneda 2 80 2 3 3" xfId="21033" xr:uid="{4CD28FA0-EB68-4BE6-9B42-04646EDAF36F}"/>
    <cellStyle name="Moneda 2 80 2 4" xfId="28315" xr:uid="{C46455A9-EACE-42F4-9207-76C0880134CB}"/>
    <cellStyle name="Moneda 2 80 2 5" xfId="17394" xr:uid="{14167274-2BD7-463E-B5AC-772C2D5EC24E}"/>
    <cellStyle name="Moneda 2 80 3" xfId="7163" xr:uid="{4ED6264D-1317-41EA-A444-EF8050871533}"/>
    <cellStyle name="Moneda 2 80 3 2" xfId="14470" xr:uid="{EF9B950C-A737-4EF6-A96F-7D3BDB64D8AC}"/>
    <cellStyle name="Moneda 2 80 3 2 2" xfId="36320" xr:uid="{1137D041-A039-4967-AE76-1A7FED685912}"/>
    <cellStyle name="Moneda 2 80 3 2 3" xfId="25399" xr:uid="{1D6C1C2A-4A7F-4739-A735-46FEE5EC63D2}"/>
    <cellStyle name="Moneda 2 80 3 3" xfId="10816" xr:uid="{28A4C91F-9995-4841-8F21-B8EAA05A148B}"/>
    <cellStyle name="Moneda 2 80 3 3 2" xfId="32680" xr:uid="{1FF619C1-8E2C-40E8-B449-CEC0EB3912CC}"/>
    <cellStyle name="Moneda 2 80 3 3 3" xfId="21759" xr:uid="{812AFBBC-7E25-4C8E-A952-16614315E48A}"/>
    <cellStyle name="Moneda 2 80 3 4" xfId="29041" xr:uid="{873B2F83-2CBA-4268-8C81-D23DEC305E55}"/>
    <cellStyle name="Moneda 2 80 3 5" xfId="18120" xr:uid="{0C71B3D5-B596-463A-8143-A1B020DC7240}"/>
    <cellStyle name="Moneda 2 80 4" xfId="7893" xr:uid="{A7849BE9-FF32-469A-96B6-3779C12FE8D2}"/>
    <cellStyle name="Moneda 2 80 4 2" xfId="15200" xr:uid="{E2EA0C7D-CFA6-45AC-BDD8-C9BB76700D00}"/>
    <cellStyle name="Moneda 2 80 4 2 2" xfId="37046" xr:uid="{A60D10B2-4FC1-49AF-ACF5-D8E5FBB27042}"/>
    <cellStyle name="Moneda 2 80 4 2 3" xfId="26125" xr:uid="{E703C00B-A8EC-439D-9E42-F9C529F4F63E}"/>
    <cellStyle name="Moneda 2 80 4 3" xfId="11546" xr:uid="{5FEAE47D-9674-4381-AD6C-13AC90E44ABB}"/>
    <cellStyle name="Moneda 2 80 4 3 2" xfId="33406" xr:uid="{3186EEDB-3FF1-4A72-87DE-31D89B8A40C3}"/>
    <cellStyle name="Moneda 2 80 4 3 3" xfId="22485" xr:uid="{C4698FCE-7421-4CB6-AE36-B68694D409BA}"/>
    <cellStyle name="Moneda 2 80 4 4" xfId="29767" xr:uid="{755C01AC-A5D3-4954-8F49-CFA14B311069}"/>
    <cellStyle name="Moneda 2 80 4 5" xfId="18846" xr:uid="{F6B0C6EA-BC46-4C27-9CA4-43CE93198D61}"/>
    <cellStyle name="Moneda 2 80 5" xfId="8623" xr:uid="{CFB20BBF-9EBD-4845-92E6-D06FBB31D275}"/>
    <cellStyle name="Moneda 2 80 5 2" xfId="15930" xr:uid="{B91A118C-EA5D-4DF0-AE63-A0846AF44BCE}"/>
    <cellStyle name="Moneda 2 80 5 2 2" xfId="37772" xr:uid="{F5F88348-29E5-467F-96ED-CCBD52A389BF}"/>
    <cellStyle name="Moneda 2 80 5 2 3" xfId="26851" xr:uid="{A5E7AAF3-2B23-4874-9C28-82FCB91DDADC}"/>
    <cellStyle name="Moneda 2 80 5 3" xfId="12272" xr:uid="{57A1F837-2D24-4634-80AC-C248CE5B860E}"/>
    <cellStyle name="Moneda 2 80 5 3 2" xfId="34132" xr:uid="{A52A8970-55A3-476F-9D91-0D5627495304}"/>
    <cellStyle name="Moneda 2 80 5 3 3" xfId="23211" xr:uid="{645AA996-B036-4F3A-9878-CEF35D863D21}"/>
    <cellStyle name="Moneda 2 80 5 4" xfId="30493" xr:uid="{C21570F0-2EE8-4F6D-9A25-30BEC48556B3}"/>
    <cellStyle name="Moneda 2 80 5 5" xfId="19572" xr:uid="{8FFA7803-ECE3-48FC-8029-941A2B6F6A42}"/>
    <cellStyle name="Moneda 2 80 6" xfId="13012" xr:uid="{E05AC22F-C119-4446-9B1B-2B1949DB9447}"/>
    <cellStyle name="Moneda 2 80 6 2" xfId="34866" xr:uid="{E6B14492-1251-4793-A479-67C53A8064B8}"/>
    <cellStyle name="Moneda 2 80 6 3" xfId="23945" xr:uid="{0A5645B6-9032-4431-A350-CA6A736F2FC2}"/>
    <cellStyle name="Moneda 2 80 7" xfId="9358" xr:uid="{0C2A3C44-A5A8-4534-BF20-72DF7659E2D9}"/>
    <cellStyle name="Moneda 2 80 7 2" xfId="31226" xr:uid="{90C8987F-B2B8-45E8-9523-D86DDFE1A823}"/>
    <cellStyle name="Moneda 2 80 7 3" xfId="20305" xr:uid="{39B57B4F-FB97-476A-A140-203BAD996F02}"/>
    <cellStyle name="Moneda 2 80 8" xfId="27587" xr:uid="{9F3A73AC-5774-4396-B314-E2A9DF3CDBC5}"/>
    <cellStyle name="Moneda 2 80 9" xfId="16666" xr:uid="{11887B82-FDBC-4D08-8033-28D034C81A11}"/>
    <cellStyle name="Moneda 2 81" xfId="5941" xr:uid="{4E86582C-A596-46D6-BAC3-1050F5E25602}"/>
    <cellStyle name="Moneda 2 81 2" xfId="6672" xr:uid="{A98E748E-53E7-401B-B4B2-3C5ADBDF355B}"/>
    <cellStyle name="Moneda 2 81 2 2" xfId="13979" xr:uid="{53605977-6645-4FBD-BF7C-AC5DC6128AFB}"/>
    <cellStyle name="Moneda 2 81 2 2 2" xfId="35833" xr:uid="{AB8FF7BA-F8CC-4FF3-8436-51B9585C291F}"/>
    <cellStyle name="Moneda 2 81 2 2 3" xfId="24912" xr:uid="{EC2DA76B-9D6B-40C9-9F63-C782451685F8}"/>
    <cellStyle name="Moneda 2 81 2 3" xfId="10325" xr:uid="{03CC3941-1EAA-4B8B-A786-C170A53B7DD9}"/>
    <cellStyle name="Moneda 2 81 2 3 2" xfId="32193" xr:uid="{CF7B7E2B-B219-4D37-950F-8543014EADCE}"/>
    <cellStyle name="Moneda 2 81 2 3 3" xfId="21272" xr:uid="{124F0DBC-1FC4-4669-B104-6EED01C04E23}"/>
    <cellStyle name="Moneda 2 81 2 4" xfId="28554" xr:uid="{7FC636AC-718D-4DCC-8D9F-74D6B74544AB}"/>
    <cellStyle name="Moneda 2 81 2 5" xfId="17633" xr:uid="{054EEB5E-6D11-434E-BCB2-E3FF864F6C1A}"/>
    <cellStyle name="Moneda 2 81 3" xfId="7402" xr:uid="{BA9C2252-8820-4829-87CE-1A4BAB8A9C2F}"/>
    <cellStyle name="Moneda 2 81 3 2" xfId="14709" xr:uid="{B0D2217A-E817-4C03-A54B-75216E7B336E}"/>
    <cellStyle name="Moneda 2 81 3 2 2" xfId="36559" xr:uid="{016218A1-FED4-470D-A716-75D1E4505C5D}"/>
    <cellStyle name="Moneda 2 81 3 2 3" xfId="25638" xr:uid="{048D084C-9D50-42FF-A04E-BC5DC6B3622E}"/>
    <cellStyle name="Moneda 2 81 3 3" xfId="11055" xr:uid="{D581A216-0AED-4959-8E6E-DC6D77533D4C}"/>
    <cellStyle name="Moneda 2 81 3 3 2" xfId="32919" xr:uid="{9128D559-96B5-406F-BEEE-FB0812460E66}"/>
    <cellStyle name="Moneda 2 81 3 3 3" xfId="21998" xr:uid="{FF4279B0-B89A-4058-86D0-BEFE044D78A7}"/>
    <cellStyle name="Moneda 2 81 3 4" xfId="29280" xr:uid="{CCCD8920-561D-4464-8C47-9AF5E02C27E4}"/>
    <cellStyle name="Moneda 2 81 3 5" xfId="18359" xr:uid="{EF020B1D-B817-4AB9-A0D9-ED0A167A8D8E}"/>
    <cellStyle name="Moneda 2 81 4" xfId="8132" xr:uid="{CEAC3681-8848-43CF-BC06-0D948866888B}"/>
    <cellStyle name="Moneda 2 81 4 2" xfId="15439" xr:uid="{C70778BB-D244-419B-B34F-BA9BC9211C6C}"/>
    <cellStyle name="Moneda 2 81 4 2 2" xfId="37285" xr:uid="{2F29483F-D310-4C58-AD1E-DB275F1099BF}"/>
    <cellStyle name="Moneda 2 81 4 2 3" xfId="26364" xr:uid="{9E8706D7-669E-49A1-A22D-1CB93DEC9991}"/>
    <cellStyle name="Moneda 2 81 4 3" xfId="11785" xr:uid="{5CBC3518-D8A3-4421-84DE-2F2DD2FA4A06}"/>
    <cellStyle name="Moneda 2 81 4 3 2" xfId="33645" xr:uid="{3D80A641-8A23-4240-B1D1-770160629D18}"/>
    <cellStyle name="Moneda 2 81 4 3 3" xfId="22724" xr:uid="{B6037B6B-25F8-4F70-8230-40FBB52FB2EB}"/>
    <cellStyle name="Moneda 2 81 4 4" xfId="30006" xr:uid="{9F174634-0916-4931-AB0C-078766BDA34C}"/>
    <cellStyle name="Moneda 2 81 4 5" xfId="19085" xr:uid="{2245C106-E3F7-4E1B-A0A6-B176F83E3D2E}"/>
    <cellStyle name="Moneda 2 81 5" xfId="8862" xr:uid="{8890D244-CCF2-4F02-BA30-419BAD1E1A9C}"/>
    <cellStyle name="Moneda 2 81 5 2" xfId="16169" xr:uid="{30B8FBE2-A282-48DE-A9AA-474B17F3C459}"/>
    <cellStyle name="Moneda 2 81 5 2 2" xfId="38011" xr:uid="{7582B2FE-74D8-442C-B3B5-CA615CFA2F3E}"/>
    <cellStyle name="Moneda 2 81 5 2 3" xfId="27090" xr:uid="{44414C45-29FC-4399-ABD1-D1687ABB2234}"/>
    <cellStyle name="Moneda 2 81 5 3" xfId="12511" xr:uid="{604D22A3-84F6-41A9-BDD4-8421CFACEA35}"/>
    <cellStyle name="Moneda 2 81 5 3 2" xfId="34371" xr:uid="{2A767C12-93AC-49AF-82E9-42E0B6CCC7E0}"/>
    <cellStyle name="Moneda 2 81 5 3 3" xfId="23450" xr:uid="{FB559A36-E5E2-47A5-9983-B383A3DB372E}"/>
    <cellStyle name="Moneda 2 81 5 4" xfId="30732" xr:uid="{38149FB8-73DF-4E51-BB25-46B70DCA11FE}"/>
    <cellStyle name="Moneda 2 81 5 5" xfId="19811" xr:uid="{9971C64C-8D9A-4615-BD61-48E70122E9D1}"/>
    <cellStyle name="Moneda 2 81 6" xfId="13251" xr:uid="{0335BB57-96B0-43AC-ABAB-B4BC1A8D36ED}"/>
    <cellStyle name="Moneda 2 81 6 2" xfId="35105" xr:uid="{21D92E15-A453-4B38-8AB4-3FA0470C8D01}"/>
    <cellStyle name="Moneda 2 81 6 3" xfId="24184" xr:uid="{8A06E28D-9B10-4379-AC21-DEAED70DDB23}"/>
    <cellStyle name="Moneda 2 81 7" xfId="9597" xr:uid="{C6622B41-B385-42B7-8921-3D1CF3CFAA1E}"/>
    <cellStyle name="Moneda 2 81 7 2" xfId="31465" xr:uid="{0DDA810D-A402-4147-849C-A8B428F52434}"/>
    <cellStyle name="Moneda 2 81 7 3" xfId="20544" xr:uid="{0C8885E0-74AE-42B1-A19B-03B62F65F4F3}"/>
    <cellStyle name="Moneda 2 81 8" xfId="27826" xr:uid="{CC8FE240-7284-4145-B3D1-6DE327F112E5}"/>
    <cellStyle name="Moneda 2 81 9" xfId="16905" xr:uid="{C16BEE78-4497-493B-81A4-68E4B778AB43}"/>
    <cellStyle name="Moneda 2 82" xfId="2989" xr:uid="{C448C507-89A5-4B8A-B09E-5DA1BEEE7D24}"/>
    <cellStyle name="Moneda 2 82 2" xfId="12527" xr:uid="{47090144-A492-47BA-BFD7-4F887779C041}"/>
    <cellStyle name="Moneda 2 82 2 2" xfId="34385" xr:uid="{0D0B5908-2F28-440C-8A31-8481749BD248}"/>
    <cellStyle name="Moneda 2 82 2 3" xfId="23464" xr:uid="{28C33B61-481B-46BA-A06E-7C0AC8DF5438}"/>
    <cellStyle name="Moneda 2 82 3" xfId="8877" xr:uid="{9025821A-3F8F-40E2-A241-F984C9E6C915}"/>
    <cellStyle name="Moneda 2 82 3 2" xfId="30745" xr:uid="{B6291C03-42C9-429E-96CA-9270D5F2EB20}"/>
    <cellStyle name="Moneda 2 82 3 3" xfId="19824" xr:uid="{7C844C67-C32A-4904-8AFC-DCEA72EA391B}"/>
    <cellStyle name="Moneda 2 82 4" xfId="27106" xr:uid="{1C17067D-C392-4098-B08C-567A30137F95}"/>
    <cellStyle name="Moneda 2 82 5" xfId="16185" xr:uid="{780927A6-065C-492F-BFC7-490487929AF7}"/>
    <cellStyle name="Moneda 2 83" xfId="5952" xr:uid="{3C6E0173-F23B-4C97-8C86-2195BE4F6E3E}"/>
    <cellStyle name="Moneda 2 83 2" xfId="13259" xr:uid="{A99DCE53-2837-4D26-A42A-51B8333649E7}"/>
    <cellStyle name="Moneda 2 83 2 2" xfId="35113" xr:uid="{1E9119C2-E1EC-4BAB-8301-7E3847E08FE5}"/>
    <cellStyle name="Moneda 2 83 2 3" xfId="24192" xr:uid="{34C4EF2F-83B7-4F27-A624-FB1FF282995C}"/>
    <cellStyle name="Moneda 2 83 3" xfId="9605" xr:uid="{7BE99783-69A2-4E76-B220-7658F3830F24}"/>
    <cellStyle name="Moneda 2 83 3 2" xfId="31473" xr:uid="{96F96F8F-1967-41D4-9898-DC4120EEBD5A}"/>
    <cellStyle name="Moneda 2 83 3 3" xfId="20552" xr:uid="{3890B851-648B-4BC2-BA4B-9FA07AFEE306}"/>
    <cellStyle name="Moneda 2 83 4" xfId="27834" xr:uid="{0A53FD2F-2042-4DA5-BEF3-E335E69C88AE}"/>
    <cellStyle name="Moneda 2 83 5" xfId="16913" xr:uid="{6CFDBA3F-4212-4374-90C1-4004940E7DFB}"/>
    <cellStyle name="Moneda 2 84" xfId="6678" xr:uid="{84DDD930-B575-4CFA-AC6F-860F12F58993}"/>
    <cellStyle name="Moneda 2 84 2" xfId="13985" xr:uid="{846B2BAE-8F7C-41B5-A7E1-E4D5AE850BFF}"/>
    <cellStyle name="Moneda 2 84 2 2" xfId="35839" xr:uid="{6D43A977-F79C-41E0-A384-05E364A34E05}"/>
    <cellStyle name="Moneda 2 84 2 3" xfId="24918" xr:uid="{693DC7A4-3409-44E1-A2F8-334C9F37BA7E}"/>
    <cellStyle name="Moneda 2 84 3" xfId="10331" xr:uid="{81311754-6661-4E8C-A5F4-8C58296DB7C6}"/>
    <cellStyle name="Moneda 2 84 3 2" xfId="32199" xr:uid="{0DEBB93E-6894-40C3-B04E-3E614BE2C1AA}"/>
    <cellStyle name="Moneda 2 84 3 3" xfId="21278" xr:uid="{75A8BB30-F69A-42F8-A6FC-CE9D3216E292}"/>
    <cellStyle name="Moneda 2 84 4" xfId="28560" xr:uid="{3033B131-088B-473F-87B1-726A1702904E}"/>
    <cellStyle name="Moneda 2 84 5" xfId="17639" xr:uid="{74E4B8D9-E501-4637-BDDF-25D7690D71DE}"/>
    <cellStyle name="Moneda 2 85" xfId="7408" xr:uid="{F74D5411-5A5F-4B8C-BAFE-A179C8AEC810}"/>
    <cellStyle name="Moneda 2 85 2" xfId="14715" xr:uid="{A7E7D4EF-EB6A-4CA4-8C4F-9ED3D0C4F20F}"/>
    <cellStyle name="Moneda 2 85 2 2" xfId="36565" xr:uid="{FD4C5F40-3CEA-4A45-A82B-BA0E4AB29AB7}"/>
    <cellStyle name="Moneda 2 85 2 3" xfId="25644" xr:uid="{38DDBDC3-45D9-4689-A1E4-681D139EA03C}"/>
    <cellStyle name="Moneda 2 85 3" xfId="11061" xr:uid="{8E1A0DC5-1645-49BE-8885-58066381B091}"/>
    <cellStyle name="Moneda 2 85 3 2" xfId="32925" xr:uid="{2B852F27-EAAE-4B9E-AB12-D715869BA2A9}"/>
    <cellStyle name="Moneda 2 85 3 3" xfId="22004" xr:uid="{C6A19B0F-D485-48AF-B01D-D48210C87E28}"/>
    <cellStyle name="Moneda 2 85 4" xfId="29286" xr:uid="{1B7569F4-3CA1-46C9-92D8-42BC3C2791FB}"/>
    <cellStyle name="Moneda 2 85 5" xfId="18365" xr:uid="{5D3FAA10-C78C-42FA-AD7F-CF9D3D005F75}"/>
    <cellStyle name="Moneda 2 86" xfId="8138" xr:uid="{FD9F0B25-D160-4042-91E5-51E7CDCFA4D4}"/>
    <cellStyle name="Moneda 2 86 2" xfId="15445" xr:uid="{66686480-7380-4081-98AD-39038D56F5C2}"/>
    <cellStyle name="Moneda 2 86 2 2" xfId="37291" xr:uid="{1B3ED189-FF30-4AC6-A45E-6C4FD5C156B7}"/>
    <cellStyle name="Moneda 2 86 2 3" xfId="26370" xr:uid="{A718A5A2-1F6D-4F1E-A03B-1C1F6016F24D}"/>
    <cellStyle name="Moneda 2 86 3" xfId="11791" xr:uid="{10B7626D-3D15-458B-96D8-564741E58139}"/>
    <cellStyle name="Moneda 2 86 3 2" xfId="33651" xr:uid="{212655AC-03C6-4F0E-B362-C3C9BF817332}"/>
    <cellStyle name="Moneda 2 86 3 3" xfId="22730" xr:uid="{6F1B9A5E-1BB9-499A-8845-8940EE9B116E}"/>
    <cellStyle name="Moneda 2 86 4" xfId="30012" xr:uid="{330C5B4E-B317-4E0F-9D79-313E1F7310BF}"/>
    <cellStyle name="Moneda 2 86 5" xfId="19091" xr:uid="{E5B8DCCD-8BA0-4CA8-A91F-6AEB33CE69D7}"/>
    <cellStyle name="Moneda 2 87" xfId="8864" xr:uid="{EEAB5A9E-B454-47C4-8DD3-73C199BE9B1C}"/>
    <cellStyle name="Moneda 2 87 2" xfId="16171" xr:uid="{C1AC8692-B9B3-4AA7-9B58-F31FF4513EAC}"/>
    <cellStyle name="Moneda 2 87 2 2" xfId="38013" xr:uid="{2F95D7B0-3754-40B7-9BDF-3C50AFD04A17}"/>
    <cellStyle name="Moneda 2 87 2 3" xfId="27092" xr:uid="{01A8918D-B006-4B54-A7C2-756BAE9EB7B7}"/>
    <cellStyle name="Moneda 2 87 3" xfId="12513" xr:uid="{6B38CEA6-E447-474E-BC28-BFDDDBD5ACC3}"/>
    <cellStyle name="Moneda 2 87 3 2" xfId="34373" xr:uid="{E1FFBF8C-4268-4515-A8F8-6F3EDB8C49F6}"/>
    <cellStyle name="Moneda 2 87 3 3" xfId="23452" xr:uid="{8FCB247F-CC4C-42F2-A8AE-84A0456AA91A}"/>
    <cellStyle name="Moneda 2 87 4" xfId="30734" xr:uid="{3BEFA905-5E65-4247-A91C-A628A0D12AA3}"/>
    <cellStyle name="Moneda 2 87 5" xfId="19813" xr:uid="{8D1B47AA-EE5A-47C8-8626-041E6D2E75DF}"/>
    <cellStyle name="Moneda 2 88" xfId="12522" xr:uid="{FA1C813E-1DDA-4792-A75F-41CC603A1FE5}"/>
    <cellStyle name="Moneda 2 88 2" xfId="34380" xr:uid="{EE3505BF-FE49-424F-90DB-2E60D01128B5}"/>
    <cellStyle name="Moneda 2 88 3" xfId="23459" xr:uid="{30BC36CA-5781-4416-A8F0-8CD7856AA00F}"/>
    <cellStyle name="Moneda 2 89" xfId="8872" xr:uid="{15ACB6FD-0DB1-4946-8A74-542836DCA9D7}"/>
    <cellStyle name="Moneda 2 89 2" xfId="30740" xr:uid="{8616A81F-DFF3-446B-A3D6-B0828CCEEA2C}"/>
    <cellStyle name="Moneda 2 89 3" xfId="19819" xr:uid="{211F4B9E-DE30-4D6C-9C4D-49A5009C6D04}"/>
    <cellStyle name="Moneda 2 9" xfId="3214" xr:uid="{D5A87F7A-2869-4CF1-BEFF-4E0237DF48E5}"/>
    <cellStyle name="Moneda 2 9 10" xfId="27280" xr:uid="{78E4A753-2B17-465F-8C00-4A7793F4FCC1}"/>
    <cellStyle name="Moneda 2 9 11" xfId="16359" xr:uid="{58BDAB55-282C-4CCC-B395-8AD910A9E4C3}"/>
    <cellStyle name="Moneda 2 9 2" xfId="5624" xr:uid="{06925A47-34E2-4BDC-958A-234BB279C589}"/>
    <cellStyle name="Moneda 2 9 2 2" xfId="6363" xr:uid="{C158FBB1-8A5E-49CA-BBB1-B315417F65B3}"/>
    <cellStyle name="Moneda 2 9 2 2 2" xfId="13670" xr:uid="{2185C6E2-0AB5-4023-BD50-82C60ACFE62E}"/>
    <cellStyle name="Moneda 2 9 2 2 2 2" xfId="35524" xr:uid="{DFDAE878-1C93-4158-A58D-E48919ED6DBE}"/>
    <cellStyle name="Moneda 2 9 2 2 2 3" xfId="24603" xr:uid="{68432BF1-09E9-44DC-8BA2-425118120815}"/>
    <cellStyle name="Moneda 2 9 2 2 3" xfId="10016" xr:uid="{69697BC3-1421-41EE-BF5C-74B94B25C7BF}"/>
    <cellStyle name="Moneda 2 9 2 2 3 2" xfId="31884" xr:uid="{3DE12365-4241-4F61-93B5-80DCEA63F8BA}"/>
    <cellStyle name="Moneda 2 9 2 2 3 3" xfId="20963" xr:uid="{B957EEBB-5C1D-4A9A-AB7D-AC19DCEE161D}"/>
    <cellStyle name="Moneda 2 9 2 2 4" xfId="28245" xr:uid="{4473D278-C9D1-4F67-BD10-18FBCD55B73A}"/>
    <cellStyle name="Moneda 2 9 2 2 5" xfId="17324" xr:uid="{B529527D-7454-4621-94B7-01C4C8DC0565}"/>
    <cellStyle name="Moneda 2 9 2 3" xfId="7093" xr:uid="{4FBF29C4-FB96-4F26-8D79-B90D091FB972}"/>
    <cellStyle name="Moneda 2 9 2 3 2" xfId="14400" xr:uid="{4B3F5DDD-CD81-401F-B3F7-19545024BB20}"/>
    <cellStyle name="Moneda 2 9 2 3 2 2" xfId="36250" xr:uid="{DD6657E3-D0EC-4D79-9F56-1B8654C16E41}"/>
    <cellStyle name="Moneda 2 9 2 3 2 3" xfId="25329" xr:uid="{657ADB02-9736-42D6-A3EE-7E04976F5D84}"/>
    <cellStyle name="Moneda 2 9 2 3 3" xfId="10746" xr:uid="{E243A2E4-3320-4C6D-A3DB-576DC36BA3D6}"/>
    <cellStyle name="Moneda 2 9 2 3 3 2" xfId="32610" xr:uid="{A4E1016A-0E8A-4688-A195-C7BCBB97EEA7}"/>
    <cellStyle name="Moneda 2 9 2 3 3 3" xfId="21689" xr:uid="{8B4A90B2-6150-4FD7-A7F1-7FCF4DEFC7A6}"/>
    <cellStyle name="Moneda 2 9 2 3 4" xfId="28971" xr:uid="{ECDCA897-07D9-4D32-9838-94393801EBA3}"/>
    <cellStyle name="Moneda 2 9 2 3 5" xfId="18050" xr:uid="{147E26EC-4207-437E-8BDB-771BF6FFD57E}"/>
    <cellStyle name="Moneda 2 9 2 4" xfId="7823" xr:uid="{F4FF86AF-E5EF-4F27-8682-AD30750E48C8}"/>
    <cellStyle name="Moneda 2 9 2 4 2" xfId="15130" xr:uid="{3B5B7E0A-63F1-4D46-AC63-191FCC46E797}"/>
    <cellStyle name="Moneda 2 9 2 4 2 2" xfId="36976" xr:uid="{6D45B05B-CB80-45D8-832F-C905A633F5DC}"/>
    <cellStyle name="Moneda 2 9 2 4 2 3" xfId="26055" xr:uid="{2B4C7A76-90C7-4645-AB19-0F01A5DE6D78}"/>
    <cellStyle name="Moneda 2 9 2 4 3" xfId="11476" xr:uid="{70BE436E-4027-4CB5-A529-470C3A12D42C}"/>
    <cellStyle name="Moneda 2 9 2 4 3 2" xfId="33336" xr:uid="{E9A91E78-7D5F-400D-A7DC-7F51642C03CD}"/>
    <cellStyle name="Moneda 2 9 2 4 3 3" xfId="22415" xr:uid="{00DE0457-7543-45AF-B033-D1E1146DCB58}"/>
    <cellStyle name="Moneda 2 9 2 4 4" xfId="29697" xr:uid="{84FBD93E-58BC-48D3-B52B-F0642F4F91C0}"/>
    <cellStyle name="Moneda 2 9 2 4 5" xfId="18776" xr:uid="{ACD68D50-7884-48B9-8F5D-4D62A016CD21}"/>
    <cellStyle name="Moneda 2 9 2 5" xfId="8553" xr:uid="{A1EBEE14-C0D2-4EC2-BA42-40C46969889C}"/>
    <cellStyle name="Moneda 2 9 2 5 2" xfId="15860" xr:uid="{9E7814A2-45BF-439E-AF9B-3AF801052F64}"/>
    <cellStyle name="Moneda 2 9 2 5 2 2" xfId="37702" xr:uid="{E9BFB4C9-3585-4F35-BD75-646D24B5C963}"/>
    <cellStyle name="Moneda 2 9 2 5 2 3" xfId="26781" xr:uid="{F51B5A2A-7D11-4C7C-8DDF-0F64060296BE}"/>
    <cellStyle name="Moneda 2 9 2 5 3" xfId="12202" xr:uid="{D10A78C9-5724-41D1-A958-253884CDAE8B}"/>
    <cellStyle name="Moneda 2 9 2 5 3 2" xfId="34062" xr:uid="{BC64B47A-B39B-44C4-B777-8187CD14D94F}"/>
    <cellStyle name="Moneda 2 9 2 5 3 3" xfId="23141" xr:uid="{A879A838-C0E4-4C79-845E-4E236310A7CF}"/>
    <cellStyle name="Moneda 2 9 2 5 4" xfId="30423" xr:uid="{84AA1BD6-E214-48AA-AE85-930731F79AA5}"/>
    <cellStyle name="Moneda 2 9 2 5 5" xfId="19502" xr:uid="{8EE7F99E-E2EF-46F8-BBB0-4D2CE54B5548}"/>
    <cellStyle name="Moneda 2 9 2 6" xfId="12942" xr:uid="{103C7356-48B0-4DBF-87A0-A3A7583B0A69}"/>
    <cellStyle name="Moneda 2 9 2 6 2" xfId="34796" xr:uid="{3E6BB771-1E02-4887-9A92-68B8AF96D330}"/>
    <cellStyle name="Moneda 2 9 2 6 3" xfId="23875" xr:uid="{21340DDD-8D85-4289-A2D7-1C526CDBE48F}"/>
    <cellStyle name="Moneda 2 9 2 7" xfId="9288" xr:uid="{EC4B6684-1C13-4AE6-B10B-B2FBA0865B05}"/>
    <cellStyle name="Moneda 2 9 2 7 2" xfId="31156" xr:uid="{1860C127-DB49-487F-84E5-010A489167C3}"/>
    <cellStyle name="Moneda 2 9 2 7 3" xfId="20235" xr:uid="{BC212864-24CD-4EA2-AAD6-DF82801FB1F7}"/>
    <cellStyle name="Moneda 2 9 2 8" xfId="27517" xr:uid="{566A3CA1-5A3C-4A45-9E2A-46BD99233A34}"/>
    <cellStyle name="Moneda 2 9 2 9" xfId="16596" xr:uid="{F07F94E0-EB28-4C95-9D85-9D361C807EDF}"/>
    <cellStyle name="Moneda 2 9 3" xfId="5874" xr:uid="{6467E157-FEF6-4F73-95E9-EDE6F3ED7163}"/>
    <cellStyle name="Moneda 2 9 3 2" xfId="6607" xr:uid="{440EFE2A-E47B-4A92-820D-814EDD17780D}"/>
    <cellStyle name="Moneda 2 9 3 2 2" xfId="13914" xr:uid="{7D586A31-DD74-4D62-8A12-696E256911C5}"/>
    <cellStyle name="Moneda 2 9 3 2 2 2" xfId="35768" xr:uid="{9900162C-85EC-4716-9D0F-ABFE5FD46EE1}"/>
    <cellStyle name="Moneda 2 9 3 2 2 3" xfId="24847" xr:uid="{1A52A089-9397-4E6F-B6A0-421DD14820AD}"/>
    <cellStyle name="Moneda 2 9 3 2 3" xfId="10260" xr:uid="{E1F57FE4-454E-4535-9204-212E6A16572C}"/>
    <cellStyle name="Moneda 2 9 3 2 3 2" xfId="32128" xr:uid="{0E4AF60A-E6EE-4BE5-B0D0-13170AD51A99}"/>
    <cellStyle name="Moneda 2 9 3 2 3 3" xfId="21207" xr:uid="{7AAB77A8-DF3A-4A3B-A4B1-EEC57F121E87}"/>
    <cellStyle name="Moneda 2 9 3 2 4" xfId="28489" xr:uid="{DC4CB8E7-A3F3-4549-9782-81B82725C4B1}"/>
    <cellStyle name="Moneda 2 9 3 2 5" xfId="17568" xr:uid="{B5961C30-A5E6-4A87-8AFB-3110C51503B6}"/>
    <cellStyle name="Moneda 2 9 3 3" xfId="7337" xr:uid="{30AD9998-882C-4006-A93F-B129E85F8535}"/>
    <cellStyle name="Moneda 2 9 3 3 2" xfId="14644" xr:uid="{F113BBCF-9878-4F2A-80EB-919B0C8D3571}"/>
    <cellStyle name="Moneda 2 9 3 3 2 2" xfId="36494" xr:uid="{FA4BD20F-B013-4515-82DB-EF2804E0FF0A}"/>
    <cellStyle name="Moneda 2 9 3 3 2 3" xfId="25573" xr:uid="{CC6F8D4A-1019-4240-9341-ECD238A466AC}"/>
    <cellStyle name="Moneda 2 9 3 3 3" xfId="10990" xr:uid="{B675AC3B-5DAD-488F-A273-FC84EE19E397}"/>
    <cellStyle name="Moneda 2 9 3 3 3 2" xfId="32854" xr:uid="{66D4DDFD-FF67-4622-94EF-0099F55B4883}"/>
    <cellStyle name="Moneda 2 9 3 3 3 3" xfId="21933" xr:uid="{E1837A1A-14FD-4AC1-9171-DB414E5D3039}"/>
    <cellStyle name="Moneda 2 9 3 3 4" xfId="29215" xr:uid="{DFA638AE-87BE-4766-9F2C-752D00E03A1E}"/>
    <cellStyle name="Moneda 2 9 3 3 5" xfId="18294" xr:uid="{21035CCD-3765-4E2E-BBDD-0152B4659A4D}"/>
    <cellStyle name="Moneda 2 9 3 4" xfId="8067" xr:uid="{7B9599FB-75CB-407D-96D3-A0F9E4C9A8CD}"/>
    <cellStyle name="Moneda 2 9 3 4 2" xfId="15374" xr:uid="{3F91AD24-05F8-42D7-AFD9-678DAFC00722}"/>
    <cellStyle name="Moneda 2 9 3 4 2 2" xfId="37220" xr:uid="{04B6F470-D05B-4236-BC6B-9E8CC0B27979}"/>
    <cellStyle name="Moneda 2 9 3 4 2 3" xfId="26299" xr:uid="{4A5A63C0-592B-4A9A-A331-9617E5764BF8}"/>
    <cellStyle name="Moneda 2 9 3 4 3" xfId="11720" xr:uid="{5456B871-6873-40AC-BC40-C44FAB88A1AB}"/>
    <cellStyle name="Moneda 2 9 3 4 3 2" xfId="33580" xr:uid="{3CAB67AB-065F-4399-AA4C-19EE20761635}"/>
    <cellStyle name="Moneda 2 9 3 4 3 3" xfId="22659" xr:uid="{B57906BB-738B-489A-95C4-A8B051B12EEC}"/>
    <cellStyle name="Moneda 2 9 3 4 4" xfId="29941" xr:uid="{76FA7BD6-ED65-487E-937B-94A816CCBF51}"/>
    <cellStyle name="Moneda 2 9 3 4 5" xfId="19020" xr:uid="{EF16149A-7366-413E-9974-B188F99C4AED}"/>
    <cellStyle name="Moneda 2 9 3 5" xfId="8797" xr:uid="{1C7906E2-6574-4F02-8A17-EA13723D38C6}"/>
    <cellStyle name="Moneda 2 9 3 5 2" xfId="16104" xr:uid="{E8700488-B7DA-4191-BD87-7566BFCA5A2B}"/>
    <cellStyle name="Moneda 2 9 3 5 2 2" xfId="37946" xr:uid="{EACF1C65-AE2D-4D51-A421-3833CEB713DE}"/>
    <cellStyle name="Moneda 2 9 3 5 2 3" xfId="27025" xr:uid="{800741C0-7DA2-4B9F-AD08-354B6F3DAD79}"/>
    <cellStyle name="Moneda 2 9 3 5 3" xfId="12446" xr:uid="{FE5D0D85-B9AB-48B3-BBE1-7D27C70E8A74}"/>
    <cellStyle name="Moneda 2 9 3 5 3 2" xfId="34306" xr:uid="{57931930-A7EC-4109-ACF1-05813B3C51DB}"/>
    <cellStyle name="Moneda 2 9 3 5 3 3" xfId="23385" xr:uid="{8A353B62-1B17-4BFC-A49C-A52BE8BA5165}"/>
    <cellStyle name="Moneda 2 9 3 5 4" xfId="30667" xr:uid="{54DEE290-F695-4EEF-B8AE-7F3B17BF7C7B}"/>
    <cellStyle name="Moneda 2 9 3 5 5" xfId="19746" xr:uid="{0C9E4A28-B1B6-4FC9-B215-B31F37246483}"/>
    <cellStyle name="Moneda 2 9 3 6" xfId="13186" xr:uid="{B875589F-F705-4D4B-9003-3BF38D6B4B46}"/>
    <cellStyle name="Moneda 2 9 3 6 2" xfId="35040" xr:uid="{AFF98FC9-D557-4F8C-B0E3-D632F4DF07D7}"/>
    <cellStyle name="Moneda 2 9 3 6 3" xfId="24119" xr:uid="{8710873D-3FE4-4FE0-B253-36CA720BAD57}"/>
    <cellStyle name="Moneda 2 9 3 7" xfId="9532" xr:uid="{320ACC52-C720-46AD-8391-22978DDB3EB0}"/>
    <cellStyle name="Moneda 2 9 3 7 2" xfId="31400" xr:uid="{CAF238ED-DFF1-493B-8794-08F84E5F38C2}"/>
    <cellStyle name="Moneda 2 9 3 7 3" xfId="20479" xr:uid="{ABD5E958-2079-4A66-9E4C-A2577EE67AC6}"/>
    <cellStyle name="Moneda 2 9 3 8" xfId="27761" xr:uid="{F9E0B5DB-84A6-4FF4-9A87-24D8D5738D34}"/>
    <cellStyle name="Moneda 2 9 3 9" xfId="16840" xr:uid="{2410AC36-9292-4411-8B6F-4F9CF593741D}"/>
    <cellStyle name="Moneda 2 9 4" xfId="6126" xr:uid="{BFA3DA96-EC50-460B-942A-921F29A0AD3B}"/>
    <cellStyle name="Moneda 2 9 4 2" xfId="13433" xr:uid="{870BE654-630F-4695-A95D-46262CF0D6B0}"/>
    <cellStyle name="Moneda 2 9 4 2 2" xfId="35287" xr:uid="{2298FB0A-5594-48B8-BB39-B3AD386F5736}"/>
    <cellStyle name="Moneda 2 9 4 2 3" xfId="24366" xr:uid="{5DB0A09A-8814-4DC0-8686-2E11D5185065}"/>
    <cellStyle name="Moneda 2 9 4 3" xfId="9779" xr:uid="{2102D32A-AA98-4795-B60B-FEACF19F642D}"/>
    <cellStyle name="Moneda 2 9 4 3 2" xfId="31647" xr:uid="{AAD27CE8-4458-4689-A0F2-3A434E43BFE4}"/>
    <cellStyle name="Moneda 2 9 4 3 3" xfId="20726" xr:uid="{EF257BE8-0925-4CBD-B5F2-C7C63E136FDA}"/>
    <cellStyle name="Moneda 2 9 4 4" xfId="28008" xr:uid="{4F42022D-8CBD-423E-A9F6-E4579E80FB31}"/>
    <cellStyle name="Moneda 2 9 4 5" xfId="17087" xr:uid="{43235CAD-5015-4582-A18F-8170DD715B92}"/>
    <cellStyle name="Moneda 2 9 5" xfId="6854" xr:uid="{21C5F7B6-0906-4FC9-8310-F1D508ADE0D1}"/>
    <cellStyle name="Moneda 2 9 5 2" xfId="14161" xr:uid="{07EA3081-D9E6-48B7-BC85-3DEB8D408164}"/>
    <cellStyle name="Moneda 2 9 5 2 2" xfId="36013" xr:uid="{5D120519-DA4C-4341-8A39-9D870B06889A}"/>
    <cellStyle name="Moneda 2 9 5 2 3" xfId="25092" xr:uid="{E9A92357-0C34-4C42-B6AD-0361E0C7A65C}"/>
    <cellStyle name="Moneda 2 9 5 3" xfId="10507" xr:uid="{55DA1AFF-6236-4E39-B16A-4935C9E84B2F}"/>
    <cellStyle name="Moneda 2 9 5 3 2" xfId="32373" xr:uid="{F456EC2F-7678-463C-AB85-BCCDDE217079}"/>
    <cellStyle name="Moneda 2 9 5 3 3" xfId="21452" xr:uid="{2FC0B048-1C3F-40C2-8041-ADC258F22580}"/>
    <cellStyle name="Moneda 2 9 5 4" xfId="28734" xr:uid="{4BAE7471-EFDF-47EF-AC5D-A3DBC34FA276}"/>
    <cellStyle name="Moneda 2 9 5 5" xfId="17813" xr:uid="{DA5C085F-455A-4324-8E46-4ED142788AC0}"/>
    <cellStyle name="Moneda 2 9 6" xfId="7584" xr:uid="{EE976ED2-2DF5-45F3-AC59-9CCDB9850264}"/>
    <cellStyle name="Moneda 2 9 6 2" xfId="14891" xr:uid="{6C0B5AAC-687A-4B07-AA15-234B77087279}"/>
    <cellStyle name="Moneda 2 9 6 2 2" xfId="36739" xr:uid="{1150E1D5-D936-4E5A-B7A7-A998EE5AF806}"/>
    <cellStyle name="Moneda 2 9 6 2 3" xfId="25818" xr:uid="{BF3BAC42-B525-42D4-8FD7-DC3524773028}"/>
    <cellStyle name="Moneda 2 9 6 3" xfId="11237" xr:uid="{B219702A-7844-43D5-BE8D-A93AD31E8DA9}"/>
    <cellStyle name="Moneda 2 9 6 3 2" xfId="33099" xr:uid="{A29D8FE6-8BF7-41F9-A642-84634C4CCC10}"/>
    <cellStyle name="Moneda 2 9 6 3 3" xfId="22178" xr:uid="{80722F37-8F6D-4F49-811C-98AA316A7582}"/>
    <cellStyle name="Moneda 2 9 6 4" xfId="29460" xr:uid="{C4581FE4-8A99-4D38-8D8E-429525EE6789}"/>
    <cellStyle name="Moneda 2 9 6 5" xfId="18539" xr:uid="{B36D2A2A-C86E-46AB-8523-2AEE303723BE}"/>
    <cellStyle name="Moneda 2 9 7" xfId="8314" xr:uid="{28E11BA7-AF5A-4A3D-943F-7561528D3107}"/>
    <cellStyle name="Moneda 2 9 7 2" xfId="15621" xr:uid="{E6393988-3BA9-40C4-BE22-FE555DAF7167}"/>
    <cellStyle name="Moneda 2 9 7 2 2" xfId="37465" xr:uid="{5C80E204-4A17-418A-9854-1BBB68142393}"/>
    <cellStyle name="Moneda 2 9 7 2 3" xfId="26544" xr:uid="{1D16BD80-B33C-43AC-A286-21CDCE25F8CF}"/>
    <cellStyle name="Moneda 2 9 7 3" xfId="11965" xr:uid="{05C32109-2B3A-4709-97BE-C49944B75A89}"/>
    <cellStyle name="Moneda 2 9 7 3 2" xfId="33825" xr:uid="{D29A71DF-E881-4E58-B056-1390F797C68B}"/>
    <cellStyle name="Moneda 2 9 7 3 3" xfId="22904" xr:uid="{52DD80E7-C455-449E-9AC5-30BFBA908548}"/>
    <cellStyle name="Moneda 2 9 7 4" xfId="30186" xr:uid="{E37DB66C-7456-4FDA-8688-B4D6F9672D0B}"/>
    <cellStyle name="Moneda 2 9 7 5" xfId="19265" xr:uid="{96DDB1F3-3B33-4E10-94E7-1A795E71E3E2}"/>
    <cellStyle name="Moneda 2 9 8" xfId="12703" xr:uid="{40D8B0F8-FC99-4624-8B15-B2E4466135C1}"/>
    <cellStyle name="Moneda 2 9 8 2" xfId="34559" xr:uid="{9416BF6F-F451-4394-BD60-8F92A221A9BB}"/>
    <cellStyle name="Moneda 2 9 8 3" xfId="23638" xr:uid="{891A744E-68BA-4CE0-8FBF-C28C12B798E3}"/>
    <cellStyle name="Moneda 2 9 9" xfId="9051" xr:uid="{4A45D1D7-05B9-40BA-9AEF-57739536CB74}"/>
    <cellStyle name="Moneda 2 9 9 2" xfId="30919" xr:uid="{86A433F3-67EE-45C7-ADE8-5CCC162C710D}"/>
    <cellStyle name="Moneda 2 9 9 3" xfId="19998" xr:uid="{09CDBA7D-E255-4AB2-BBBE-E83B345EC2E7}"/>
    <cellStyle name="Moneda 2 90" xfId="16180" xr:uid="{461561E4-C572-4F32-9FBA-4AD6C2F5E4B4}"/>
    <cellStyle name="Moneda 2 90 2" xfId="27101" xr:uid="{4439B096-A06A-41F0-A1F6-11F4737C58AE}"/>
    <cellStyle name="Moneda 2 91" xfId="27096" xr:uid="{1972C8BD-2761-4EA9-98A7-F1D584A0EAD4}"/>
    <cellStyle name="Moneda 2 92" xfId="16175" xr:uid="{16C49DE4-5DF2-4DAA-A4CC-81AE239B6542}"/>
    <cellStyle name="Moneda 2 93" xfId="38045" xr:uid="{982BB3BE-CE15-48AE-9952-3D4E838B18F3}"/>
    <cellStyle name="Moneda 2 94" xfId="2962" xr:uid="{EB1D3DC0-3202-473C-92BA-9A5051BD078D}"/>
    <cellStyle name="Moneda 2 95" xfId="38286" xr:uid="{DB03A374-4CD0-4E9A-B616-80B6EA2D072E}"/>
    <cellStyle name="Moneda 23" xfId="3215" xr:uid="{DEC49C4A-7E16-44CD-B595-B64DF9356154}"/>
    <cellStyle name="Moneda 23 10" xfId="9052" xr:uid="{A9A18E97-34EF-4FAF-8F74-60F101458EC6}"/>
    <cellStyle name="Moneda 23 10 2" xfId="30920" xr:uid="{3B015C85-11A0-4C37-8C14-7F21EC104A4F}"/>
    <cellStyle name="Moneda 23 10 3" xfId="19999" xr:uid="{30D20808-BF6B-4E1F-B312-ACB0847C48BE}"/>
    <cellStyle name="Moneda 23 11" xfId="27281" xr:uid="{C1001F39-D757-489B-90C5-9093080B606D}"/>
    <cellStyle name="Moneda 23 12" xfId="16360" xr:uid="{E205E15F-EE78-4571-9B1B-5B201242ABEE}"/>
    <cellStyle name="Moneda 23 2" xfId="3216" xr:uid="{8342D402-3F65-4C3A-BBE5-C2CF970F0AFB}"/>
    <cellStyle name="Moneda 23 2 10" xfId="27282" xr:uid="{30FF43BC-3F99-41E6-8158-CAFCDD98AC42}"/>
    <cellStyle name="Moneda 23 2 11" xfId="16361" xr:uid="{F0199D99-CA29-47CC-BA4B-58323D952EF8}"/>
    <cellStyle name="Moneda 23 2 2" xfId="5626" xr:uid="{54FDA566-7A75-44AA-8AC7-AB9B930B34D9}"/>
    <cellStyle name="Moneda 23 2 2 2" xfId="6365" xr:uid="{7B1F9E50-4E87-4D54-B870-956010E5EB7A}"/>
    <cellStyle name="Moneda 23 2 2 2 2" xfId="13672" xr:uid="{7F1705CD-7BCF-43AD-A4AA-BCEF7D5694C1}"/>
    <cellStyle name="Moneda 23 2 2 2 2 2" xfId="35526" xr:uid="{57C410FB-A4B6-412E-99E6-9024417E1CE2}"/>
    <cellStyle name="Moneda 23 2 2 2 2 3" xfId="24605" xr:uid="{F3D6C5A0-BA19-40FA-9165-A0667BD7CEB1}"/>
    <cellStyle name="Moneda 23 2 2 2 3" xfId="10018" xr:uid="{06652ABB-2A39-41D2-A3DB-22343E097D33}"/>
    <cellStyle name="Moneda 23 2 2 2 3 2" xfId="31886" xr:uid="{59732818-1D2B-4C46-8D2A-7B3445EB2A68}"/>
    <cellStyle name="Moneda 23 2 2 2 3 3" xfId="20965" xr:uid="{B24FE137-EB0D-4FAB-B0CC-3EACB3FB5575}"/>
    <cellStyle name="Moneda 23 2 2 2 4" xfId="28247" xr:uid="{495D5134-D0DC-42A8-B6B8-25D038601DD1}"/>
    <cellStyle name="Moneda 23 2 2 2 5" xfId="17326" xr:uid="{FCB9A770-0A7B-40D7-B4EA-DEF239C3DFFC}"/>
    <cellStyle name="Moneda 23 2 2 3" xfId="7095" xr:uid="{910B9BAD-397E-48FE-8EE6-8467F89C0474}"/>
    <cellStyle name="Moneda 23 2 2 3 2" xfId="14402" xr:uid="{AAC210CC-BDF6-446F-A3C7-53B67BA3E2BC}"/>
    <cellStyle name="Moneda 23 2 2 3 2 2" xfId="36252" xr:uid="{14510B1F-539A-4280-BE65-39DB4EA55B9D}"/>
    <cellStyle name="Moneda 23 2 2 3 2 3" xfId="25331" xr:uid="{CAD4FA22-98A8-49B8-9EBD-D219C46E7E96}"/>
    <cellStyle name="Moneda 23 2 2 3 3" xfId="10748" xr:uid="{7FBE2799-5649-4ADF-954A-446AABFF2E75}"/>
    <cellStyle name="Moneda 23 2 2 3 3 2" xfId="32612" xr:uid="{8A5F6CB2-BAD7-48AB-969A-0771AD0D79CD}"/>
    <cellStyle name="Moneda 23 2 2 3 3 3" xfId="21691" xr:uid="{382C38A3-157A-4CFF-B546-F551054EC5E0}"/>
    <cellStyle name="Moneda 23 2 2 3 4" xfId="28973" xr:uid="{15D9699A-8FBD-4642-B569-E8BE4CE6C5C0}"/>
    <cellStyle name="Moneda 23 2 2 3 5" xfId="18052" xr:uid="{91B334CD-ECCD-4379-941A-3D4AF9CFA6C6}"/>
    <cellStyle name="Moneda 23 2 2 4" xfId="7825" xr:uid="{CDFE6D66-46E9-4CC7-A325-2445D2104C98}"/>
    <cellStyle name="Moneda 23 2 2 4 2" xfId="15132" xr:uid="{BC9EBC6F-2432-4185-8D35-3E5F52399C4B}"/>
    <cellStyle name="Moneda 23 2 2 4 2 2" xfId="36978" xr:uid="{0BD64485-ADBF-4800-8B04-EC5F400E4C8D}"/>
    <cellStyle name="Moneda 23 2 2 4 2 3" xfId="26057" xr:uid="{FC691A9C-CB2F-421F-B0C8-1E66E9915BC8}"/>
    <cellStyle name="Moneda 23 2 2 4 3" xfId="11478" xr:uid="{F282236A-F4ED-42EE-BF7B-D3F9FB8E6F4E}"/>
    <cellStyle name="Moneda 23 2 2 4 3 2" xfId="33338" xr:uid="{9BADB8CF-D799-4899-91DD-619D93667CAE}"/>
    <cellStyle name="Moneda 23 2 2 4 3 3" xfId="22417" xr:uid="{27DBC35E-C28C-4C8E-809A-53433209CA3E}"/>
    <cellStyle name="Moneda 23 2 2 4 4" xfId="29699" xr:uid="{C71407B8-17E3-4D3C-AECE-05AF44F72308}"/>
    <cellStyle name="Moneda 23 2 2 4 5" xfId="18778" xr:uid="{EF5895AD-62EE-4F74-80F3-FC367D479315}"/>
    <cellStyle name="Moneda 23 2 2 5" xfId="8555" xr:uid="{1818B283-6912-4E4C-83A0-893FC2A65BB1}"/>
    <cellStyle name="Moneda 23 2 2 5 2" xfId="15862" xr:uid="{E3655724-24AF-49D4-BB1A-A6AAA5C01C25}"/>
    <cellStyle name="Moneda 23 2 2 5 2 2" xfId="37704" xr:uid="{84BDA6EA-20F5-4438-AEC1-FFABCECCF8E4}"/>
    <cellStyle name="Moneda 23 2 2 5 2 3" xfId="26783" xr:uid="{E30C2E6C-6AD4-45A2-BBC7-2DE0D44FA3BF}"/>
    <cellStyle name="Moneda 23 2 2 5 3" xfId="12204" xr:uid="{8E04A9C1-58E2-477F-AC9F-0E2BC8C80AFE}"/>
    <cellStyle name="Moneda 23 2 2 5 3 2" xfId="34064" xr:uid="{E8D7EC03-7C4C-45E5-9587-F2D866E195B9}"/>
    <cellStyle name="Moneda 23 2 2 5 3 3" xfId="23143" xr:uid="{45C9E1CB-B0E8-4DEE-A7A5-52E95C999311}"/>
    <cellStyle name="Moneda 23 2 2 5 4" xfId="30425" xr:uid="{3A36FA99-0B11-4125-A83D-1555081B8433}"/>
    <cellStyle name="Moneda 23 2 2 5 5" xfId="19504" xr:uid="{5F8EDFA7-E71A-4DFE-BC06-EBDF717CFA54}"/>
    <cellStyle name="Moneda 23 2 2 6" xfId="12944" xr:uid="{D3D3855C-448A-4DC1-B0F1-BC6D8772F83A}"/>
    <cellStyle name="Moneda 23 2 2 6 2" xfId="34798" xr:uid="{FFE653D5-C5AE-4D73-8E44-6A2ADF9031C1}"/>
    <cellStyle name="Moneda 23 2 2 6 3" xfId="23877" xr:uid="{DA804386-F85C-4457-976C-C6EFDF87E473}"/>
    <cellStyle name="Moneda 23 2 2 7" xfId="9290" xr:uid="{48ABF65D-AE39-4571-9001-990C2D94AF79}"/>
    <cellStyle name="Moneda 23 2 2 7 2" xfId="31158" xr:uid="{E3E0A969-8F82-454E-B08C-D161FA6314DF}"/>
    <cellStyle name="Moneda 23 2 2 7 3" xfId="20237" xr:uid="{1664A95A-DABD-4926-9239-9B3E0B03546A}"/>
    <cellStyle name="Moneda 23 2 2 8" xfId="27519" xr:uid="{E46CB1CF-8A2D-4021-ADFF-71CE39EFE078}"/>
    <cellStyle name="Moneda 23 2 2 9" xfId="16598" xr:uid="{0D1E0902-9CBA-4DC6-96D0-B9CCAB521CBA}"/>
    <cellStyle name="Moneda 23 2 3" xfId="5876" xr:uid="{2D2DA07D-49A5-47EE-9404-3B1CDCADDB27}"/>
    <cellStyle name="Moneda 23 2 3 2" xfId="6609" xr:uid="{D63AECE0-1D92-40E0-B21E-03B705F8A32D}"/>
    <cellStyle name="Moneda 23 2 3 2 2" xfId="13916" xr:uid="{A5B5C138-2D1B-4FF6-9CA8-96E8A6D1395B}"/>
    <cellStyle name="Moneda 23 2 3 2 2 2" xfId="35770" xr:uid="{0B1692E9-AF17-45B6-9C14-263A341FD2A2}"/>
    <cellStyle name="Moneda 23 2 3 2 2 3" xfId="24849" xr:uid="{66020155-32EE-4BFA-AB7A-E238D1804094}"/>
    <cellStyle name="Moneda 23 2 3 2 3" xfId="10262" xr:uid="{BFE78C3A-CA6C-47A3-8D75-0B09D2E4C1AA}"/>
    <cellStyle name="Moneda 23 2 3 2 3 2" xfId="32130" xr:uid="{E4A1A42A-0436-4C05-8CA5-3851BDF44174}"/>
    <cellStyle name="Moneda 23 2 3 2 3 3" xfId="21209" xr:uid="{503BCE45-CD38-4107-9E1C-FEDCFE7087D9}"/>
    <cellStyle name="Moneda 23 2 3 2 4" xfId="28491" xr:uid="{5A4DBE16-C59F-4DA7-9B94-9092E9D25C9F}"/>
    <cellStyle name="Moneda 23 2 3 2 5" xfId="17570" xr:uid="{0B21CDB7-DDB1-4C09-B561-A5ECB8DCBDC3}"/>
    <cellStyle name="Moneda 23 2 3 3" xfId="7339" xr:uid="{85F83B07-8582-4BAA-8D36-95F707256E37}"/>
    <cellStyle name="Moneda 23 2 3 3 2" xfId="14646" xr:uid="{DEA28C2D-C11C-41D8-8580-714AE3EEBFAF}"/>
    <cellStyle name="Moneda 23 2 3 3 2 2" xfId="36496" xr:uid="{ADC6F7FF-742E-4CEA-A2A0-E8FE98321472}"/>
    <cellStyle name="Moneda 23 2 3 3 2 3" xfId="25575" xr:uid="{F877C1A0-67BE-4A82-A0C4-E4A151E4CF5F}"/>
    <cellStyle name="Moneda 23 2 3 3 3" xfId="10992" xr:uid="{B49613DC-DB28-4B62-973E-97C254DF982B}"/>
    <cellStyle name="Moneda 23 2 3 3 3 2" xfId="32856" xr:uid="{C6198625-F963-48F3-9C14-34F445C1FE92}"/>
    <cellStyle name="Moneda 23 2 3 3 3 3" xfId="21935" xr:uid="{5F123F7A-44BF-4EDC-9187-E1DE9D6D64AA}"/>
    <cellStyle name="Moneda 23 2 3 3 4" xfId="29217" xr:uid="{DDEFB57E-2620-4F31-A61F-5246CE9FF027}"/>
    <cellStyle name="Moneda 23 2 3 3 5" xfId="18296" xr:uid="{80911E70-993C-404E-9C9F-7DE10B756F7E}"/>
    <cellStyle name="Moneda 23 2 3 4" xfId="8069" xr:uid="{BEFD07AA-F44C-4B8B-9829-EB94D12EF49E}"/>
    <cellStyle name="Moneda 23 2 3 4 2" xfId="15376" xr:uid="{66A2AB90-9F8E-4020-BF44-DAD445FA52CD}"/>
    <cellStyle name="Moneda 23 2 3 4 2 2" xfId="37222" xr:uid="{B39E27C4-BECB-49AB-A91D-AE58E2401EAB}"/>
    <cellStyle name="Moneda 23 2 3 4 2 3" xfId="26301" xr:uid="{8794222F-089B-4078-A5A1-F4CBCCFCB94F}"/>
    <cellStyle name="Moneda 23 2 3 4 3" xfId="11722" xr:uid="{5A503BEA-6118-4212-A378-145A2765C299}"/>
    <cellStyle name="Moneda 23 2 3 4 3 2" xfId="33582" xr:uid="{7E4B7C6E-1D06-42D4-8B47-25B0191966C8}"/>
    <cellStyle name="Moneda 23 2 3 4 3 3" xfId="22661" xr:uid="{D4120E50-B29A-4A7E-A9BD-A2745804812E}"/>
    <cellStyle name="Moneda 23 2 3 4 4" xfId="29943" xr:uid="{4BDD8AF3-75DE-45DA-BC12-34A67E79B7D3}"/>
    <cellStyle name="Moneda 23 2 3 4 5" xfId="19022" xr:uid="{44590C88-32D5-4FB7-8595-8D3FAA6ED532}"/>
    <cellStyle name="Moneda 23 2 3 5" xfId="8799" xr:uid="{FB7F800A-730D-4AFE-AB17-7E9D0FDA44E6}"/>
    <cellStyle name="Moneda 23 2 3 5 2" xfId="16106" xr:uid="{AA3FE199-540F-45E6-A571-BBDB857B0848}"/>
    <cellStyle name="Moneda 23 2 3 5 2 2" xfId="37948" xr:uid="{7E487DB4-6C61-468E-8BFE-391CFD5906A1}"/>
    <cellStyle name="Moneda 23 2 3 5 2 3" xfId="27027" xr:uid="{0E89F049-40E0-4611-836E-ABCEE83D3F54}"/>
    <cellStyle name="Moneda 23 2 3 5 3" xfId="12448" xr:uid="{D8E2C6DD-BA71-4A3E-89DD-0D95B42292BF}"/>
    <cellStyle name="Moneda 23 2 3 5 3 2" xfId="34308" xr:uid="{D7C35E3B-C285-4C26-B785-EAF648EE8EB0}"/>
    <cellStyle name="Moneda 23 2 3 5 3 3" xfId="23387" xr:uid="{2824DFD8-5CD1-4A24-B1C7-2ACF53859163}"/>
    <cellStyle name="Moneda 23 2 3 5 4" xfId="30669" xr:uid="{5EC30193-FA15-4454-A734-5271ED0AA7F9}"/>
    <cellStyle name="Moneda 23 2 3 5 5" xfId="19748" xr:uid="{45CC59C4-EDFF-492A-A72B-2FF61F1C388B}"/>
    <cellStyle name="Moneda 23 2 3 6" xfId="13188" xr:uid="{75ECB4C6-C9F3-4C31-8FED-99851BF67E85}"/>
    <cellStyle name="Moneda 23 2 3 6 2" xfId="35042" xr:uid="{26B7C6C4-03DF-477E-8F01-A2C3F8821F5C}"/>
    <cellStyle name="Moneda 23 2 3 6 3" xfId="24121" xr:uid="{BB925748-14D2-4858-9ABD-CA11392637C5}"/>
    <cellStyle name="Moneda 23 2 3 7" xfId="9534" xr:uid="{D8771966-6AC7-4CA2-B6BA-C3AAE240641C}"/>
    <cellStyle name="Moneda 23 2 3 7 2" xfId="31402" xr:uid="{6549BF74-C9F9-4C01-98D4-B2C61B9E450D}"/>
    <cellStyle name="Moneda 23 2 3 7 3" xfId="20481" xr:uid="{6039C9E9-79D9-431F-9588-073EF68413D5}"/>
    <cellStyle name="Moneda 23 2 3 8" xfId="27763" xr:uid="{96A4310E-54CC-44A0-8221-9120B8016A25}"/>
    <cellStyle name="Moneda 23 2 3 9" xfId="16842" xr:uid="{47D624DB-A4EC-4977-8D56-1FD7C8D8C824}"/>
    <cellStyle name="Moneda 23 2 4" xfId="6128" xr:uid="{DAEF6D1C-FA6D-4B0C-9595-B3AF44169AB6}"/>
    <cellStyle name="Moneda 23 2 4 2" xfId="13435" xr:uid="{52D8E4CD-923B-4AFA-9729-EC4E7897CB21}"/>
    <cellStyle name="Moneda 23 2 4 2 2" xfId="35289" xr:uid="{228B0664-A057-4103-AAEE-637B330D76AC}"/>
    <cellStyle name="Moneda 23 2 4 2 3" xfId="24368" xr:uid="{FE1D8D64-0EDC-4DE6-BBA7-31045205B540}"/>
    <cellStyle name="Moneda 23 2 4 3" xfId="9781" xr:uid="{EDEE489D-A137-47E3-9A57-E29681D530F3}"/>
    <cellStyle name="Moneda 23 2 4 3 2" xfId="31649" xr:uid="{86CCD086-5AF6-4DC2-B99A-ABAEE05BF751}"/>
    <cellStyle name="Moneda 23 2 4 3 3" xfId="20728" xr:uid="{75024041-304E-4BE1-83CF-49F3D0B058E2}"/>
    <cellStyle name="Moneda 23 2 4 4" xfId="28010" xr:uid="{4945458D-6475-4136-8475-D02EB107D0E6}"/>
    <cellStyle name="Moneda 23 2 4 5" xfId="17089" xr:uid="{4BA0857D-E796-4644-A094-24F18535AAE1}"/>
    <cellStyle name="Moneda 23 2 5" xfId="6856" xr:uid="{AA570EB3-D053-4581-874E-CD68F564985D}"/>
    <cellStyle name="Moneda 23 2 5 2" xfId="14163" xr:uid="{AD284096-8790-49D0-9AC2-EA6216F1284B}"/>
    <cellStyle name="Moneda 23 2 5 2 2" xfId="36015" xr:uid="{F66BAC62-FD06-4CD8-A0C5-E5CD19DAB135}"/>
    <cellStyle name="Moneda 23 2 5 2 3" xfId="25094" xr:uid="{76D22F22-1EFA-4E2D-A679-5FB49A286091}"/>
    <cellStyle name="Moneda 23 2 5 3" xfId="10509" xr:uid="{47D5A372-6AD6-4461-82A3-B71CE6856B44}"/>
    <cellStyle name="Moneda 23 2 5 3 2" xfId="32375" xr:uid="{7B45C741-AE28-4F6F-A093-3E1EB9BEF763}"/>
    <cellStyle name="Moneda 23 2 5 3 3" xfId="21454" xr:uid="{F91E6A32-9F17-4765-AAA7-9D6B5F9A307B}"/>
    <cellStyle name="Moneda 23 2 5 4" xfId="28736" xr:uid="{6725C17E-1546-4AEF-827D-DFEA2176DE46}"/>
    <cellStyle name="Moneda 23 2 5 5" xfId="17815" xr:uid="{0B1186EF-6091-4B69-90E4-38428C50D74C}"/>
    <cellStyle name="Moneda 23 2 6" xfId="7586" xr:uid="{68D83400-ABFA-4B45-979D-C57237D9A300}"/>
    <cellStyle name="Moneda 23 2 6 2" xfId="14893" xr:uid="{01E862E3-E7D9-465E-8193-E813B926169F}"/>
    <cellStyle name="Moneda 23 2 6 2 2" xfId="36741" xr:uid="{70710B9B-DA60-41E7-8377-514F640B5A04}"/>
    <cellStyle name="Moneda 23 2 6 2 3" xfId="25820" xr:uid="{97C917BD-1CE9-44DB-9A61-78986808D3EF}"/>
    <cellStyle name="Moneda 23 2 6 3" xfId="11239" xr:uid="{BC3BB409-1AE0-4D34-9ACB-55F74DCE17FF}"/>
    <cellStyle name="Moneda 23 2 6 3 2" xfId="33101" xr:uid="{21A804F3-3DE4-403D-88AE-C43898236DF5}"/>
    <cellStyle name="Moneda 23 2 6 3 3" xfId="22180" xr:uid="{6E9FC5A4-4DD1-4525-996C-55908B238114}"/>
    <cellStyle name="Moneda 23 2 6 4" xfId="29462" xr:uid="{10EDA937-F913-4526-A67A-4772B96516F3}"/>
    <cellStyle name="Moneda 23 2 6 5" xfId="18541" xr:uid="{64301D70-F13F-41D1-9D6A-D423F0945014}"/>
    <cellStyle name="Moneda 23 2 7" xfId="8316" xr:uid="{E598A71D-DBF2-43F1-AB71-76AB3EED4EE2}"/>
    <cellStyle name="Moneda 23 2 7 2" xfId="15623" xr:uid="{33A57D9C-A731-498F-B3FD-5EB0922CEBCD}"/>
    <cellStyle name="Moneda 23 2 7 2 2" xfId="37467" xr:uid="{101618DF-88B5-416C-AD6D-D7AB7803F225}"/>
    <cellStyle name="Moneda 23 2 7 2 3" xfId="26546" xr:uid="{B62009DE-EB68-47E1-B8C2-B82D6CE673C3}"/>
    <cellStyle name="Moneda 23 2 7 3" xfId="11967" xr:uid="{42D76D69-0A4C-46E9-8807-418DA9AC3EEB}"/>
    <cellStyle name="Moneda 23 2 7 3 2" xfId="33827" xr:uid="{70D62DDA-A013-441F-B45E-309DC9571863}"/>
    <cellStyle name="Moneda 23 2 7 3 3" xfId="22906" xr:uid="{B3BBE3F7-7BC3-451B-BF7F-9A3F8FF55D59}"/>
    <cellStyle name="Moneda 23 2 7 4" xfId="30188" xr:uid="{31B23EEB-7C67-44D4-B553-83631B2981A5}"/>
    <cellStyle name="Moneda 23 2 7 5" xfId="19267" xr:uid="{9724E0D9-1D5A-4EC0-BD5F-FD03002BE1D7}"/>
    <cellStyle name="Moneda 23 2 8" xfId="12705" xr:uid="{70D56A63-33BF-487E-8840-031FE4487551}"/>
    <cellStyle name="Moneda 23 2 8 2" xfId="34561" xr:uid="{AEC601BD-9A45-40BC-B9CC-3B96133CA9B3}"/>
    <cellStyle name="Moneda 23 2 8 3" xfId="23640" xr:uid="{CACB6203-A96D-4914-9F34-74C912A8017F}"/>
    <cellStyle name="Moneda 23 2 9" xfId="9053" xr:uid="{B0259E22-F054-48CB-8976-9B9DEEED7708}"/>
    <cellStyle name="Moneda 23 2 9 2" xfId="30921" xr:uid="{2E767BDF-AC78-4641-BE6D-B0917E431680}"/>
    <cellStyle name="Moneda 23 2 9 3" xfId="20000" xr:uid="{92448658-FBCF-45EA-A3B4-F579F8BA2EA8}"/>
    <cellStyle name="Moneda 23 3" xfId="5625" xr:uid="{57D3992D-404D-4B9B-8A24-8078ECD96A40}"/>
    <cellStyle name="Moneda 23 3 2" xfId="6364" xr:uid="{357FA52F-6720-4B7D-BBB3-C9B977609CCB}"/>
    <cellStyle name="Moneda 23 3 2 2" xfId="13671" xr:uid="{563CAC5C-CF78-4D9B-ABD1-7822761D9538}"/>
    <cellStyle name="Moneda 23 3 2 2 2" xfId="35525" xr:uid="{7CEB86FF-379B-4708-B372-F2E00EC37183}"/>
    <cellStyle name="Moneda 23 3 2 2 3" xfId="24604" xr:uid="{FABC031A-72C4-4934-A17B-06C40668DA19}"/>
    <cellStyle name="Moneda 23 3 2 3" xfId="10017" xr:uid="{70A37A1F-D9E9-4246-9F9D-1DDABDD4772D}"/>
    <cellStyle name="Moneda 23 3 2 3 2" xfId="31885" xr:uid="{4F13F986-57F9-4A0C-9BAD-B3880A1A4B33}"/>
    <cellStyle name="Moneda 23 3 2 3 3" xfId="20964" xr:uid="{75759AA9-E4FD-4D0D-8149-9F210C7F8A85}"/>
    <cellStyle name="Moneda 23 3 2 4" xfId="28246" xr:uid="{C80A74AE-33C5-42C0-89AA-1FE748372FB7}"/>
    <cellStyle name="Moneda 23 3 2 5" xfId="17325" xr:uid="{B13737EB-C562-4C01-958B-EFE360F30DA5}"/>
    <cellStyle name="Moneda 23 3 3" xfId="7094" xr:uid="{652FFDC9-59B6-4D04-9284-FD4BAE5E3129}"/>
    <cellStyle name="Moneda 23 3 3 2" xfId="14401" xr:uid="{C5C09A22-A155-4DF4-A4AB-B0863080F95B}"/>
    <cellStyle name="Moneda 23 3 3 2 2" xfId="36251" xr:uid="{127DD5F7-2A6A-423B-A435-AF15E95D18F1}"/>
    <cellStyle name="Moneda 23 3 3 2 3" xfId="25330" xr:uid="{79F823D3-5121-44B5-9625-8B116C653DC5}"/>
    <cellStyle name="Moneda 23 3 3 3" xfId="10747" xr:uid="{57D72257-40A1-430E-A0D7-5B78B7818B60}"/>
    <cellStyle name="Moneda 23 3 3 3 2" xfId="32611" xr:uid="{19837D26-CE9B-47BA-A5AB-0CAD7E4E9990}"/>
    <cellStyle name="Moneda 23 3 3 3 3" xfId="21690" xr:uid="{D8CF0340-4CE3-4C23-9201-CBF636C5613B}"/>
    <cellStyle name="Moneda 23 3 3 4" xfId="28972" xr:uid="{F7877C9B-3221-4869-BB50-7C0DCA896788}"/>
    <cellStyle name="Moneda 23 3 3 5" xfId="18051" xr:uid="{9B6DDEC0-A1FC-4265-98AC-57AB799F42C0}"/>
    <cellStyle name="Moneda 23 3 4" xfId="7824" xr:uid="{845A2918-3532-42A3-A939-EE798D8F866B}"/>
    <cellStyle name="Moneda 23 3 4 2" xfId="15131" xr:uid="{44C86F78-CDA6-4912-A6AC-A5F8591F5104}"/>
    <cellStyle name="Moneda 23 3 4 2 2" xfId="36977" xr:uid="{54035462-1156-4F84-9262-586B78D20BD6}"/>
    <cellStyle name="Moneda 23 3 4 2 3" xfId="26056" xr:uid="{C70A81FC-3775-49B8-B83F-09BFE5C51454}"/>
    <cellStyle name="Moneda 23 3 4 3" xfId="11477" xr:uid="{70EE7230-251D-4BE0-97E9-9D0BEE4AA58A}"/>
    <cellStyle name="Moneda 23 3 4 3 2" xfId="33337" xr:uid="{6EC5854A-89C4-4CFE-9174-BA15DCB259F8}"/>
    <cellStyle name="Moneda 23 3 4 3 3" xfId="22416" xr:uid="{CD3D4ACD-C482-47CC-B973-6E9CF5F444EE}"/>
    <cellStyle name="Moneda 23 3 4 4" xfId="29698" xr:uid="{8A3EED32-3C71-4914-B744-55CE48EC1167}"/>
    <cellStyle name="Moneda 23 3 4 5" xfId="18777" xr:uid="{6065ABA9-C2A3-4C63-895B-9F52E9E0548E}"/>
    <cellStyle name="Moneda 23 3 5" xfId="8554" xr:uid="{4C7B3BA1-745A-4057-9C1C-F2BEAC7F60BA}"/>
    <cellStyle name="Moneda 23 3 5 2" xfId="15861" xr:uid="{6BF7C972-EEB8-41F7-9C68-52C4D6210F02}"/>
    <cellStyle name="Moneda 23 3 5 2 2" xfId="37703" xr:uid="{32EDD228-14D2-44B1-8E92-5BFB28254B62}"/>
    <cellStyle name="Moneda 23 3 5 2 3" xfId="26782" xr:uid="{E8B02088-8ACD-4786-B089-E8BF9BF45F4D}"/>
    <cellStyle name="Moneda 23 3 5 3" xfId="12203" xr:uid="{E771471B-279A-4E21-811E-4A0068C72001}"/>
    <cellStyle name="Moneda 23 3 5 3 2" xfId="34063" xr:uid="{8DF1030B-737B-47C8-AEF2-2713C8674A9F}"/>
    <cellStyle name="Moneda 23 3 5 3 3" xfId="23142" xr:uid="{8303FA9A-F417-4CB7-977F-FE2D1D630A85}"/>
    <cellStyle name="Moneda 23 3 5 4" xfId="30424" xr:uid="{6B8FCA9D-347C-47BE-B92C-EAF87C7FE85D}"/>
    <cellStyle name="Moneda 23 3 5 5" xfId="19503" xr:uid="{51E2CCCD-DCD8-4E60-A383-37FB999FFE1E}"/>
    <cellStyle name="Moneda 23 3 6" xfId="12943" xr:uid="{4ECF2639-1F77-4B21-A484-5A693D01AEB9}"/>
    <cellStyle name="Moneda 23 3 6 2" xfId="34797" xr:uid="{E6D219D4-9412-4F90-9F9B-FFBB6D73F41E}"/>
    <cellStyle name="Moneda 23 3 6 3" xfId="23876" xr:uid="{F2C38802-2929-42B3-B244-FB4CFD68779F}"/>
    <cellStyle name="Moneda 23 3 7" xfId="9289" xr:uid="{8932AC72-CE79-4A12-A73B-D58A001E838A}"/>
    <cellStyle name="Moneda 23 3 7 2" xfId="31157" xr:uid="{75F3CAEA-F3F6-4FE3-B746-A982929799F3}"/>
    <cellStyle name="Moneda 23 3 7 3" xfId="20236" xr:uid="{9BDA4A3A-88E2-4ADD-83AD-CEAB59058CCB}"/>
    <cellStyle name="Moneda 23 3 8" xfId="27518" xr:uid="{B053F7FE-B892-4952-A7CC-4F1AD5F7D8C2}"/>
    <cellStyle name="Moneda 23 3 9" xfId="16597" xr:uid="{F9CF01A8-092F-47CC-ADA1-C61E083F952B}"/>
    <cellStyle name="Moneda 23 4" xfId="5875" xr:uid="{89B89192-33BB-4013-83F2-3145C9819DEB}"/>
    <cellStyle name="Moneda 23 4 2" xfId="6608" xr:uid="{9EB7B378-FD59-4916-AF39-122E32CF4907}"/>
    <cellStyle name="Moneda 23 4 2 2" xfId="13915" xr:uid="{AA6172F2-4200-4EC1-B8BE-A0F923EE92CD}"/>
    <cellStyle name="Moneda 23 4 2 2 2" xfId="35769" xr:uid="{47E650D5-D0A2-421F-B00B-FD444C5249A5}"/>
    <cellStyle name="Moneda 23 4 2 2 3" xfId="24848" xr:uid="{0B39C514-762C-4C16-B759-CA46D68BB5C9}"/>
    <cellStyle name="Moneda 23 4 2 3" xfId="10261" xr:uid="{6A2B905F-BB01-4F4D-A3F3-7C0816C4EBDE}"/>
    <cellStyle name="Moneda 23 4 2 3 2" xfId="32129" xr:uid="{916333CC-E9A5-4869-B055-934AC35CA35A}"/>
    <cellStyle name="Moneda 23 4 2 3 3" xfId="21208" xr:uid="{7BE52869-7B59-4397-AC75-73A312BA5617}"/>
    <cellStyle name="Moneda 23 4 2 4" xfId="28490" xr:uid="{E895EDB4-E4AE-4FF7-BE2C-15BAF4AB2A82}"/>
    <cellStyle name="Moneda 23 4 2 5" xfId="17569" xr:uid="{FE3171A1-A7CB-4F40-875F-72BD4035FEA6}"/>
    <cellStyle name="Moneda 23 4 3" xfId="7338" xr:uid="{19CFDF41-1B1D-45CC-870B-8FF80A448452}"/>
    <cellStyle name="Moneda 23 4 3 2" xfId="14645" xr:uid="{BE43FEC8-F67E-4424-957B-8EF222738D9F}"/>
    <cellStyle name="Moneda 23 4 3 2 2" xfId="36495" xr:uid="{A8231E8B-399C-4216-B954-1F10A7D8953E}"/>
    <cellStyle name="Moneda 23 4 3 2 3" xfId="25574" xr:uid="{B78290E0-7AFC-4393-8AC4-489B8FE8D0A8}"/>
    <cellStyle name="Moneda 23 4 3 3" xfId="10991" xr:uid="{49285D07-B1E8-45C8-A239-38211232DA91}"/>
    <cellStyle name="Moneda 23 4 3 3 2" xfId="32855" xr:uid="{D2EF18DA-C309-41EC-906D-6FADD0B9C8EA}"/>
    <cellStyle name="Moneda 23 4 3 3 3" xfId="21934" xr:uid="{32D04B4D-0CDC-44D0-9313-1B8E1A90252F}"/>
    <cellStyle name="Moneda 23 4 3 4" xfId="29216" xr:uid="{F66714FA-5F8D-49A4-8028-482AD99EA7E5}"/>
    <cellStyle name="Moneda 23 4 3 5" xfId="18295" xr:uid="{C8EF4DBA-4E52-476D-9F2A-BA2DFDA51DE7}"/>
    <cellStyle name="Moneda 23 4 4" xfId="8068" xr:uid="{81BCBAAE-EF2D-49B9-85FD-C106DEDF0ED7}"/>
    <cellStyle name="Moneda 23 4 4 2" xfId="15375" xr:uid="{8CDA1EAB-D8CC-4C59-925A-A4396F4B4C73}"/>
    <cellStyle name="Moneda 23 4 4 2 2" xfId="37221" xr:uid="{D12139A6-3E99-4B4C-AB24-822A267A409C}"/>
    <cellStyle name="Moneda 23 4 4 2 3" xfId="26300" xr:uid="{A569DB9A-A9C6-4130-BF93-3757D3ADD12C}"/>
    <cellStyle name="Moneda 23 4 4 3" xfId="11721" xr:uid="{1FE0DBB6-ED99-4D89-8E9F-C28F8AC7322E}"/>
    <cellStyle name="Moneda 23 4 4 3 2" xfId="33581" xr:uid="{71273B59-0279-4007-B787-B9F8C4BDEADA}"/>
    <cellStyle name="Moneda 23 4 4 3 3" xfId="22660" xr:uid="{AE6F9AF2-CBDD-452C-8950-C5B9AF3E1757}"/>
    <cellStyle name="Moneda 23 4 4 4" xfId="29942" xr:uid="{79C18A5C-A737-4B8C-8E09-DF584AFD9115}"/>
    <cellStyle name="Moneda 23 4 4 5" xfId="19021" xr:uid="{9316BA5B-1314-4ED9-895C-3D2EEBDF90BB}"/>
    <cellStyle name="Moneda 23 4 5" xfId="8798" xr:uid="{0C4E9CBA-EAA9-4B22-A416-1239FFBD7187}"/>
    <cellStyle name="Moneda 23 4 5 2" xfId="16105" xr:uid="{1756736D-2564-4530-9704-542043E94881}"/>
    <cellStyle name="Moneda 23 4 5 2 2" xfId="37947" xr:uid="{ED48AC11-9A93-4C61-8BC4-FE37171665DF}"/>
    <cellStyle name="Moneda 23 4 5 2 3" xfId="27026" xr:uid="{21D0761A-97B4-47CE-AFAC-98FE3EF1E69C}"/>
    <cellStyle name="Moneda 23 4 5 3" xfId="12447" xr:uid="{E633D10E-23C4-4E2B-8428-DF7B58105EC8}"/>
    <cellStyle name="Moneda 23 4 5 3 2" xfId="34307" xr:uid="{DB158713-8148-4067-A993-7EE8517B2106}"/>
    <cellStyle name="Moneda 23 4 5 3 3" xfId="23386" xr:uid="{84D36824-A453-493E-96CD-9D01B28FD5FC}"/>
    <cellStyle name="Moneda 23 4 5 4" xfId="30668" xr:uid="{61A2F309-E112-429D-96E3-58556AA90183}"/>
    <cellStyle name="Moneda 23 4 5 5" xfId="19747" xr:uid="{C962B29D-6362-4321-A890-E6B6696B7426}"/>
    <cellStyle name="Moneda 23 4 6" xfId="13187" xr:uid="{D5AA5A1B-F317-402A-9DE9-A3E741111B04}"/>
    <cellStyle name="Moneda 23 4 6 2" xfId="35041" xr:uid="{C991512C-6FF8-4C8E-BA9D-B91E7E66EACF}"/>
    <cellStyle name="Moneda 23 4 6 3" xfId="24120" xr:uid="{430FE403-DF67-48C4-8F09-17E34E5C8C52}"/>
    <cellStyle name="Moneda 23 4 7" xfId="9533" xr:uid="{A9C2A4B1-BD77-4AE2-B203-C9D6EBCD6821}"/>
    <cellStyle name="Moneda 23 4 7 2" xfId="31401" xr:uid="{D82FBC48-A0D8-4A71-B1A2-1F097DDCCC5E}"/>
    <cellStyle name="Moneda 23 4 7 3" xfId="20480" xr:uid="{86A31158-6430-4293-8055-652DD62CEEFE}"/>
    <cellStyle name="Moneda 23 4 8" xfId="27762" xr:uid="{57DEBA1A-C1FF-4741-A33F-4B541DFFC4BE}"/>
    <cellStyle name="Moneda 23 4 9" xfId="16841" xr:uid="{D51D3689-ABB4-4794-91C7-47B3FD125D5F}"/>
    <cellStyle name="Moneda 23 5" xfId="6127" xr:uid="{760E1398-AE77-4BBC-A267-B948672EAD8B}"/>
    <cellStyle name="Moneda 23 5 2" xfId="13434" xr:uid="{C684D01E-83F9-43EB-B89C-C4B098CD9C5C}"/>
    <cellStyle name="Moneda 23 5 2 2" xfId="35288" xr:uid="{8B75180A-B4AD-419A-B9EE-1B6FCE0330DB}"/>
    <cellStyle name="Moneda 23 5 2 3" xfId="24367" xr:uid="{007CDFC0-5F90-4C66-9514-1F76498F9C4A}"/>
    <cellStyle name="Moneda 23 5 3" xfId="9780" xr:uid="{6C9E0980-3425-44A1-BF06-B2F4FB84F955}"/>
    <cellStyle name="Moneda 23 5 3 2" xfId="31648" xr:uid="{8A5AA3CF-1672-48D8-9690-C1C53B948890}"/>
    <cellStyle name="Moneda 23 5 3 3" xfId="20727" xr:uid="{8928566A-65EF-46A2-AF7C-1E647939AFC4}"/>
    <cellStyle name="Moneda 23 5 4" xfId="28009" xr:uid="{B663626B-382D-4C51-A393-73DEBE8BE18E}"/>
    <cellStyle name="Moneda 23 5 5" xfId="17088" xr:uid="{0B436DC8-4911-44DC-9A22-753CEB99FFA4}"/>
    <cellStyle name="Moneda 23 6" xfId="6855" xr:uid="{EC78E0AF-7050-4746-8028-A9F3F423CF99}"/>
    <cellStyle name="Moneda 23 6 2" xfId="14162" xr:uid="{715D0C0B-1664-4692-9222-86027FB38D21}"/>
    <cellStyle name="Moneda 23 6 2 2" xfId="36014" xr:uid="{00E78FE3-FD59-4E72-83B3-E1F420966221}"/>
    <cellStyle name="Moneda 23 6 2 3" xfId="25093" xr:uid="{8F4893C2-1E5A-44F5-951E-505A408BF4C1}"/>
    <cellStyle name="Moneda 23 6 3" xfId="10508" xr:uid="{68A1356E-3D3A-4B60-A5AB-3D82294B165B}"/>
    <cellStyle name="Moneda 23 6 3 2" xfId="32374" xr:uid="{0138278E-54D7-4FA1-AC79-C2BE7D1EBEE1}"/>
    <cellStyle name="Moneda 23 6 3 3" xfId="21453" xr:uid="{DE0752B9-51E7-4F90-A484-901A5A63ED00}"/>
    <cellStyle name="Moneda 23 6 4" xfId="28735" xr:uid="{5ED2D44B-6DF2-45D3-A560-14907D23A76D}"/>
    <cellStyle name="Moneda 23 6 5" xfId="17814" xr:uid="{8BBB4C48-8E96-486F-8430-BB2B2F7BDF25}"/>
    <cellStyle name="Moneda 23 7" xfId="7585" xr:uid="{3A05CD50-53DD-4402-A08B-69A5F14404EA}"/>
    <cellStyle name="Moneda 23 7 2" xfId="14892" xr:uid="{899E94AC-0627-496A-8A4F-4290FEE6FD2E}"/>
    <cellStyle name="Moneda 23 7 2 2" xfId="36740" xr:uid="{7337A1F4-FA5B-46C8-AEBC-2526C44CB20F}"/>
    <cellStyle name="Moneda 23 7 2 3" xfId="25819" xr:uid="{D95F7ED4-EDC5-4AEB-90E2-8563FB14AA42}"/>
    <cellStyle name="Moneda 23 7 3" xfId="11238" xr:uid="{F0AE9BED-0DD5-4181-BB08-A25D747F3478}"/>
    <cellStyle name="Moneda 23 7 3 2" xfId="33100" xr:uid="{D7774827-A030-4C18-9E24-B2F1893A7B41}"/>
    <cellStyle name="Moneda 23 7 3 3" xfId="22179" xr:uid="{2072A248-3DA0-4FA3-85E8-43D231C9D362}"/>
    <cellStyle name="Moneda 23 7 4" xfId="29461" xr:uid="{0BA62A84-EF20-4980-AFD0-A691E914EB8F}"/>
    <cellStyle name="Moneda 23 7 5" xfId="18540" xr:uid="{64401BEC-B389-4E52-89D1-CF1E89F1D069}"/>
    <cellStyle name="Moneda 23 8" xfId="8315" xr:uid="{B0838039-4507-4AA8-A085-2776E92993EB}"/>
    <cellStyle name="Moneda 23 8 2" xfId="15622" xr:uid="{A6E64DD9-260A-467A-BD39-B76F0B128D89}"/>
    <cellStyle name="Moneda 23 8 2 2" xfId="37466" xr:uid="{7E3A818C-8BA2-4157-BD50-C3633B9D1F98}"/>
    <cellStyle name="Moneda 23 8 2 3" xfId="26545" xr:uid="{50ACAAB3-8227-415E-93E4-12F8257254FA}"/>
    <cellStyle name="Moneda 23 8 3" xfId="11966" xr:uid="{2B388BA4-F789-4F93-9702-9CED9BB25ACA}"/>
    <cellStyle name="Moneda 23 8 3 2" xfId="33826" xr:uid="{035D0BF6-FEA3-4880-8D9B-64226AF77170}"/>
    <cellStyle name="Moneda 23 8 3 3" xfId="22905" xr:uid="{CF608773-F061-47B7-B26A-26FF5B9B8141}"/>
    <cellStyle name="Moneda 23 8 4" xfId="30187" xr:uid="{D199E8D9-80F3-418D-B32F-21C5055EC6E7}"/>
    <cellStyle name="Moneda 23 8 5" xfId="19266" xr:uid="{53126CA4-BEDF-41A2-8C29-E52956C4DEF5}"/>
    <cellStyle name="Moneda 23 9" xfId="12704" xr:uid="{83F95B68-CEA0-41B6-B712-A1411A33F065}"/>
    <cellStyle name="Moneda 23 9 2" xfId="34560" xr:uid="{4F521746-DFE4-442E-B750-CDF6958ADE74}"/>
    <cellStyle name="Moneda 23 9 3" xfId="23639" xr:uid="{7850E9DD-F2F0-4577-9D53-543FA2B74C64}"/>
    <cellStyle name="Moneda 27" xfId="3217" xr:uid="{3635838D-CCD8-407F-9443-98BB414F8447}"/>
    <cellStyle name="Moneda 27 10" xfId="9054" xr:uid="{A10C1401-7D5E-4B34-954A-1EAB1B0D69E5}"/>
    <cellStyle name="Moneda 27 10 2" xfId="30922" xr:uid="{CEA68901-1EA3-4B9F-96D4-C37AEF2A0001}"/>
    <cellStyle name="Moneda 27 10 3" xfId="20001" xr:uid="{51C5FDD7-3F47-4DFD-8151-913FA0A7F573}"/>
    <cellStyle name="Moneda 27 11" xfId="27283" xr:uid="{FF8B3067-D724-4C63-96D0-D46E0BEB2E64}"/>
    <cellStyle name="Moneda 27 12" xfId="16362" xr:uid="{B930894B-F1E5-44EA-AC97-DF11D755C6E8}"/>
    <cellStyle name="Moneda 27 2" xfId="3218" xr:uid="{F63C79E2-036C-4C15-B4C5-60EDC3762E19}"/>
    <cellStyle name="Moneda 27 2 10" xfId="27284" xr:uid="{AB2CFB1F-5613-4B74-9605-A6F7D9BFC7B6}"/>
    <cellStyle name="Moneda 27 2 11" xfId="16363" xr:uid="{25A27D55-38E7-4CE8-8782-D0ECDC16977F}"/>
    <cellStyle name="Moneda 27 2 2" xfId="5628" xr:uid="{4D6E00D4-DE5B-414E-BA00-0CA8458E835B}"/>
    <cellStyle name="Moneda 27 2 2 2" xfId="6367" xr:uid="{1973DDD1-DFCC-45C4-AB76-918B1CF541DD}"/>
    <cellStyle name="Moneda 27 2 2 2 2" xfId="13674" xr:uid="{9CB6BA9C-105C-42AA-84EE-6EF7A7E75935}"/>
    <cellStyle name="Moneda 27 2 2 2 2 2" xfId="35528" xr:uid="{E6E084F0-16FA-4302-B4D5-8CA993F53004}"/>
    <cellStyle name="Moneda 27 2 2 2 2 3" xfId="24607" xr:uid="{DC81AB9B-ED0D-4D94-8C47-51DADE77141F}"/>
    <cellStyle name="Moneda 27 2 2 2 3" xfId="10020" xr:uid="{971C741D-EC10-43F6-BBD1-5038A851CCE2}"/>
    <cellStyle name="Moneda 27 2 2 2 3 2" xfId="31888" xr:uid="{74710609-2AA9-4AB3-A6C9-4ADE3648206E}"/>
    <cellStyle name="Moneda 27 2 2 2 3 3" xfId="20967" xr:uid="{06FD5497-D1DC-493C-8A81-84F4D4054EE6}"/>
    <cellStyle name="Moneda 27 2 2 2 4" xfId="28249" xr:uid="{F4FC54A2-9990-4D16-924C-DF615ACA02BB}"/>
    <cellStyle name="Moneda 27 2 2 2 5" xfId="17328" xr:uid="{8D8A5CAB-1310-4121-9BE8-1DF20C44157B}"/>
    <cellStyle name="Moneda 27 2 2 3" xfId="7097" xr:uid="{C8AEF9B9-EA7D-42C2-A411-33A32ED29F0F}"/>
    <cellStyle name="Moneda 27 2 2 3 2" xfId="14404" xr:uid="{96341269-A85E-4768-A81E-FD4C75126BEB}"/>
    <cellStyle name="Moneda 27 2 2 3 2 2" xfId="36254" xr:uid="{2226249A-7D81-4F1E-AF65-0AC3EA298A0B}"/>
    <cellStyle name="Moneda 27 2 2 3 2 3" xfId="25333" xr:uid="{6549D5C2-C4B0-4A56-80FF-A20EA90BB4E8}"/>
    <cellStyle name="Moneda 27 2 2 3 3" xfId="10750" xr:uid="{61FD671B-471C-400E-88F6-7C81A4A3CBA6}"/>
    <cellStyle name="Moneda 27 2 2 3 3 2" xfId="32614" xr:uid="{73774451-39FC-43AD-8EB1-8021FD2F7375}"/>
    <cellStyle name="Moneda 27 2 2 3 3 3" xfId="21693" xr:uid="{502E1432-4013-4E37-8CC6-FDA0553A3EFD}"/>
    <cellStyle name="Moneda 27 2 2 3 4" xfId="28975" xr:uid="{BD12ED8A-77EC-4C44-81C7-BD4A3F32974F}"/>
    <cellStyle name="Moneda 27 2 2 3 5" xfId="18054" xr:uid="{77290C44-0026-46A3-B6B6-739A4F0726F9}"/>
    <cellStyle name="Moneda 27 2 2 4" xfId="7827" xr:uid="{59E7E256-AEC0-47AB-8FE6-1E3204116A28}"/>
    <cellStyle name="Moneda 27 2 2 4 2" xfId="15134" xr:uid="{F9204878-8116-4647-ACFC-99F8363084C9}"/>
    <cellStyle name="Moneda 27 2 2 4 2 2" xfId="36980" xr:uid="{3EF580EC-F6C0-4A16-8B18-6B9BF1DD2614}"/>
    <cellStyle name="Moneda 27 2 2 4 2 3" xfId="26059" xr:uid="{14B1F0B7-FC65-4563-915E-9C0965CA2EAA}"/>
    <cellStyle name="Moneda 27 2 2 4 3" xfId="11480" xr:uid="{8969D413-49C3-427F-ADCC-390CEA0E16DC}"/>
    <cellStyle name="Moneda 27 2 2 4 3 2" xfId="33340" xr:uid="{B1C05592-02EE-454D-A0B8-30EB34788F39}"/>
    <cellStyle name="Moneda 27 2 2 4 3 3" xfId="22419" xr:uid="{09D392CE-2948-4303-B431-05B3E769C8F9}"/>
    <cellStyle name="Moneda 27 2 2 4 4" xfId="29701" xr:uid="{DA73E24F-5507-477E-A01B-B5230072AB93}"/>
    <cellStyle name="Moneda 27 2 2 4 5" xfId="18780" xr:uid="{3D51087D-3F37-46AD-A8E7-5134B952742E}"/>
    <cellStyle name="Moneda 27 2 2 5" xfId="8557" xr:uid="{C365FCE1-0592-40C8-8776-465FCF946D5E}"/>
    <cellStyle name="Moneda 27 2 2 5 2" xfId="15864" xr:uid="{489D65F6-F62A-470C-BEAD-E9149B7E1E40}"/>
    <cellStyle name="Moneda 27 2 2 5 2 2" xfId="37706" xr:uid="{D4A746DD-97F5-49B1-95F7-2EA31AFA62D0}"/>
    <cellStyle name="Moneda 27 2 2 5 2 3" xfId="26785" xr:uid="{4A5F91CD-3772-4C78-B124-93FBD317AC95}"/>
    <cellStyle name="Moneda 27 2 2 5 3" xfId="12206" xr:uid="{734F8ACB-7D56-4E88-A0C7-410C20A3E77F}"/>
    <cellStyle name="Moneda 27 2 2 5 3 2" xfId="34066" xr:uid="{5B47D47C-81C0-4B45-9022-90FD5716F2AB}"/>
    <cellStyle name="Moneda 27 2 2 5 3 3" xfId="23145" xr:uid="{3C270B6C-5BA2-4582-AF96-F80FB708D309}"/>
    <cellStyle name="Moneda 27 2 2 5 4" xfId="30427" xr:uid="{0F135B7C-65B5-4A3E-9CC0-F5552E0673F2}"/>
    <cellStyle name="Moneda 27 2 2 5 5" xfId="19506" xr:uid="{011DB4CE-895C-43D6-B3F2-88AD65982521}"/>
    <cellStyle name="Moneda 27 2 2 6" xfId="12946" xr:uid="{8008CD83-0825-40C5-B57C-BA6A2607247B}"/>
    <cellStyle name="Moneda 27 2 2 6 2" xfId="34800" xr:uid="{ECA2804E-0634-4468-9811-6C8EF033D059}"/>
    <cellStyle name="Moneda 27 2 2 6 3" xfId="23879" xr:uid="{E69F040E-05C5-4F16-AC95-5749F1D06755}"/>
    <cellStyle name="Moneda 27 2 2 7" xfId="9292" xr:uid="{25E6EBAC-B070-486F-973B-B354720F5ADE}"/>
    <cellStyle name="Moneda 27 2 2 7 2" xfId="31160" xr:uid="{FE0F224B-B990-4C83-8D06-A8C383310813}"/>
    <cellStyle name="Moneda 27 2 2 7 3" xfId="20239" xr:uid="{082CA3EA-35F4-4DAC-9A10-26B112D7327A}"/>
    <cellStyle name="Moneda 27 2 2 8" xfId="27521" xr:uid="{E00972C6-6219-47D3-AFF3-3604D90C1C00}"/>
    <cellStyle name="Moneda 27 2 2 9" xfId="16600" xr:uid="{DDEC41CD-FB4B-45B7-A700-E1C4D99E36EC}"/>
    <cellStyle name="Moneda 27 2 3" xfId="5878" xr:uid="{2C075E2B-3D36-4BB9-A09E-E2F84EB23815}"/>
    <cellStyle name="Moneda 27 2 3 2" xfId="6611" xr:uid="{12243D9D-7BE8-49E0-8918-E02BC1894B8F}"/>
    <cellStyle name="Moneda 27 2 3 2 2" xfId="13918" xr:uid="{9ADB0C4C-5618-4F60-99E4-A71CDA7F1472}"/>
    <cellStyle name="Moneda 27 2 3 2 2 2" xfId="35772" xr:uid="{67C734F4-7979-4617-8E9E-E91D3BF4E8AF}"/>
    <cellStyle name="Moneda 27 2 3 2 2 3" xfId="24851" xr:uid="{C7F9E0BE-9365-48B2-8C72-19024AE96509}"/>
    <cellStyle name="Moneda 27 2 3 2 3" xfId="10264" xr:uid="{65F3ABCD-D3DE-4EEF-A85A-BB284DC28CD6}"/>
    <cellStyle name="Moneda 27 2 3 2 3 2" xfId="32132" xr:uid="{531CB717-35B4-4064-9FF3-782253010197}"/>
    <cellStyle name="Moneda 27 2 3 2 3 3" xfId="21211" xr:uid="{E513F811-D63D-4DE5-B487-C29C957D14E9}"/>
    <cellStyle name="Moneda 27 2 3 2 4" xfId="28493" xr:uid="{59B5CE8A-37EA-4336-B1E0-0968EBA93046}"/>
    <cellStyle name="Moneda 27 2 3 2 5" xfId="17572" xr:uid="{34DE3B32-E5AD-455B-B686-E87BA26918C2}"/>
    <cellStyle name="Moneda 27 2 3 3" xfId="7341" xr:uid="{F0935874-E51E-4287-B6DB-DA9DF5C8F9A9}"/>
    <cellStyle name="Moneda 27 2 3 3 2" xfId="14648" xr:uid="{7137A356-AA31-4B47-B668-D6E2FF0F779E}"/>
    <cellStyle name="Moneda 27 2 3 3 2 2" xfId="36498" xr:uid="{3E22CE8A-FC7F-4C18-B325-BB3A4B8A739A}"/>
    <cellStyle name="Moneda 27 2 3 3 2 3" xfId="25577" xr:uid="{CF93B08C-19C3-4D06-B817-07FD3CF3DAE2}"/>
    <cellStyle name="Moneda 27 2 3 3 3" xfId="10994" xr:uid="{7F78BC35-8E74-4764-BFA6-A2643945156D}"/>
    <cellStyle name="Moneda 27 2 3 3 3 2" xfId="32858" xr:uid="{CAE11356-3257-4A9C-B47A-94682655A69E}"/>
    <cellStyle name="Moneda 27 2 3 3 3 3" xfId="21937" xr:uid="{3114BC20-C4A1-4C00-995A-0B046AC905FA}"/>
    <cellStyle name="Moneda 27 2 3 3 4" xfId="29219" xr:uid="{4A1D9356-BDD2-4D8D-A673-1DCC8D335E70}"/>
    <cellStyle name="Moneda 27 2 3 3 5" xfId="18298" xr:uid="{2DD09E51-7233-43EE-8AB3-D381B31CD5ED}"/>
    <cellStyle name="Moneda 27 2 3 4" xfId="8071" xr:uid="{A92CE76C-DC22-4BC9-A887-5BC815B48695}"/>
    <cellStyle name="Moneda 27 2 3 4 2" xfId="15378" xr:uid="{85842CC3-5373-4308-A382-33AB2A8ECE85}"/>
    <cellStyle name="Moneda 27 2 3 4 2 2" xfId="37224" xr:uid="{26E5B6CD-3424-4848-9BDE-17E03BC49868}"/>
    <cellStyle name="Moneda 27 2 3 4 2 3" xfId="26303" xr:uid="{219EA882-B80E-4460-B1CC-E13D97A317A6}"/>
    <cellStyle name="Moneda 27 2 3 4 3" xfId="11724" xr:uid="{2335138F-7EB9-447D-974D-29922F2EA661}"/>
    <cellStyle name="Moneda 27 2 3 4 3 2" xfId="33584" xr:uid="{A3D53FCF-0C1F-4F03-94A8-17DEFFCB4237}"/>
    <cellStyle name="Moneda 27 2 3 4 3 3" xfId="22663" xr:uid="{CDF07BD3-74BC-45ED-8BC3-D419135548F7}"/>
    <cellStyle name="Moneda 27 2 3 4 4" xfId="29945" xr:uid="{16DB991A-FEA3-4FC6-8906-9FEAAC2F9430}"/>
    <cellStyle name="Moneda 27 2 3 4 5" xfId="19024" xr:uid="{8A6B37D0-5C93-4227-8FBE-27523E1184FC}"/>
    <cellStyle name="Moneda 27 2 3 5" xfId="8801" xr:uid="{4B390D16-6071-43C3-B4C0-09512D929112}"/>
    <cellStyle name="Moneda 27 2 3 5 2" xfId="16108" xr:uid="{D691E38B-BC53-4F85-A547-F460F0475D29}"/>
    <cellStyle name="Moneda 27 2 3 5 2 2" xfId="37950" xr:uid="{C4C1B774-BAA1-425D-AEF5-C0BE638F5BA7}"/>
    <cellStyle name="Moneda 27 2 3 5 2 3" xfId="27029" xr:uid="{224FF175-3182-40C9-8021-CF73DB2389C4}"/>
    <cellStyle name="Moneda 27 2 3 5 3" xfId="12450" xr:uid="{5126779F-9081-4B11-8563-62745C769AB5}"/>
    <cellStyle name="Moneda 27 2 3 5 3 2" xfId="34310" xr:uid="{B1FFD33B-F565-4761-815A-8EFD2DD41AA3}"/>
    <cellStyle name="Moneda 27 2 3 5 3 3" xfId="23389" xr:uid="{806E3DEF-3E82-4FA7-9333-86E6F33D746E}"/>
    <cellStyle name="Moneda 27 2 3 5 4" xfId="30671" xr:uid="{02EA4BED-9BC1-4FB0-83CC-BD4210D2FEAD}"/>
    <cellStyle name="Moneda 27 2 3 5 5" xfId="19750" xr:uid="{817B1A28-02C6-4FB2-9F8E-476060D6EFE1}"/>
    <cellStyle name="Moneda 27 2 3 6" xfId="13190" xr:uid="{1DBC66E6-59C1-4B4C-ACD2-C2046250FB4D}"/>
    <cellStyle name="Moneda 27 2 3 6 2" xfId="35044" xr:uid="{D59D04FB-5F03-4C38-B426-6396C0E2F80C}"/>
    <cellStyle name="Moneda 27 2 3 6 3" xfId="24123" xr:uid="{96492CD9-4C44-4934-950C-36B7DD90C698}"/>
    <cellStyle name="Moneda 27 2 3 7" xfId="9536" xr:uid="{142428F0-FA05-4F12-AFBE-6C7D66B0D30B}"/>
    <cellStyle name="Moneda 27 2 3 7 2" xfId="31404" xr:uid="{4E74588A-B80F-40D9-BB3F-DC8707432F4F}"/>
    <cellStyle name="Moneda 27 2 3 7 3" xfId="20483" xr:uid="{3489FA0F-24C1-4348-ADAA-DA6EFEC25087}"/>
    <cellStyle name="Moneda 27 2 3 8" xfId="27765" xr:uid="{BB422598-7D37-4DA5-9C15-912FC7351AFA}"/>
    <cellStyle name="Moneda 27 2 3 9" xfId="16844" xr:uid="{A438BA30-E087-4498-BF2B-708EF7CE5381}"/>
    <cellStyle name="Moneda 27 2 4" xfId="6130" xr:uid="{793ED767-7DEC-4065-9CAD-2264A16E1D3C}"/>
    <cellStyle name="Moneda 27 2 4 2" xfId="13437" xr:uid="{C3418B09-CE52-435D-BA63-D633B6651F2C}"/>
    <cellStyle name="Moneda 27 2 4 2 2" xfId="35291" xr:uid="{4C429777-018B-49B5-A63A-D1F281022E60}"/>
    <cellStyle name="Moneda 27 2 4 2 3" xfId="24370" xr:uid="{C31FD129-4E7D-4602-9301-BD74A59DDB0C}"/>
    <cellStyle name="Moneda 27 2 4 3" xfId="9783" xr:uid="{4465FFFB-0AC3-49E9-BB98-EE29C50B127B}"/>
    <cellStyle name="Moneda 27 2 4 3 2" xfId="31651" xr:uid="{BA280060-8C09-45A4-B748-B2D566140E39}"/>
    <cellStyle name="Moneda 27 2 4 3 3" xfId="20730" xr:uid="{02A2C613-7CCE-4409-BA2A-5896BA5F0D1D}"/>
    <cellStyle name="Moneda 27 2 4 4" xfId="28012" xr:uid="{E0ABEE20-3098-4940-8ABA-EA1677B447EB}"/>
    <cellStyle name="Moneda 27 2 4 5" xfId="17091" xr:uid="{7AB41E61-61FF-43C2-B9F6-D96B7051BFD6}"/>
    <cellStyle name="Moneda 27 2 5" xfId="6858" xr:uid="{94016586-7A65-435D-97F9-A8D4F7F60E88}"/>
    <cellStyle name="Moneda 27 2 5 2" xfId="14165" xr:uid="{A2437CDD-B206-48A3-B730-1937500C3386}"/>
    <cellStyle name="Moneda 27 2 5 2 2" xfId="36017" xr:uid="{50F3C501-F38A-433A-8247-676BCE2000DC}"/>
    <cellStyle name="Moneda 27 2 5 2 3" xfId="25096" xr:uid="{A2B96BC4-5AED-4BB0-BB2A-97DB7E0252A1}"/>
    <cellStyle name="Moneda 27 2 5 3" xfId="10511" xr:uid="{7B139BFC-F5B2-46F7-AE7B-1497C08D92D2}"/>
    <cellStyle name="Moneda 27 2 5 3 2" xfId="32377" xr:uid="{C5DDB2F4-83C6-41D2-9A45-22F4E551F11C}"/>
    <cellStyle name="Moneda 27 2 5 3 3" xfId="21456" xr:uid="{6E675135-5EE1-468C-A6ED-5A3B20B774F4}"/>
    <cellStyle name="Moneda 27 2 5 4" xfId="28738" xr:uid="{8F42FF13-CE67-449D-B405-733DD6F99DB4}"/>
    <cellStyle name="Moneda 27 2 5 5" xfId="17817" xr:uid="{88EAE659-7169-4FA5-B7C5-0709B875E706}"/>
    <cellStyle name="Moneda 27 2 6" xfId="7588" xr:uid="{7BFC6A87-4B99-4D47-A2A4-36470613E83C}"/>
    <cellStyle name="Moneda 27 2 6 2" xfId="14895" xr:uid="{78D3F925-1DDF-408B-B967-3976B749A66A}"/>
    <cellStyle name="Moneda 27 2 6 2 2" xfId="36743" xr:uid="{C664535A-5EAC-4395-A3D9-6FE22E078175}"/>
    <cellStyle name="Moneda 27 2 6 2 3" xfId="25822" xr:uid="{F21554F5-7DE8-4B27-812E-93338064E550}"/>
    <cellStyle name="Moneda 27 2 6 3" xfId="11241" xr:uid="{A327597E-CC48-4E6B-B8EB-5FF339C04E8F}"/>
    <cellStyle name="Moneda 27 2 6 3 2" xfId="33103" xr:uid="{CDF068AE-DA6F-4C1C-814C-93BDDEF2C1CB}"/>
    <cellStyle name="Moneda 27 2 6 3 3" xfId="22182" xr:uid="{6D3DE929-8CAC-4A6E-BC3D-13A97F82FC48}"/>
    <cellStyle name="Moneda 27 2 6 4" xfId="29464" xr:uid="{F7ECB691-852A-4B24-A5F8-447853A8E4C1}"/>
    <cellStyle name="Moneda 27 2 6 5" xfId="18543" xr:uid="{F35FEAFB-01A2-41EA-8099-4657CDFAAEE9}"/>
    <cellStyle name="Moneda 27 2 7" xfId="8318" xr:uid="{3BA6376D-C552-47F7-B9A2-3757AF7AECA5}"/>
    <cellStyle name="Moneda 27 2 7 2" xfId="15625" xr:uid="{0740F0B9-700B-4A10-86FD-5EEF407D8781}"/>
    <cellStyle name="Moneda 27 2 7 2 2" xfId="37469" xr:uid="{2739EE78-EC5A-4710-8AB5-D3E1689F5C92}"/>
    <cellStyle name="Moneda 27 2 7 2 3" xfId="26548" xr:uid="{EF2F05B2-DAA9-47B0-B2E8-BE772545BCBE}"/>
    <cellStyle name="Moneda 27 2 7 3" xfId="11969" xr:uid="{651B9701-D9BE-4CA6-9A89-B3D89B6AA7A8}"/>
    <cellStyle name="Moneda 27 2 7 3 2" xfId="33829" xr:uid="{B353F52A-51F5-455F-9F90-5438B8EDE202}"/>
    <cellStyle name="Moneda 27 2 7 3 3" xfId="22908" xr:uid="{CFD76D40-0791-4EE9-89F8-BD1E6D050E52}"/>
    <cellStyle name="Moneda 27 2 7 4" xfId="30190" xr:uid="{88B3197A-BC9B-47E5-9A5E-F7AE5688659A}"/>
    <cellStyle name="Moneda 27 2 7 5" xfId="19269" xr:uid="{5C76105B-E009-490A-ADCC-CA94F2953269}"/>
    <cellStyle name="Moneda 27 2 8" xfId="12707" xr:uid="{AE3481B9-7847-4921-9CD5-AE7F271195A7}"/>
    <cellStyle name="Moneda 27 2 8 2" xfId="34563" xr:uid="{E7616EA3-A32F-4A03-AD4F-A2C66E96C570}"/>
    <cellStyle name="Moneda 27 2 8 3" xfId="23642" xr:uid="{3A1E9DEB-F89B-4C1A-B083-F276CC563B27}"/>
    <cellStyle name="Moneda 27 2 9" xfId="9055" xr:uid="{EE43239A-737C-4661-BB63-B7FB1439515F}"/>
    <cellStyle name="Moneda 27 2 9 2" xfId="30923" xr:uid="{FE2140C5-D5BC-4AFA-8968-84CA5D7BDE52}"/>
    <cellStyle name="Moneda 27 2 9 3" xfId="20002" xr:uid="{45A788FF-C17F-4458-88D2-2039362DED9E}"/>
    <cellStyle name="Moneda 27 3" xfId="5627" xr:uid="{46643338-3AE4-4183-90F6-0EB094196896}"/>
    <cellStyle name="Moneda 27 3 2" xfId="6366" xr:uid="{9723EAE4-0DB8-4389-ABC9-E90F06A6351F}"/>
    <cellStyle name="Moneda 27 3 2 2" xfId="13673" xr:uid="{316C3A22-0A11-4E3D-A75A-73EC3491A0C7}"/>
    <cellStyle name="Moneda 27 3 2 2 2" xfId="35527" xr:uid="{63BF31CD-D28C-4104-BEFF-B23030DA3E47}"/>
    <cellStyle name="Moneda 27 3 2 2 3" xfId="24606" xr:uid="{AE71B47F-A54E-4FFD-A4C4-2EBE64D5DEB3}"/>
    <cellStyle name="Moneda 27 3 2 3" xfId="10019" xr:uid="{8D3CC9F2-0443-4D74-B9C3-E25C3604349F}"/>
    <cellStyle name="Moneda 27 3 2 3 2" xfId="31887" xr:uid="{615F0881-E19F-40A0-873F-29DE9CECAD28}"/>
    <cellStyle name="Moneda 27 3 2 3 3" xfId="20966" xr:uid="{913558FB-D544-4AD4-98C2-DD3708F4782E}"/>
    <cellStyle name="Moneda 27 3 2 4" xfId="28248" xr:uid="{D2936D8D-3BFC-413F-A385-DA39A5D96060}"/>
    <cellStyle name="Moneda 27 3 2 5" xfId="17327" xr:uid="{56B59CBB-534B-4AB0-9A0E-10AFC3B3B122}"/>
    <cellStyle name="Moneda 27 3 3" xfId="7096" xr:uid="{98CB4C64-1C85-4FD6-BE69-73C0E154A668}"/>
    <cellStyle name="Moneda 27 3 3 2" xfId="14403" xr:uid="{E26AB4C2-ECAA-41E1-8E1F-33A85189B2B5}"/>
    <cellStyle name="Moneda 27 3 3 2 2" xfId="36253" xr:uid="{65657245-7971-4C27-8ABB-8359C3DF3981}"/>
    <cellStyle name="Moneda 27 3 3 2 3" xfId="25332" xr:uid="{BB967FA1-9BE8-4702-8E22-063FA8191149}"/>
    <cellStyle name="Moneda 27 3 3 3" xfId="10749" xr:uid="{F2BC44AA-376B-4575-A811-4BB64876A253}"/>
    <cellStyle name="Moneda 27 3 3 3 2" xfId="32613" xr:uid="{5884376B-4564-4955-BE18-8A6BC2B26DB0}"/>
    <cellStyle name="Moneda 27 3 3 3 3" xfId="21692" xr:uid="{A7D95B11-B723-4706-9B43-A3B1522E036E}"/>
    <cellStyle name="Moneda 27 3 3 4" xfId="28974" xr:uid="{EE25741A-6610-457F-831E-3B34E75968A5}"/>
    <cellStyle name="Moneda 27 3 3 5" xfId="18053" xr:uid="{135F88B0-0531-40C7-ACD9-430AC6889188}"/>
    <cellStyle name="Moneda 27 3 4" xfId="7826" xr:uid="{59E68764-6F56-4973-B512-9CA74A8D726E}"/>
    <cellStyle name="Moneda 27 3 4 2" xfId="15133" xr:uid="{39740BEE-4F00-4C3B-95BF-6A0A8AA9EA81}"/>
    <cellStyle name="Moneda 27 3 4 2 2" xfId="36979" xr:uid="{185283E4-4D33-42BB-AC1A-F3EE2D1887E2}"/>
    <cellStyle name="Moneda 27 3 4 2 3" xfId="26058" xr:uid="{F537F557-EC69-426C-867B-AB1FB87F4BCE}"/>
    <cellStyle name="Moneda 27 3 4 3" xfId="11479" xr:uid="{F45AC662-36D1-41F5-8A73-BEC7D40CE08D}"/>
    <cellStyle name="Moneda 27 3 4 3 2" xfId="33339" xr:uid="{BABF5735-EF27-4D84-AB34-49AC4C4A5FD1}"/>
    <cellStyle name="Moneda 27 3 4 3 3" xfId="22418" xr:uid="{F0F8F0DD-2A45-49E7-BD7B-48DA9FAA5AD7}"/>
    <cellStyle name="Moneda 27 3 4 4" xfId="29700" xr:uid="{2A63A5D3-83B4-442D-ACD5-A295E37F9DA0}"/>
    <cellStyle name="Moneda 27 3 4 5" xfId="18779" xr:uid="{97E51C9F-FE9D-4AD1-A307-AF0A07459311}"/>
    <cellStyle name="Moneda 27 3 5" xfId="8556" xr:uid="{E5375C9B-FE23-4EBE-8133-CB641F2277BB}"/>
    <cellStyle name="Moneda 27 3 5 2" xfId="15863" xr:uid="{69196BA1-04D8-4790-89E2-B17C07AF7A88}"/>
    <cellStyle name="Moneda 27 3 5 2 2" xfId="37705" xr:uid="{0616C67F-B19D-43D3-B452-E0059CA9E3EF}"/>
    <cellStyle name="Moneda 27 3 5 2 3" xfId="26784" xr:uid="{18C71F67-9288-4A8F-B74E-327B2727348F}"/>
    <cellStyle name="Moneda 27 3 5 3" xfId="12205" xr:uid="{527BBE96-27F2-4726-9444-AC28C26DBD86}"/>
    <cellStyle name="Moneda 27 3 5 3 2" xfId="34065" xr:uid="{3A5904C2-64BE-4F1A-A5AC-64FDCC827234}"/>
    <cellStyle name="Moneda 27 3 5 3 3" xfId="23144" xr:uid="{AEBC0BC1-E3C6-4E51-B3DB-6E4E3D0F9770}"/>
    <cellStyle name="Moneda 27 3 5 4" xfId="30426" xr:uid="{F84D6140-CB1A-428C-9F27-8BC9539F596C}"/>
    <cellStyle name="Moneda 27 3 5 5" xfId="19505" xr:uid="{4D04C9BF-3C8E-4108-9CDF-E43E0BEA3013}"/>
    <cellStyle name="Moneda 27 3 6" xfId="12945" xr:uid="{12D08039-254C-44A1-9850-60B4230EB125}"/>
    <cellStyle name="Moneda 27 3 6 2" xfId="34799" xr:uid="{2966C987-068E-4BD8-99D8-2D729FF1AB34}"/>
    <cellStyle name="Moneda 27 3 6 3" xfId="23878" xr:uid="{B6C5F3FA-58DC-453D-A79A-1C73D56A31FD}"/>
    <cellStyle name="Moneda 27 3 7" xfId="9291" xr:uid="{7EC4C1F5-47F0-4F3A-82EC-C47B46C6026E}"/>
    <cellStyle name="Moneda 27 3 7 2" xfId="31159" xr:uid="{A69B5705-0ED0-4F84-89C9-3F7A6069696D}"/>
    <cellStyle name="Moneda 27 3 7 3" xfId="20238" xr:uid="{ADC583A5-53FA-4970-B7C3-08615BD430CC}"/>
    <cellStyle name="Moneda 27 3 8" xfId="27520" xr:uid="{E6D5EBF6-B13C-4173-81D1-226A0CB06892}"/>
    <cellStyle name="Moneda 27 3 9" xfId="16599" xr:uid="{4864AF9B-B17F-4A0E-A34C-4F0FAB1DFEF9}"/>
    <cellStyle name="Moneda 27 4" xfId="5877" xr:uid="{025BA57F-1C10-4997-9AF8-5A249AFCA07B}"/>
    <cellStyle name="Moneda 27 4 2" xfId="6610" xr:uid="{351E1D69-DDE2-4776-9B40-ABE5EB7E0508}"/>
    <cellStyle name="Moneda 27 4 2 2" xfId="13917" xr:uid="{6C7A0732-0FF4-420A-9960-ABADCA5D0376}"/>
    <cellStyle name="Moneda 27 4 2 2 2" xfId="35771" xr:uid="{694A7F75-051A-4CBF-A6FE-6B5C266083E1}"/>
    <cellStyle name="Moneda 27 4 2 2 3" xfId="24850" xr:uid="{32483E5E-23A9-4B58-96F7-F8C34CF3B741}"/>
    <cellStyle name="Moneda 27 4 2 3" xfId="10263" xr:uid="{5C4665F1-1EAF-4EF6-B743-4E5615EA3807}"/>
    <cellStyle name="Moneda 27 4 2 3 2" xfId="32131" xr:uid="{B96E339B-72E2-43B1-95A0-6DD833E42673}"/>
    <cellStyle name="Moneda 27 4 2 3 3" xfId="21210" xr:uid="{82CEB62A-812E-4C78-A7B5-D14D8469180A}"/>
    <cellStyle name="Moneda 27 4 2 4" xfId="28492" xr:uid="{774D671E-84B2-421D-BA57-D88E5E145315}"/>
    <cellStyle name="Moneda 27 4 2 5" xfId="17571" xr:uid="{4428D3BC-6181-47F8-822A-691C12507767}"/>
    <cellStyle name="Moneda 27 4 3" xfId="7340" xr:uid="{92D0967A-7DBC-4EFA-B509-06AB66189B3B}"/>
    <cellStyle name="Moneda 27 4 3 2" xfId="14647" xr:uid="{E39C13AE-5289-453B-870A-82CEA28917E3}"/>
    <cellStyle name="Moneda 27 4 3 2 2" xfId="36497" xr:uid="{48DE1072-9A85-45DD-913C-86A2B7F97924}"/>
    <cellStyle name="Moneda 27 4 3 2 3" xfId="25576" xr:uid="{4DBA4E0E-70BD-40A0-AFF4-82F088AFF961}"/>
    <cellStyle name="Moneda 27 4 3 3" xfId="10993" xr:uid="{4FF06E08-34BF-417D-A877-2EAC9152E607}"/>
    <cellStyle name="Moneda 27 4 3 3 2" xfId="32857" xr:uid="{CEC1DD24-7D87-4717-9E57-A82552725BC5}"/>
    <cellStyle name="Moneda 27 4 3 3 3" xfId="21936" xr:uid="{FF02A4CC-2121-4C35-A01B-37D41F46F1D6}"/>
    <cellStyle name="Moneda 27 4 3 4" xfId="29218" xr:uid="{FF2CDC1A-E7FA-425B-ADDC-C998CF2A5495}"/>
    <cellStyle name="Moneda 27 4 3 5" xfId="18297" xr:uid="{5D8403A0-B9B2-483D-8B00-2DE01CAC68D5}"/>
    <cellStyle name="Moneda 27 4 4" xfId="8070" xr:uid="{D57F4BED-580F-4EF7-ABE2-8519951CC359}"/>
    <cellStyle name="Moneda 27 4 4 2" xfId="15377" xr:uid="{233B3B97-8285-4E51-B5E4-B8BCDA3DBC9A}"/>
    <cellStyle name="Moneda 27 4 4 2 2" xfId="37223" xr:uid="{C6B82A2A-5AC2-4CA4-A5EE-CF6BA01E7BE6}"/>
    <cellStyle name="Moneda 27 4 4 2 3" xfId="26302" xr:uid="{076D6E45-E04D-4DBE-A509-98E28F5AC23B}"/>
    <cellStyle name="Moneda 27 4 4 3" xfId="11723" xr:uid="{51E416F4-FDE6-45A3-98D3-AF897B0B7308}"/>
    <cellStyle name="Moneda 27 4 4 3 2" xfId="33583" xr:uid="{152EFFC3-1F91-4159-AFFB-71C5CC76A61E}"/>
    <cellStyle name="Moneda 27 4 4 3 3" xfId="22662" xr:uid="{8C9B4D28-C099-425F-BF5A-AC1EB9AB15EC}"/>
    <cellStyle name="Moneda 27 4 4 4" xfId="29944" xr:uid="{4A9B1462-297E-43C9-9D36-F5B25B77F261}"/>
    <cellStyle name="Moneda 27 4 4 5" xfId="19023" xr:uid="{EC4B047B-4561-4D77-8A00-AB8D397E6A19}"/>
    <cellStyle name="Moneda 27 4 5" xfId="8800" xr:uid="{7D340E2F-47FE-42D9-BD46-63883A58B8FC}"/>
    <cellStyle name="Moneda 27 4 5 2" xfId="16107" xr:uid="{F4493720-117B-4954-9B7F-2F59EA1CE5A5}"/>
    <cellStyle name="Moneda 27 4 5 2 2" xfId="37949" xr:uid="{BFBE76EA-775B-40F7-A27B-D8B41AF1EC21}"/>
    <cellStyle name="Moneda 27 4 5 2 3" xfId="27028" xr:uid="{48920E94-ECCD-444A-A343-FC3A5609CEC5}"/>
    <cellStyle name="Moneda 27 4 5 3" xfId="12449" xr:uid="{2BBEBB06-0CDE-4CE7-BC21-761C08E70FF5}"/>
    <cellStyle name="Moneda 27 4 5 3 2" xfId="34309" xr:uid="{F8AC9841-1677-49B0-BC81-A3E297C50274}"/>
    <cellStyle name="Moneda 27 4 5 3 3" xfId="23388" xr:uid="{15662CBC-4053-4A14-8D57-47B7C4DB5AD8}"/>
    <cellStyle name="Moneda 27 4 5 4" xfId="30670" xr:uid="{0ACA2844-35EF-4628-98E4-4EC8CA930C03}"/>
    <cellStyle name="Moneda 27 4 5 5" xfId="19749" xr:uid="{C0E462F9-385A-4ED2-A57C-2E2297E2CDF0}"/>
    <cellStyle name="Moneda 27 4 6" xfId="13189" xr:uid="{D66F184B-58EE-42B6-B08C-937888312D52}"/>
    <cellStyle name="Moneda 27 4 6 2" xfId="35043" xr:uid="{AC365B51-34FE-4414-AAB5-B909A3166FDC}"/>
    <cellStyle name="Moneda 27 4 6 3" xfId="24122" xr:uid="{A9641CB7-0136-43F7-81AF-690F304F0A32}"/>
    <cellStyle name="Moneda 27 4 7" xfId="9535" xr:uid="{B7BD5FD3-95A0-4D7B-928D-AAF56765CA3A}"/>
    <cellStyle name="Moneda 27 4 7 2" xfId="31403" xr:uid="{F55F1584-9358-4EDE-A87B-94AF7D70D166}"/>
    <cellStyle name="Moneda 27 4 7 3" xfId="20482" xr:uid="{B19CAF85-6804-45E8-96E8-298AA51C307C}"/>
    <cellStyle name="Moneda 27 4 8" xfId="27764" xr:uid="{F9F1051E-6247-43D8-92C7-8C57AFDB2415}"/>
    <cellStyle name="Moneda 27 4 9" xfId="16843" xr:uid="{6CDD5C9C-B6FA-4744-9715-D2FE6DD52988}"/>
    <cellStyle name="Moneda 27 5" xfId="6129" xr:uid="{743B1F1B-EC77-4EB9-8FA5-DCE6AA8F73DC}"/>
    <cellStyle name="Moneda 27 5 2" xfId="13436" xr:uid="{50B7A139-4B4B-4BDA-B8AA-51B6F6ABFF00}"/>
    <cellStyle name="Moneda 27 5 2 2" xfId="35290" xr:uid="{2936BD68-2C22-466E-AC5D-D44BBE793A33}"/>
    <cellStyle name="Moneda 27 5 2 3" xfId="24369" xr:uid="{A1EC1769-DC45-4884-B70D-058633CA1F54}"/>
    <cellStyle name="Moneda 27 5 3" xfId="9782" xr:uid="{85EE6963-7147-4C93-AA1D-A29C3479EF57}"/>
    <cellStyle name="Moneda 27 5 3 2" xfId="31650" xr:uid="{02F1333A-C061-489C-B86D-043B674E3ADF}"/>
    <cellStyle name="Moneda 27 5 3 3" xfId="20729" xr:uid="{DFC7FF6B-99E7-4F1C-A919-F5D71B4F405B}"/>
    <cellStyle name="Moneda 27 5 4" xfId="28011" xr:uid="{D4B1BC34-E849-4F7A-9C8E-5AE7D3F93D6D}"/>
    <cellStyle name="Moneda 27 5 5" xfId="17090" xr:uid="{E0970278-94A8-4C45-907A-3FBCF7724D1D}"/>
    <cellStyle name="Moneda 27 6" xfId="6857" xr:uid="{81160875-FE1C-4262-ACA5-4EEABFDB0EDD}"/>
    <cellStyle name="Moneda 27 6 2" xfId="14164" xr:uid="{DE8E6875-3751-4174-895C-7D5198D5BB80}"/>
    <cellStyle name="Moneda 27 6 2 2" xfId="36016" xr:uid="{281466E4-ACFB-4FB5-9C8B-A886C0DA4E93}"/>
    <cellStyle name="Moneda 27 6 2 3" xfId="25095" xr:uid="{F6187579-6214-4576-BAD3-C078329F59AB}"/>
    <cellStyle name="Moneda 27 6 3" xfId="10510" xr:uid="{C1D57335-EE7A-4869-BF02-DE3ED536B4D0}"/>
    <cellStyle name="Moneda 27 6 3 2" xfId="32376" xr:uid="{2C8D3E39-BB31-48F7-BB09-390873BC7B4E}"/>
    <cellStyle name="Moneda 27 6 3 3" xfId="21455" xr:uid="{17B1EA42-398A-4DD5-89DB-1C9C90B6B260}"/>
    <cellStyle name="Moneda 27 6 4" xfId="28737" xr:uid="{87086AE4-E996-4BF6-BAB3-CF1300B03E20}"/>
    <cellStyle name="Moneda 27 6 5" xfId="17816" xr:uid="{2C355C85-A364-42E4-9DA0-AEA594F42DA4}"/>
    <cellStyle name="Moneda 27 7" xfId="7587" xr:uid="{0E2423AD-7019-4E55-9BB4-36DBD91C732B}"/>
    <cellStyle name="Moneda 27 7 2" xfId="14894" xr:uid="{2DB65DCC-3065-4AF5-AC5B-B0DE49447C70}"/>
    <cellStyle name="Moneda 27 7 2 2" xfId="36742" xr:uid="{940F8EE2-4F5C-4CE6-96E5-374D7E5522D1}"/>
    <cellStyle name="Moneda 27 7 2 3" xfId="25821" xr:uid="{FC406E84-2FF0-4934-8AE2-33F17DF19A88}"/>
    <cellStyle name="Moneda 27 7 3" xfId="11240" xr:uid="{2491BEB2-1588-4854-9EF5-643EB32888C9}"/>
    <cellStyle name="Moneda 27 7 3 2" xfId="33102" xr:uid="{7B645F48-5635-4668-BF7B-4AEB42B75002}"/>
    <cellStyle name="Moneda 27 7 3 3" xfId="22181" xr:uid="{2FB21BAE-BEF3-47B6-A559-8BBAB7181144}"/>
    <cellStyle name="Moneda 27 7 4" xfId="29463" xr:uid="{D936629F-C1A3-4151-884B-B5A2B1B7D2ED}"/>
    <cellStyle name="Moneda 27 7 5" xfId="18542" xr:uid="{5D185E68-D452-42C5-AB20-97841F7305B3}"/>
    <cellStyle name="Moneda 27 8" xfId="8317" xr:uid="{C2CAF7CC-B338-4747-9B10-7C3B3D597A10}"/>
    <cellStyle name="Moneda 27 8 2" xfId="15624" xr:uid="{3550846A-FBE4-474A-BA0B-67208744F856}"/>
    <cellStyle name="Moneda 27 8 2 2" xfId="37468" xr:uid="{A6081D34-153B-458F-9F74-541A1E9BFAAB}"/>
    <cellStyle name="Moneda 27 8 2 3" xfId="26547" xr:uid="{A0C06B7E-0A3F-48E3-98E4-D0D81294AF3E}"/>
    <cellStyle name="Moneda 27 8 3" xfId="11968" xr:uid="{88C91230-E71E-4E74-A1CF-ABA00A391C0E}"/>
    <cellStyle name="Moneda 27 8 3 2" xfId="33828" xr:uid="{97C93F10-B352-4ED1-9D3C-ECA88F326117}"/>
    <cellStyle name="Moneda 27 8 3 3" xfId="22907" xr:uid="{40F4F53F-5253-4AEA-8906-2378B84ABA0E}"/>
    <cellStyle name="Moneda 27 8 4" xfId="30189" xr:uid="{D1E72BB0-151D-4915-A386-9C73EB75DB60}"/>
    <cellStyle name="Moneda 27 8 5" xfId="19268" xr:uid="{939B575C-DBA6-4FB9-8FE8-99488A814802}"/>
    <cellStyle name="Moneda 27 9" xfId="12706" xr:uid="{3A3CFB29-E9CD-40A0-B524-EF6975B58AC2}"/>
    <cellStyle name="Moneda 27 9 2" xfId="34562" xr:uid="{7D49B061-2305-42EA-B741-EAAC21976AD2}"/>
    <cellStyle name="Moneda 27 9 3" xfId="23641" xr:uid="{79CFDFAC-CA85-43FC-B854-2EA13F29168A}"/>
    <cellStyle name="Moneda 3" xfId="2950" xr:uid="{00000000-0005-0000-0000-000031090000}"/>
    <cellStyle name="Moneda 3 10" xfId="8865" xr:uid="{A6EBE6E2-979C-48A2-8C8A-C9D10439B176}"/>
    <cellStyle name="Moneda 3 10 2" xfId="16172" xr:uid="{C657C266-8DD1-4BE0-A84A-264B4560AF16}"/>
    <cellStyle name="Moneda 3 10 2 2" xfId="38014" xr:uid="{8F0C8322-D1E4-45E4-BEA3-09F5B30E8D20}"/>
    <cellStyle name="Moneda 3 10 2 3" xfId="27093" xr:uid="{2A8DBB13-67F4-4EF3-8F8F-ED30D1993B61}"/>
    <cellStyle name="Moneda 3 10 3" xfId="12514" xr:uid="{546B1B44-B9F3-49CC-937C-F7D2306C72CC}"/>
    <cellStyle name="Moneda 3 10 3 2" xfId="34374" xr:uid="{9333C4DD-A034-4F09-9C2E-A2BD8572EE4F}"/>
    <cellStyle name="Moneda 3 10 3 3" xfId="23453" xr:uid="{B4898F6B-78DA-49D3-B536-169781978820}"/>
    <cellStyle name="Moneda 3 10 4" xfId="30735" xr:uid="{14A6AFF1-DAEA-4BFE-8413-D9CC7A62D984}"/>
    <cellStyle name="Moneda 3 10 5" xfId="19814" xr:uid="{51B79D96-E76B-4048-8F57-EEE13BDBC353}"/>
    <cellStyle name="Moneda 3 11" xfId="12708" xr:uid="{D76401AB-73BC-4CC7-894F-A50FE7F682E8}"/>
    <cellStyle name="Moneda 3 11 2" xfId="34564" xr:uid="{3A761330-A092-45B4-8CFF-314400E7AB3D}"/>
    <cellStyle name="Moneda 3 11 3" xfId="23643" xr:uid="{7A7B2F5E-FEA7-4976-A3EC-F9E0B8938172}"/>
    <cellStyle name="Moneda 3 12" xfId="9056" xr:uid="{7978D3E4-075D-4799-B450-440CB5463F57}"/>
    <cellStyle name="Moneda 3 12 2" xfId="30924" xr:uid="{31E3AE94-3058-44E7-8CAF-CF6EFB215D92}"/>
    <cellStyle name="Moneda 3 12 3" xfId="20003" xr:uid="{EC9789DF-F1D3-4BBF-B3BB-9706B88E42C2}"/>
    <cellStyle name="Moneda 3 13" xfId="27285" xr:uid="{1AD72538-66EC-4001-B9A9-65666E1928A1}"/>
    <cellStyle name="Moneda 3 14" xfId="16364" xr:uid="{07070305-50D2-44D4-9E15-1F2AE094B41C}"/>
    <cellStyle name="Moneda 3 15" xfId="38026" xr:uid="{1E4FD81D-C0F2-499D-BC2E-789CA522332B}"/>
    <cellStyle name="Moneda 3 16" xfId="3219" xr:uid="{B2AA1E14-B296-46A6-A472-8DA894FA632C}"/>
    <cellStyle name="Moneda 3 17" xfId="38287" xr:uid="{3BED8A48-CA7E-45F2-886E-9C77AFF1C07D}"/>
    <cellStyle name="Moneda 3 2" xfId="5629" xr:uid="{778817EE-919C-44D7-B7C6-FBC2C83CBD28}"/>
    <cellStyle name="Moneda 3 2 10" xfId="38050" xr:uid="{F7F24AA8-45B7-4E49-B523-BD458DA34AC5}"/>
    <cellStyle name="Moneda 3 2 2" xfId="6368" xr:uid="{58CE333B-146C-4E7F-93CC-D9B54565BB07}"/>
    <cellStyle name="Moneda 3 2 2 2" xfId="13675" xr:uid="{63DCA82B-537B-4D04-A25C-08C59BAD7EB4}"/>
    <cellStyle name="Moneda 3 2 2 2 2" xfId="35529" xr:uid="{EB3D3BB5-4BB7-4137-B7C1-0D902C3C9C90}"/>
    <cellStyle name="Moneda 3 2 2 2 3" xfId="24608" xr:uid="{C994B504-8F51-47C5-A4F5-C8BE4D827D2D}"/>
    <cellStyle name="Moneda 3 2 2 3" xfId="10021" xr:uid="{4A725B6C-B9F0-4C95-B5C5-1074036BB3D6}"/>
    <cellStyle name="Moneda 3 2 2 3 2" xfId="31889" xr:uid="{B4955883-AD93-459C-8716-6AA457BDBA83}"/>
    <cellStyle name="Moneda 3 2 2 3 3" xfId="20968" xr:uid="{8A81B7C3-FB2B-4858-8DCB-B631A82017F7}"/>
    <cellStyle name="Moneda 3 2 2 4" xfId="28250" xr:uid="{E20D7CC3-0810-4366-9487-B0955AF006A4}"/>
    <cellStyle name="Moneda 3 2 2 5" xfId="17329" xr:uid="{74CE7E0E-4E3E-43F7-A1CD-AF87B76060F1}"/>
    <cellStyle name="Moneda 3 2 3" xfId="7098" xr:uid="{4C072FB5-84D6-4113-8BF0-3C0110C0007E}"/>
    <cellStyle name="Moneda 3 2 3 2" xfId="14405" xr:uid="{FD0EB8CC-CE77-4FE5-867D-40C51CC2A732}"/>
    <cellStyle name="Moneda 3 2 3 2 2" xfId="36255" xr:uid="{F433B1B1-7014-4F19-B6E3-F58D348C3FD9}"/>
    <cellStyle name="Moneda 3 2 3 2 3" xfId="25334" xr:uid="{F13AF675-649C-4F8D-8C43-578EF8FF8AB0}"/>
    <cellStyle name="Moneda 3 2 3 3" xfId="10751" xr:uid="{914CA188-AB69-44EB-9D1E-977600C1C6C6}"/>
    <cellStyle name="Moneda 3 2 3 3 2" xfId="32615" xr:uid="{5AA592B7-4042-4DA7-AA50-2E51E1936511}"/>
    <cellStyle name="Moneda 3 2 3 3 3" xfId="21694" xr:uid="{28458559-F4C7-4CD7-A0E0-FB8F72EE1BE6}"/>
    <cellStyle name="Moneda 3 2 3 4" xfId="28976" xr:uid="{B492685D-CC57-4588-A3A9-A6547A294AAE}"/>
    <cellStyle name="Moneda 3 2 3 5" xfId="18055" xr:uid="{DCA3B8EA-0A97-4CF2-B8C6-D61214CBAB12}"/>
    <cellStyle name="Moneda 3 2 4" xfId="7828" xr:uid="{856FC1B9-3720-4ABB-889A-B21F35FC963F}"/>
    <cellStyle name="Moneda 3 2 4 2" xfId="15135" xr:uid="{4A35A2B9-E855-459B-8916-577873E848A3}"/>
    <cellStyle name="Moneda 3 2 4 2 2" xfId="36981" xr:uid="{30545728-C369-4308-88B6-39C3546E7D26}"/>
    <cellStyle name="Moneda 3 2 4 2 3" xfId="26060" xr:uid="{55B13F42-DDCF-4F86-9985-1C4C93A858E1}"/>
    <cellStyle name="Moneda 3 2 4 3" xfId="11481" xr:uid="{F2B4A51A-93D9-48DF-87A6-40F27EEB2E11}"/>
    <cellStyle name="Moneda 3 2 4 3 2" xfId="33341" xr:uid="{A6071AB2-6147-4C77-8DD6-E9F85732026C}"/>
    <cellStyle name="Moneda 3 2 4 3 3" xfId="22420" xr:uid="{2BD3F35C-BF5D-4076-9C72-E66C76B2B259}"/>
    <cellStyle name="Moneda 3 2 4 4" xfId="29702" xr:uid="{6CD571E6-8112-4C50-A87D-18E3E9BA387C}"/>
    <cellStyle name="Moneda 3 2 4 5" xfId="18781" xr:uid="{30056410-A1FE-4763-8293-224752FCFF8D}"/>
    <cellStyle name="Moneda 3 2 5" xfId="8558" xr:uid="{59C2B6D5-BA9D-46F1-81FB-D4B7D5FAFAC0}"/>
    <cellStyle name="Moneda 3 2 5 2" xfId="15865" xr:uid="{E04EFBD4-4901-4D6D-A027-2B048CA94B8F}"/>
    <cellStyle name="Moneda 3 2 5 2 2" xfId="37707" xr:uid="{9B6CE171-E5EB-4ACF-A2B0-8EF719227577}"/>
    <cellStyle name="Moneda 3 2 5 2 3" xfId="26786" xr:uid="{62000335-3DEE-4B0C-AEB9-0D34614D0EA0}"/>
    <cellStyle name="Moneda 3 2 5 3" xfId="12207" xr:uid="{27766349-5852-4BF2-91A1-4A6C91826D82}"/>
    <cellStyle name="Moneda 3 2 5 3 2" xfId="34067" xr:uid="{BE1F52B5-2096-4170-8014-FE50CE0E380A}"/>
    <cellStyle name="Moneda 3 2 5 3 3" xfId="23146" xr:uid="{6BEEE829-00E0-44E9-8E14-079C9D3F1EFF}"/>
    <cellStyle name="Moneda 3 2 5 4" xfId="30428" xr:uid="{60186508-7E8B-4CB7-9CA7-7F5B657A5828}"/>
    <cellStyle name="Moneda 3 2 5 5" xfId="19507" xr:uid="{D1D5FD0E-7D3E-4F66-9315-0374489DE1FF}"/>
    <cellStyle name="Moneda 3 2 6" xfId="12947" xr:uid="{5F56FDAA-0C5F-4F59-B75A-1F7D82B73CC7}"/>
    <cellStyle name="Moneda 3 2 6 2" xfId="34801" xr:uid="{FAD84218-5C20-4873-A3C6-E4571F8C2087}"/>
    <cellStyle name="Moneda 3 2 6 3" xfId="23880" xr:uid="{F27F75F2-9470-4442-AD87-446AEB30B37A}"/>
    <cellStyle name="Moneda 3 2 7" xfId="9293" xr:uid="{9E160886-DB6F-4B26-840B-39E5443D43B1}"/>
    <cellStyle name="Moneda 3 2 7 2" xfId="31161" xr:uid="{A11FBA75-117C-42C3-9322-B0BDF9ECAA92}"/>
    <cellStyle name="Moneda 3 2 7 3" xfId="20240" xr:uid="{291B861F-34A5-47BE-9B4E-BE9D2DEAC51A}"/>
    <cellStyle name="Moneda 3 2 8" xfId="27522" xr:uid="{C231B639-6D6A-4930-92E3-FE52139AD18A}"/>
    <cellStyle name="Moneda 3 2 9" xfId="16601" xr:uid="{D36E212C-9EEF-4972-B9B8-9F3E6757E3ED}"/>
    <cellStyle name="Moneda 3 3" xfId="5692" xr:uid="{52DD81C2-EFBC-43D3-8FF6-00C05D1F9716}"/>
    <cellStyle name="Moneda 3 3 2" xfId="6428" xr:uid="{249EDAB6-BB44-40D5-92FA-82A3ACFF8EBB}"/>
    <cellStyle name="Moneda 3 3 2 2" xfId="13735" xr:uid="{18F2A9C4-4C37-44A1-A797-154B72FF104E}"/>
    <cellStyle name="Moneda 3 3 2 2 2" xfId="35589" xr:uid="{BCE743EB-8FE0-4616-95B9-655E1987833E}"/>
    <cellStyle name="Moneda 3 3 2 2 3" xfId="24668" xr:uid="{4EB72DD8-897C-4C9A-A5E1-F25438501EFE}"/>
    <cellStyle name="Moneda 3 3 2 3" xfId="10081" xr:uid="{0D4355F3-1B5E-4C8E-8FC2-A8486816768A}"/>
    <cellStyle name="Moneda 3 3 2 3 2" xfId="31949" xr:uid="{63D2638E-8486-4829-A1C6-0BECE73E92B5}"/>
    <cellStyle name="Moneda 3 3 2 3 3" xfId="21028" xr:uid="{59AACC13-8CC8-424B-9354-4F54CF838E5C}"/>
    <cellStyle name="Moneda 3 3 2 4" xfId="28310" xr:uid="{FAD6B0FF-C9BB-4A54-A460-B7C73D395127}"/>
    <cellStyle name="Moneda 3 3 2 5" xfId="17389" xr:uid="{F091E107-04A9-4211-82E2-6BA732D72F22}"/>
    <cellStyle name="Moneda 3 3 3" xfId="7158" xr:uid="{149112F1-B7D8-4DBB-91C4-A20F168775C2}"/>
    <cellStyle name="Moneda 3 3 3 2" xfId="14465" xr:uid="{0ADB8C85-28BD-496F-8A4E-B545AD42DC89}"/>
    <cellStyle name="Moneda 3 3 3 2 2" xfId="36315" xr:uid="{D3628210-72F2-48F9-89EA-9C3CEFF95571}"/>
    <cellStyle name="Moneda 3 3 3 2 3" xfId="25394" xr:uid="{FD36BF26-1EE8-4312-B92E-6CD5E7E58622}"/>
    <cellStyle name="Moneda 3 3 3 3" xfId="10811" xr:uid="{BEF6BBB1-75CB-4D75-B588-65C1E8E12F6C}"/>
    <cellStyle name="Moneda 3 3 3 3 2" xfId="32675" xr:uid="{A1B0C1E1-82A4-4B80-8E75-81C0EED42BE0}"/>
    <cellStyle name="Moneda 3 3 3 3 3" xfId="21754" xr:uid="{73583261-08A5-411F-85DD-14AA6947487D}"/>
    <cellStyle name="Moneda 3 3 3 4" xfId="29036" xr:uid="{7FA9BD9A-F72A-4E48-BC8C-03FCBF189CFA}"/>
    <cellStyle name="Moneda 3 3 3 5" xfId="18115" xr:uid="{C5490EEF-D5BC-475B-84BC-A52D0A9C4193}"/>
    <cellStyle name="Moneda 3 3 4" xfId="7888" xr:uid="{EF5DAA98-F125-48A1-A9AE-5876E7D5B604}"/>
    <cellStyle name="Moneda 3 3 4 2" xfId="15195" xr:uid="{D560A317-5853-40E0-BD8C-1F58E9A4E9C2}"/>
    <cellStyle name="Moneda 3 3 4 2 2" xfId="37041" xr:uid="{129F3826-0F1B-4102-A2E5-784579A33736}"/>
    <cellStyle name="Moneda 3 3 4 2 3" xfId="26120" xr:uid="{99B14C23-6D2B-42A4-A532-CA3FBBF1EFD7}"/>
    <cellStyle name="Moneda 3 3 4 3" xfId="11541" xr:uid="{83F17C43-C5BC-4682-9CE4-6FA414F2DD4C}"/>
    <cellStyle name="Moneda 3 3 4 3 2" xfId="33401" xr:uid="{6BDCB74B-412B-403C-9E4F-CA5B867D8EDB}"/>
    <cellStyle name="Moneda 3 3 4 3 3" xfId="22480" xr:uid="{718415ED-AC1E-466A-B0B8-3D89606D2B4F}"/>
    <cellStyle name="Moneda 3 3 4 4" xfId="29762" xr:uid="{EFAFDCD4-A628-4138-A32B-EECAEDB0FE94}"/>
    <cellStyle name="Moneda 3 3 4 5" xfId="18841" xr:uid="{709705ED-1BEB-4177-8590-AE4618F39F0E}"/>
    <cellStyle name="Moneda 3 3 5" xfId="8618" xr:uid="{C30CBEA1-CB2A-4A9F-AD58-F7E2283F7DA3}"/>
    <cellStyle name="Moneda 3 3 5 2" xfId="15925" xr:uid="{A9B28CC2-4111-49F0-A6D9-C3FA11352A44}"/>
    <cellStyle name="Moneda 3 3 5 2 2" xfId="37767" xr:uid="{3E7C3994-A75B-491E-9409-A5A80923895A}"/>
    <cellStyle name="Moneda 3 3 5 2 3" xfId="26846" xr:uid="{30196C7E-4915-4297-9DA8-5F7FF739214D}"/>
    <cellStyle name="Moneda 3 3 5 3" xfId="12267" xr:uid="{73391159-80C1-4BBA-808E-222FC299D612}"/>
    <cellStyle name="Moneda 3 3 5 3 2" xfId="34127" xr:uid="{1AF4AE40-4C12-4EFD-9E23-D87311DE3F66}"/>
    <cellStyle name="Moneda 3 3 5 3 3" xfId="23206" xr:uid="{E1D76118-B12F-4276-9F6E-32B9A6AC827D}"/>
    <cellStyle name="Moneda 3 3 5 4" xfId="30488" xr:uid="{B7F34D70-9561-4FEF-B68A-7D8F43C3C612}"/>
    <cellStyle name="Moneda 3 3 5 5" xfId="19567" xr:uid="{D6C5C426-F38B-491E-AE8E-7EFBE0FDF467}"/>
    <cellStyle name="Moneda 3 3 6" xfId="13007" xr:uid="{42D1A02E-60C3-4335-832D-ECD8F9229342}"/>
    <cellStyle name="Moneda 3 3 6 2" xfId="34861" xr:uid="{BF6CD041-C8A8-455E-BEA3-D9C4A916F193}"/>
    <cellStyle name="Moneda 3 3 6 3" xfId="23940" xr:uid="{54CCBED4-EC3E-49E9-8B31-C98433C2A256}"/>
    <cellStyle name="Moneda 3 3 7" xfId="9353" xr:uid="{664CBFC4-2451-4F22-A4F3-0DC8FF8751D5}"/>
    <cellStyle name="Moneda 3 3 7 2" xfId="31221" xr:uid="{E43819B6-BF75-4189-B091-669365BD6FE1}"/>
    <cellStyle name="Moneda 3 3 7 3" xfId="20300" xr:uid="{BF198540-AAE4-47B2-A28C-DBE4B9B2C04A}"/>
    <cellStyle name="Moneda 3 3 8" xfId="27582" xr:uid="{3358F732-CD6C-433B-81FB-FF7C132BD818}"/>
    <cellStyle name="Moneda 3 3 9" xfId="16661" xr:uid="{BE67FECC-7698-4F09-BC81-D9919121F705}"/>
    <cellStyle name="Moneda 3 4" xfId="5879" xr:uid="{9B747987-6BF7-43CD-B007-9FD309CF8754}"/>
    <cellStyle name="Moneda 3 4 2" xfId="6612" xr:uid="{92AED302-B82E-4DA9-8B0C-F422449281F8}"/>
    <cellStyle name="Moneda 3 4 2 2" xfId="13919" xr:uid="{1DEF1AB6-4286-49FF-A28D-B9844769297E}"/>
    <cellStyle name="Moneda 3 4 2 2 2" xfId="35773" xr:uid="{535DD68E-2640-447D-94BA-F4B0FCD088CF}"/>
    <cellStyle name="Moneda 3 4 2 2 3" xfId="24852" xr:uid="{0DB3C621-5627-431C-8E04-63FD6D4A2FA4}"/>
    <cellStyle name="Moneda 3 4 2 3" xfId="10265" xr:uid="{BE20EA92-3BBC-498B-86F4-C9D8D44C1ECF}"/>
    <cellStyle name="Moneda 3 4 2 3 2" xfId="32133" xr:uid="{384599E3-6206-4475-94D7-8B0B3E8BDD1C}"/>
    <cellStyle name="Moneda 3 4 2 3 3" xfId="21212" xr:uid="{FB4A090B-F7E9-4F57-9AD4-946D9C81E12C}"/>
    <cellStyle name="Moneda 3 4 2 4" xfId="28494" xr:uid="{460540BC-E0A6-4B1C-A644-D6769C4869A4}"/>
    <cellStyle name="Moneda 3 4 2 5" xfId="17573" xr:uid="{0ED0414F-D21F-4A62-829E-080E2819AA12}"/>
    <cellStyle name="Moneda 3 4 3" xfId="7342" xr:uid="{3CE64762-85CA-452A-9EE2-50A0F6E30BD9}"/>
    <cellStyle name="Moneda 3 4 3 2" xfId="14649" xr:uid="{308E378A-F516-4DD1-AFF3-1959A433EA43}"/>
    <cellStyle name="Moneda 3 4 3 2 2" xfId="36499" xr:uid="{90F48B4E-5F31-48B6-BCBC-6447E101147E}"/>
    <cellStyle name="Moneda 3 4 3 2 3" xfId="25578" xr:uid="{A23A652B-A09D-460E-93EA-4BE4317F024A}"/>
    <cellStyle name="Moneda 3 4 3 3" xfId="10995" xr:uid="{AEDF4C78-3CA3-407C-8015-1A5F7BA91A04}"/>
    <cellStyle name="Moneda 3 4 3 3 2" xfId="32859" xr:uid="{503E3553-AC92-486B-AD68-82A1543ECC88}"/>
    <cellStyle name="Moneda 3 4 3 3 3" xfId="21938" xr:uid="{A746E684-A588-4166-8A76-E3EACC5AFCBC}"/>
    <cellStyle name="Moneda 3 4 3 4" xfId="29220" xr:uid="{EF84785B-6F9E-4C39-91E2-2546A423FC2F}"/>
    <cellStyle name="Moneda 3 4 3 5" xfId="18299" xr:uid="{7006F356-0F02-4F2B-B253-D19A3D7AF299}"/>
    <cellStyle name="Moneda 3 4 4" xfId="8072" xr:uid="{1A23C7F3-C5E8-4CC0-8D85-7CAD70608A23}"/>
    <cellStyle name="Moneda 3 4 4 2" xfId="15379" xr:uid="{1383B1F5-E156-448A-BEA4-51AA3362296C}"/>
    <cellStyle name="Moneda 3 4 4 2 2" xfId="37225" xr:uid="{E6EE4F96-2F32-493C-B5A5-96F400D1A66D}"/>
    <cellStyle name="Moneda 3 4 4 2 3" xfId="26304" xr:uid="{D667DCE8-A16F-4099-A904-DBF59A9A07A8}"/>
    <cellStyle name="Moneda 3 4 4 3" xfId="11725" xr:uid="{865AD3B8-449D-40EE-B0BA-F67E34B0874A}"/>
    <cellStyle name="Moneda 3 4 4 3 2" xfId="33585" xr:uid="{B8D38B29-A8B4-40DB-AF17-FFCAF3A9E367}"/>
    <cellStyle name="Moneda 3 4 4 3 3" xfId="22664" xr:uid="{92E2A301-5D52-4478-965E-183F901A5222}"/>
    <cellStyle name="Moneda 3 4 4 4" xfId="29946" xr:uid="{1AAA1F57-21D8-47B4-981D-71C0C86C522B}"/>
    <cellStyle name="Moneda 3 4 4 5" xfId="19025" xr:uid="{80653972-019A-4451-9E56-639126A4A022}"/>
    <cellStyle name="Moneda 3 4 5" xfId="8802" xr:uid="{FCCA1835-F921-441A-A85C-420F5927603D}"/>
    <cellStyle name="Moneda 3 4 5 2" xfId="16109" xr:uid="{14E6020B-1DB2-45A2-AA7B-F1BEE669AE02}"/>
    <cellStyle name="Moneda 3 4 5 2 2" xfId="37951" xr:uid="{624A0F9D-D8BC-4854-98EA-5415F023E7BB}"/>
    <cellStyle name="Moneda 3 4 5 2 3" xfId="27030" xr:uid="{13E44214-CD8D-4469-B691-7F2E0FAFFD09}"/>
    <cellStyle name="Moneda 3 4 5 3" xfId="12451" xr:uid="{AD4F5B0D-AE23-4D43-85D0-D29F835A8CD7}"/>
    <cellStyle name="Moneda 3 4 5 3 2" xfId="34311" xr:uid="{B85007E8-EA2F-4749-9A45-77A867D74EA1}"/>
    <cellStyle name="Moneda 3 4 5 3 3" xfId="23390" xr:uid="{5B6B9B5E-4724-4E68-94AC-184E4F3605B5}"/>
    <cellStyle name="Moneda 3 4 5 4" xfId="30672" xr:uid="{57A8F4CB-550B-4ED8-8B4D-6068B830C4AD}"/>
    <cellStyle name="Moneda 3 4 5 5" xfId="19751" xr:uid="{203B73F4-1EFC-476A-AB80-7BA2E42997D9}"/>
    <cellStyle name="Moneda 3 4 6" xfId="13191" xr:uid="{753C2D27-6096-451E-A2A1-EF1EE9157484}"/>
    <cellStyle name="Moneda 3 4 6 2" xfId="35045" xr:uid="{9A2B40B6-126C-4B21-8905-43A79B180C43}"/>
    <cellStyle name="Moneda 3 4 6 3" xfId="24124" xr:uid="{9A1BEEAD-C9CD-40CB-BE2F-08F8C6D7BD6D}"/>
    <cellStyle name="Moneda 3 4 7" xfId="9537" xr:uid="{7F8B25C1-0DCF-4394-8121-43F7F8DB5284}"/>
    <cellStyle name="Moneda 3 4 7 2" xfId="31405" xr:uid="{6C51953F-1268-480F-84F0-A770FA4A9DE1}"/>
    <cellStyle name="Moneda 3 4 7 3" xfId="20484" xr:uid="{8E14FD80-5446-4E1A-A0DB-ED3DAB697728}"/>
    <cellStyle name="Moneda 3 4 8" xfId="27766" xr:uid="{A9C621DB-B8B4-48F4-98ED-7E59116EE3E4}"/>
    <cellStyle name="Moneda 3 4 9" xfId="16845" xr:uid="{5229B1D6-270D-49C6-9EA7-230727538FB3}"/>
    <cellStyle name="Moneda 3 5" xfId="5943" xr:uid="{7DCB333E-8A94-4D75-8D60-80DE07FB6ED0}"/>
    <cellStyle name="Moneda 3 5 2" xfId="6673" xr:uid="{CE537547-21C9-446D-BE3D-504EEF338F94}"/>
    <cellStyle name="Moneda 3 5 2 2" xfId="13980" xr:uid="{70106DC2-8DDB-4AED-B251-108FE4ADBE2F}"/>
    <cellStyle name="Moneda 3 5 2 2 2" xfId="35834" xr:uid="{D3FC6558-9D99-435C-ADE7-0E0E81F1BE00}"/>
    <cellStyle name="Moneda 3 5 2 2 3" xfId="24913" xr:uid="{B4B48D62-08E1-4EF3-A3C2-DCA054168E60}"/>
    <cellStyle name="Moneda 3 5 2 3" xfId="10326" xr:uid="{F5F74665-E755-4F0B-9528-439399C37E6D}"/>
    <cellStyle name="Moneda 3 5 2 3 2" xfId="32194" xr:uid="{4393B515-AAFB-4593-A0C6-794A89630AB8}"/>
    <cellStyle name="Moneda 3 5 2 3 3" xfId="21273" xr:uid="{FBA7F8A6-CCE4-4F95-9B8B-14A0511027A3}"/>
    <cellStyle name="Moneda 3 5 2 4" xfId="28555" xr:uid="{D7DF586E-497F-4FB5-B0A0-18B3AE90EDDA}"/>
    <cellStyle name="Moneda 3 5 2 5" xfId="17634" xr:uid="{FA423786-391F-4CC8-B566-A03BFCF8C99A}"/>
    <cellStyle name="Moneda 3 5 3" xfId="7403" xr:uid="{3561B0C2-0BE3-417E-94D8-EF99EC7A3242}"/>
    <cellStyle name="Moneda 3 5 3 2" xfId="14710" xr:uid="{589254A7-587A-481C-BFCE-1F5E0CC29A1F}"/>
    <cellStyle name="Moneda 3 5 3 2 2" xfId="36560" xr:uid="{B765A219-2AC3-4026-8466-A4BCAE19837D}"/>
    <cellStyle name="Moneda 3 5 3 2 3" xfId="25639" xr:uid="{0E875BF4-A4EA-4EAE-9D0F-D6E2DD51A2E9}"/>
    <cellStyle name="Moneda 3 5 3 3" xfId="11056" xr:uid="{7B6BA40D-392E-4D42-AA5B-9D0D33E28F27}"/>
    <cellStyle name="Moneda 3 5 3 3 2" xfId="32920" xr:uid="{313A7070-0C97-4625-8078-D6D319B9F281}"/>
    <cellStyle name="Moneda 3 5 3 3 3" xfId="21999" xr:uid="{1DA94337-6FB2-4E6C-8B39-BED5B3C1512B}"/>
    <cellStyle name="Moneda 3 5 3 4" xfId="29281" xr:uid="{CE63FC41-8704-408F-A90D-F6F1406BB4B4}"/>
    <cellStyle name="Moneda 3 5 3 5" xfId="18360" xr:uid="{3236B683-A48E-4610-AE7F-A74FF0A33604}"/>
    <cellStyle name="Moneda 3 5 4" xfId="8133" xr:uid="{5D229FB9-0B19-43E2-A235-63ECA7DB6F33}"/>
    <cellStyle name="Moneda 3 5 4 2" xfId="15440" xr:uid="{89F7AA21-7F1F-4157-88CB-AC3C6BE205FB}"/>
    <cellStyle name="Moneda 3 5 4 2 2" xfId="37286" xr:uid="{88E33B74-1C6B-489A-A09A-3419BD1E4AC2}"/>
    <cellStyle name="Moneda 3 5 4 2 3" xfId="26365" xr:uid="{7FCC3F8E-411E-4BF7-B8C3-886673EAD5F1}"/>
    <cellStyle name="Moneda 3 5 4 3" xfId="11786" xr:uid="{4FFD9363-08AF-47B6-9614-C565CD11E590}"/>
    <cellStyle name="Moneda 3 5 4 3 2" xfId="33646" xr:uid="{F9ED1C0A-2568-4709-990F-29F859207FBC}"/>
    <cellStyle name="Moneda 3 5 4 3 3" xfId="22725" xr:uid="{60BAC26B-2CD3-4932-A3E0-5CF97264CD82}"/>
    <cellStyle name="Moneda 3 5 4 4" xfId="30007" xr:uid="{4B458A3B-1D15-4893-88CE-8A4C7D705CE2}"/>
    <cellStyle name="Moneda 3 5 4 5" xfId="19086" xr:uid="{878D0515-79E2-470B-9FC6-A1E9E7712051}"/>
    <cellStyle name="Moneda 3 5 5" xfId="8863" xr:uid="{010D61DE-B559-4D21-81C6-5BF4E081AF39}"/>
    <cellStyle name="Moneda 3 5 5 2" xfId="16170" xr:uid="{F38AE5BE-B2A1-4B1A-92AE-726D8244E1F9}"/>
    <cellStyle name="Moneda 3 5 5 2 2" xfId="38012" xr:uid="{4A9A6BAC-1D98-447B-87A7-B584EB744236}"/>
    <cellStyle name="Moneda 3 5 5 2 3" xfId="27091" xr:uid="{C5AB69E2-CE08-4F0F-A64A-BA49B5CA81AE}"/>
    <cellStyle name="Moneda 3 5 5 3" xfId="12512" xr:uid="{1A24D017-FD3C-44B7-BAFC-F67330309799}"/>
    <cellStyle name="Moneda 3 5 5 3 2" xfId="34372" xr:uid="{D046E9D1-7660-4815-A5D8-A676F994BDD9}"/>
    <cellStyle name="Moneda 3 5 5 3 3" xfId="23451" xr:uid="{759652CB-730B-437F-9130-F5D0CE7D4680}"/>
    <cellStyle name="Moneda 3 5 5 4" xfId="30733" xr:uid="{7A608A12-0EF6-4CBB-8B12-B7F6A74C8424}"/>
    <cellStyle name="Moneda 3 5 5 5" xfId="19812" xr:uid="{02009283-C34C-4A8F-AA3A-E63F74BA786F}"/>
    <cellStyle name="Moneda 3 5 6" xfId="13252" xr:uid="{5103BF79-E975-4066-A41B-B89BA0083109}"/>
    <cellStyle name="Moneda 3 5 6 2" xfId="35106" xr:uid="{0983BF26-DC24-45C6-9023-7816E6300449}"/>
    <cellStyle name="Moneda 3 5 6 3" xfId="24185" xr:uid="{D19437F9-295D-4919-8833-F8A32770FB2E}"/>
    <cellStyle name="Moneda 3 5 7" xfId="9598" xr:uid="{E92FD0E0-8665-4DAB-95FD-52A1BB1C99C3}"/>
    <cellStyle name="Moneda 3 5 7 2" xfId="31466" xr:uid="{B5889087-3130-4438-82B1-4833A26131BD}"/>
    <cellStyle name="Moneda 3 5 7 3" xfId="20545" xr:uid="{031A1C0A-4627-471D-BE38-F363B7F44240}"/>
    <cellStyle name="Moneda 3 5 8" xfId="27827" xr:uid="{2C6F2DAE-4F13-4C88-A792-D0E286E6394A}"/>
    <cellStyle name="Moneda 3 5 9" xfId="16906" xr:uid="{FB5521BC-D739-4635-AC8D-68180CCF3003}"/>
    <cellStyle name="Moneda 3 6" xfId="6131" xr:uid="{4C249038-687E-4F3A-931A-5D60859D194B}"/>
    <cellStyle name="Moneda 3 6 2" xfId="13438" xr:uid="{A7728163-0C03-4772-8E8A-20EF0F2A4574}"/>
    <cellStyle name="Moneda 3 6 2 2" xfId="35292" xr:uid="{CBBA3A11-D3BA-4544-BF2B-3536E5C1F9A8}"/>
    <cellStyle name="Moneda 3 6 2 3" xfId="24371" xr:uid="{871EE2E4-4E1E-4AEB-9DF4-864946288B64}"/>
    <cellStyle name="Moneda 3 6 3" xfId="9784" xr:uid="{2AC61649-8EF1-4BE5-91E2-3EAE7D9F828D}"/>
    <cellStyle name="Moneda 3 6 3 2" xfId="31652" xr:uid="{3E980616-3930-4B36-9AF8-A8E58F2D9F83}"/>
    <cellStyle name="Moneda 3 6 3 3" xfId="20731" xr:uid="{0FBF07D2-73EC-4BE5-A3F7-8F0BF407DF48}"/>
    <cellStyle name="Moneda 3 6 4" xfId="28013" xr:uid="{885A6ED3-4357-4354-8479-CFC1480012F5}"/>
    <cellStyle name="Moneda 3 6 5" xfId="17092" xr:uid="{2C6A4792-8B3F-46D0-9185-D27D6E64A939}"/>
    <cellStyle name="Moneda 3 7" xfId="6859" xr:uid="{06E33FD3-A087-4557-8E93-F36103DCF0DD}"/>
    <cellStyle name="Moneda 3 7 2" xfId="14166" xr:uid="{A5DFEED2-B3EF-4740-9514-C6D8C9B57960}"/>
    <cellStyle name="Moneda 3 7 2 2" xfId="36018" xr:uid="{B0151E2D-5773-43D2-983D-E8119147026C}"/>
    <cellStyle name="Moneda 3 7 2 3" xfId="25097" xr:uid="{8D62FAC0-8B88-445B-8C40-E232AEC008DF}"/>
    <cellStyle name="Moneda 3 7 3" xfId="10512" xr:uid="{AA0BC8DC-2C77-488B-B84B-0F75FE400556}"/>
    <cellStyle name="Moneda 3 7 3 2" xfId="32378" xr:uid="{028D62F3-0DAA-4A8B-B722-4F8C03220E98}"/>
    <cellStyle name="Moneda 3 7 3 3" xfId="21457" xr:uid="{DB95CE22-F841-4312-8884-39E6567CA911}"/>
    <cellStyle name="Moneda 3 7 4" xfId="28739" xr:uid="{D666DE11-9AB7-4792-9A9C-9CA66BDB5B44}"/>
    <cellStyle name="Moneda 3 7 5" xfId="17818" xr:uid="{D36C87F5-D284-486B-86EF-15BD39B3009C}"/>
    <cellStyle name="Moneda 3 8" xfId="7589" xr:uid="{2F7A51B9-0D10-45CE-95D3-178551FE739A}"/>
    <cellStyle name="Moneda 3 8 2" xfId="14896" xr:uid="{2AA261CC-308C-43E5-BD1D-A129F427723B}"/>
    <cellStyle name="Moneda 3 8 2 2" xfId="36744" xr:uid="{EFA9DB06-D230-4A6B-A6D9-8646C6866BD1}"/>
    <cellStyle name="Moneda 3 8 2 3" xfId="25823" xr:uid="{49BB97BA-2E42-49C9-AA70-54A249F9D724}"/>
    <cellStyle name="Moneda 3 8 3" xfId="11242" xr:uid="{079CE372-C8F6-4849-9288-2DD2C2341F73}"/>
    <cellStyle name="Moneda 3 8 3 2" xfId="33104" xr:uid="{BFFDDC8B-1583-4AAB-AA92-BACADD1767D6}"/>
    <cellStyle name="Moneda 3 8 3 3" xfId="22183" xr:uid="{7413F58A-5D55-4BE8-9E63-144BAF432FA0}"/>
    <cellStyle name="Moneda 3 8 4" xfId="29465" xr:uid="{F3F6B2DF-01A5-4C63-9A6C-39D5104AAFB2}"/>
    <cellStyle name="Moneda 3 8 5" xfId="18544" xr:uid="{504E8B75-4861-4FE5-B4FD-4C6EAD8525DD}"/>
    <cellStyle name="Moneda 3 9" xfId="8319" xr:uid="{A0C65F89-9A7C-44A4-85D8-70FB320EBD47}"/>
    <cellStyle name="Moneda 3 9 2" xfId="15626" xr:uid="{C0EDF423-B977-4D53-9FAC-122A029B6B3B}"/>
    <cellStyle name="Moneda 3 9 2 2" xfId="37470" xr:uid="{F70986F7-7461-4027-B959-7F63280ECD41}"/>
    <cellStyle name="Moneda 3 9 2 3" xfId="26549" xr:uid="{EC773E89-6B15-4968-BA7E-83CBDF9F8CA9}"/>
    <cellStyle name="Moneda 3 9 3" xfId="11970" xr:uid="{511555CD-6EB7-4806-98F5-B4771A004336}"/>
    <cellStyle name="Moneda 3 9 3 2" xfId="33830" xr:uid="{C0BBE79A-D853-4B5D-B404-85FDEDCC8CE3}"/>
    <cellStyle name="Moneda 3 9 3 3" xfId="22909" xr:uid="{9D1A49DF-9364-42A3-A615-EEB48757AEBB}"/>
    <cellStyle name="Moneda 3 9 4" xfId="30191" xr:uid="{3FE7C847-5E77-45B4-8FB1-00158465E197}"/>
    <cellStyle name="Moneda 3 9 5" xfId="19270" xr:uid="{A5C701B3-E1C0-4662-B6F9-49B6CD3028D9}"/>
    <cellStyle name="Moneda 30" xfId="3220" xr:uid="{2B3BBD63-28B3-46ED-B347-8AD0A925843A}"/>
    <cellStyle name="Moneda 30 10" xfId="9057" xr:uid="{032030EC-DBE0-4B53-8A22-7BA6CE0D8C77}"/>
    <cellStyle name="Moneda 30 10 2" xfId="30925" xr:uid="{7E539C5A-E392-49A9-95B0-BEA2CDD441B1}"/>
    <cellStyle name="Moneda 30 10 3" xfId="20004" xr:uid="{4ADFABF6-8688-4374-8843-EEF2B16EFE23}"/>
    <cellStyle name="Moneda 30 11" xfId="27286" xr:uid="{DF2DE25E-8CFB-4007-AF34-02A8A5CB43A7}"/>
    <cellStyle name="Moneda 30 12" xfId="16365" xr:uid="{7A5694F7-BD69-41B4-8297-A8A15EC1A88F}"/>
    <cellStyle name="Moneda 30 2" xfId="3221" xr:uid="{B438BD7E-EBB4-4938-ABFA-FCCCADCC797E}"/>
    <cellStyle name="Moneda 30 2 10" xfId="27287" xr:uid="{A1393B42-A786-4DCD-BEB1-A4313E4B8031}"/>
    <cellStyle name="Moneda 30 2 11" xfId="16366" xr:uid="{7FF6262D-E6A2-4500-B48F-E78EB2C1A588}"/>
    <cellStyle name="Moneda 30 2 2" xfId="5631" xr:uid="{F74866AB-C175-45A5-906A-55B45A2A00B6}"/>
    <cellStyle name="Moneda 30 2 2 2" xfId="6370" xr:uid="{872BEDB7-D590-42DA-A033-E4E4FF074CD8}"/>
    <cellStyle name="Moneda 30 2 2 2 2" xfId="13677" xr:uid="{17C34DED-74D4-4AB5-9855-36310CBCA7CE}"/>
    <cellStyle name="Moneda 30 2 2 2 2 2" xfId="35531" xr:uid="{AA4D4D9D-67CC-4B39-BA83-D4F4A275A99F}"/>
    <cellStyle name="Moneda 30 2 2 2 2 3" xfId="24610" xr:uid="{C755E6D5-D14E-4D0E-8152-F9D56E72BFB5}"/>
    <cellStyle name="Moneda 30 2 2 2 3" xfId="10023" xr:uid="{A7759139-9C91-4859-ABD4-D63A58B29791}"/>
    <cellStyle name="Moneda 30 2 2 2 3 2" xfId="31891" xr:uid="{FE733D17-93BF-45FC-BD68-8BBBC1F11E53}"/>
    <cellStyle name="Moneda 30 2 2 2 3 3" xfId="20970" xr:uid="{D5262819-719A-4575-98A4-5E59D0FA5B76}"/>
    <cellStyle name="Moneda 30 2 2 2 4" xfId="28252" xr:uid="{3BCF1BB7-E442-4C97-8CA6-7C2F7FEEBC57}"/>
    <cellStyle name="Moneda 30 2 2 2 5" xfId="17331" xr:uid="{9B30FA4F-0DA7-437D-9C13-F94AD54E2E74}"/>
    <cellStyle name="Moneda 30 2 2 3" xfId="7100" xr:uid="{F42DC5B7-3CAF-463B-8846-44AB0C56646F}"/>
    <cellStyle name="Moneda 30 2 2 3 2" xfId="14407" xr:uid="{A22BAEF4-292F-49F2-8BA9-1E62B46CBA32}"/>
    <cellStyle name="Moneda 30 2 2 3 2 2" xfId="36257" xr:uid="{0CD4C998-B597-4B16-9393-31F26D67D3E7}"/>
    <cellStyle name="Moneda 30 2 2 3 2 3" xfId="25336" xr:uid="{207FA214-0980-4D30-BD86-229C4C0035F1}"/>
    <cellStyle name="Moneda 30 2 2 3 3" xfId="10753" xr:uid="{3BF60249-2A49-467F-A9B3-7CB4510BD07D}"/>
    <cellStyle name="Moneda 30 2 2 3 3 2" xfId="32617" xr:uid="{EDA6988E-325A-4712-AEB9-1061D3A8B3F4}"/>
    <cellStyle name="Moneda 30 2 2 3 3 3" xfId="21696" xr:uid="{269AEDC5-6805-44FA-9A71-6D0539E3957E}"/>
    <cellStyle name="Moneda 30 2 2 3 4" xfId="28978" xr:uid="{8DDCBA02-8938-4CC9-BE4A-484324A6C8CC}"/>
    <cellStyle name="Moneda 30 2 2 3 5" xfId="18057" xr:uid="{C9118C43-9F84-4561-B4BF-2DFCF32F4A31}"/>
    <cellStyle name="Moneda 30 2 2 4" xfId="7830" xr:uid="{D0983843-76F6-4E26-9261-0D037FB322F2}"/>
    <cellStyle name="Moneda 30 2 2 4 2" xfId="15137" xr:uid="{FBE7E4E3-2E9B-4B24-81FF-BA7B84AFEF5F}"/>
    <cellStyle name="Moneda 30 2 2 4 2 2" xfId="36983" xr:uid="{1BD8AE7F-2FF5-4F4C-BD2B-F9082F411D7A}"/>
    <cellStyle name="Moneda 30 2 2 4 2 3" xfId="26062" xr:uid="{2D812788-E35F-4EE3-A445-C93ECFC59B5E}"/>
    <cellStyle name="Moneda 30 2 2 4 3" xfId="11483" xr:uid="{3972D019-A632-4C90-BDC5-D23CB3FE414E}"/>
    <cellStyle name="Moneda 30 2 2 4 3 2" xfId="33343" xr:uid="{22F7A475-20E4-40AE-8905-38D5F0D6D932}"/>
    <cellStyle name="Moneda 30 2 2 4 3 3" xfId="22422" xr:uid="{CAA3E424-1866-43EB-A333-18B6464A1E6D}"/>
    <cellStyle name="Moneda 30 2 2 4 4" xfId="29704" xr:uid="{F3E29070-2781-4C49-BE40-23442F6E71EE}"/>
    <cellStyle name="Moneda 30 2 2 4 5" xfId="18783" xr:uid="{290FCDCE-E0DA-4E5A-88BE-C0E21AD4DD6A}"/>
    <cellStyle name="Moneda 30 2 2 5" xfId="8560" xr:uid="{42E09FA5-407A-47CD-B043-32065A634CE9}"/>
    <cellStyle name="Moneda 30 2 2 5 2" xfId="15867" xr:uid="{8BD93595-A016-4848-BBDE-C1F0EB907363}"/>
    <cellStyle name="Moneda 30 2 2 5 2 2" xfId="37709" xr:uid="{CF270CC9-AFCC-4BE6-8D0E-7D7074A0B64D}"/>
    <cellStyle name="Moneda 30 2 2 5 2 3" xfId="26788" xr:uid="{B9E4857E-6F40-47BB-8121-6DFCB498E9FE}"/>
    <cellStyle name="Moneda 30 2 2 5 3" xfId="12209" xr:uid="{FA87FD3A-C895-4238-8BCA-A209E362F407}"/>
    <cellStyle name="Moneda 30 2 2 5 3 2" xfId="34069" xr:uid="{B7114DA1-AD1F-4735-A01D-9A2A9C5DC3DB}"/>
    <cellStyle name="Moneda 30 2 2 5 3 3" xfId="23148" xr:uid="{13E6DE0A-8295-442C-924F-27012677CC0B}"/>
    <cellStyle name="Moneda 30 2 2 5 4" xfId="30430" xr:uid="{4C56ADDD-A5BA-4E7D-BE84-A3DEA586B00B}"/>
    <cellStyle name="Moneda 30 2 2 5 5" xfId="19509" xr:uid="{07D39F6F-2005-4E8F-BF3B-0AA64E814571}"/>
    <cellStyle name="Moneda 30 2 2 6" xfId="12949" xr:uid="{E9DAB951-4B2C-4FFA-AE65-DAD1EF5FA6C0}"/>
    <cellStyle name="Moneda 30 2 2 6 2" xfId="34803" xr:uid="{D12C75B3-9D2B-4CA5-AA06-C57F2D452F87}"/>
    <cellStyle name="Moneda 30 2 2 6 3" xfId="23882" xr:uid="{BAC5FCC7-97BB-4096-9FA2-F501A18CC515}"/>
    <cellStyle name="Moneda 30 2 2 7" xfId="9295" xr:uid="{30BE654F-B377-443D-9AB6-B08C9F584D6B}"/>
    <cellStyle name="Moneda 30 2 2 7 2" xfId="31163" xr:uid="{E3636B70-398B-4111-8927-13E1E3CD8FBC}"/>
    <cellStyle name="Moneda 30 2 2 7 3" xfId="20242" xr:uid="{99E912CB-4095-4EF3-A06E-6018C54A8E36}"/>
    <cellStyle name="Moneda 30 2 2 8" xfId="27524" xr:uid="{1EDC0D95-9EAE-4218-9B78-65A34C46764A}"/>
    <cellStyle name="Moneda 30 2 2 9" xfId="16603" xr:uid="{1234D00B-BFF4-4AF0-96A5-D4C889C9293F}"/>
    <cellStyle name="Moneda 30 2 3" xfId="5881" xr:uid="{FC5262DE-C055-45EE-93C5-FD116FFCC623}"/>
    <cellStyle name="Moneda 30 2 3 2" xfId="6614" xr:uid="{CFD4EAA9-7B7D-4570-A3B9-F5C7F752B297}"/>
    <cellStyle name="Moneda 30 2 3 2 2" xfId="13921" xr:uid="{D74BC364-F433-4304-8C6A-318DEF0BE717}"/>
    <cellStyle name="Moneda 30 2 3 2 2 2" xfId="35775" xr:uid="{BD3CD914-C4F8-4852-8EB0-054BCD383782}"/>
    <cellStyle name="Moneda 30 2 3 2 2 3" xfId="24854" xr:uid="{C7379BE3-553B-4353-83DF-A7203780DBAF}"/>
    <cellStyle name="Moneda 30 2 3 2 3" xfId="10267" xr:uid="{BF8C2FD1-4F06-4DEF-8C0C-6DE43B4BA4EC}"/>
    <cellStyle name="Moneda 30 2 3 2 3 2" xfId="32135" xr:uid="{9B8F4C45-BA21-4344-81DB-06E95F5CD93B}"/>
    <cellStyle name="Moneda 30 2 3 2 3 3" xfId="21214" xr:uid="{221B9950-2A2F-4F2C-8A90-8C78721D9576}"/>
    <cellStyle name="Moneda 30 2 3 2 4" xfId="28496" xr:uid="{8596394B-A5EE-408C-A4A9-0E7A47A96607}"/>
    <cellStyle name="Moneda 30 2 3 2 5" xfId="17575" xr:uid="{48D8A5C3-3B53-4137-846B-6998884D134A}"/>
    <cellStyle name="Moneda 30 2 3 3" xfId="7344" xr:uid="{6DAEA1B8-4DF9-4243-A2AC-E4A06DE72208}"/>
    <cellStyle name="Moneda 30 2 3 3 2" xfId="14651" xr:uid="{42FFD23C-90AB-4EF3-B9D5-B35F6853A51A}"/>
    <cellStyle name="Moneda 30 2 3 3 2 2" xfId="36501" xr:uid="{EF7B6442-EE94-44C3-9199-77A9601772BB}"/>
    <cellStyle name="Moneda 30 2 3 3 2 3" xfId="25580" xr:uid="{9C7B16BF-EF08-4685-8C5B-442A8CA4ED04}"/>
    <cellStyle name="Moneda 30 2 3 3 3" xfId="10997" xr:uid="{ABDD249B-29F5-4587-9B1E-411EE34C4F30}"/>
    <cellStyle name="Moneda 30 2 3 3 3 2" xfId="32861" xr:uid="{F2EB08E1-3D53-45C4-B398-21293E1069F2}"/>
    <cellStyle name="Moneda 30 2 3 3 3 3" xfId="21940" xr:uid="{51EFEE12-42D0-46EB-9252-0EFDFBC1FF01}"/>
    <cellStyle name="Moneda 30 2 3 3 4" xfId="29222" xr:uid="{774B3B97-63B4-4006-B8E6-53202C6064EB}"/>
    <cellStyle name="Moneda 30 2 3 3 5" xfId="18301" xr:uid="{A7EC675B-948F-462C-B483-C79225E2CE53}"/>
    <cellStyle name="Moneda 30 2 3 4" xfId="8074" xr:uid="{1E56053B-F6C5-4F2F-B287-08B9CD93096F}"/>
    <cellStyle name="Moneda 30 2 3 4 2" xfId="15381" xr:uid="{B537A90B-4E0F-4061-8517-CA732FB8FAAF}"/>
    <cellStyle name="Moneda 30 2 3 4 2 2" xfId="37227" xr:uid="{E1F0B57A-617B-4B24-A9FC-18C41A61B868}"/>
    <cellStyle name="Moneda 30 2 3 4 2 3" xfId="26306" xr:uid="{B9288F27-EEE4-4C1E-B305-B3D48EF1D020}"/>
    <cellStyle name="Moneda 30 2 3 4 3" xfId="11727" xr:uid="{BC1D2FE8-FD07-4F11-9C62-BD3AF87E286A}"/>
    <cellStyle name="Moneda 30 2 3 4 3 2" xfId="33587" xr:uid="{742033EF-EC35-4022-A4A1-EBDB653E6138}"/>
    <cellStyle name="Moneda 30 2 3 4 3 3" xfId="22666" xr:uid="{5AB7D25A-7C1E-4162-A854-E7F56607BAF1}"/>
    <cellStyle name="Moneda 30 2 3 4 4" xfId="29948" xr:uid="{D669E0A0-F861-40B2-B726-8F8AB3EF112D}"/>
    <cellStyle name="Moneda 30 2 3 4 5" xfId="19027" xr:uid="{D15AAF23-B0C1-4CAC-87D3-BFF87D21545B}"/>
    <cellStyle name="Moneda 30 2 3 5" xfId="8804" xr:uid="{6A3368B2-600F-4D30-963A-A6A1443958A3}"/>
    <cellStyle name="Moneda 30 2 3 5 2" xfId="16111" xr:uid="{5AC65244-09C2-45AB-A740-BC57E5BE60F6}"/>
    <cellStyle name="Moneda 30 2 3 5 2 2" xfId="37953" xr:uid="{F51E3E9C-9793-4A48-A5C2-8DACA8AD808F}"/>
    <cellStyle name="Moneda 30 2 3 5 2 3" xfId="27032" xr:uid="{F6E0B3E5-4E63-43F1-B504-2F283F40786D}"/>
    <cellStyle name="Moneda 30 2 3 5 3" xfId="12453" xr:uid="{B9C0F3B9-1621-4B6B-92C8-02F4018DBD12}"/>
    <cellStyle name="Moneda 30 2 3 5 3 2" xfId="34313" xr:uid="{0C490DB8-2CD5-494E-9B6D-E42EC8C6CBFA}"/>
    <cellStyle name="Moneda 30 2 3 5 3 3" xfId="23392" xr:uid="{B9DF1260-F5C0-4805-A9D1-93E80578DEBA}"/>
    <cellStyle name="Moneda 30 2 3 5 4" xfId="30674" xr:uid="{C5B2F3C0-A8E6-4AED-B038-0F80F09315B0}"/>
    <cellStyle name="Moneda 30 2 3 5 5" xfId="19753" xr:uid="{41BB1CC2-A385-4174-80E0-547444F3C595}"/>
    <cellStyle name="Moneda 30 2 3 6" xfId="13193" xr:uid="{57D9E369-30CF-461B-978B-E8B3D2222DFC}"/>
    <cellStyle name="Moneda 30 2 3 6 2" xfId="35047" xr:uid="{36376C6B-353F-4B3A-8CFC-4B721D277274}"/>
    <cellStyle name="Moneda 30 2 3 6 3" xfId="24126" xr:uid="{89AEA64A-96D6-4BA0-BFB1-1010952C6910}"/>
    <cellStyle name="Moneda 30 2 3 7" xfId="9539" xr:uid="{2E4D3BA5-FBF7-483E-8C39-2D7D285B5227}"/>
    <cellStyle name="Moneda 30 2 3 7 2" xfId="31407" xr:uid="{D9878883-4648-45C1-A4AE-5ACC47B98BC3}"/>
    <cellStyle name="Moneda 30 2 3 7 3" xfId="20486" xr:uid="{E0B5E24C-78CF-4A3B-B076-0952FB8D0126}"/>
    <cellStyle name="Moneda 30 2 3 8" xfId="27768" xr:uid="{785348E0-4592-4F58-9978-1B2C2768F14A}"/>
    <cellStyle name="Moneda 30 2 3 9" xfId="16847" xr:uid="{F0CF2EEB-53D0-4A09-A6BD-F586488D1277}"/>
    <cellStyle name="Moneda 30 2 4" xfId="6133" xr:uid="{886AAB72-F7F3-40F3-84D4-668AAA1C6AC9}"/>
    <cellStyle name="Moneda 30 2 4 2" xfId="13440" xr:uid="{639E6E81-4304-433B-9E30-BD57B741498B}"/>
    <cellStyle name="Moneda 30 2 4 2 2" xfId="35294" xr:uid="{280340A8-7BA6-4809-A5FC-D58334647DE4}"/>
    <cellStyle name="Moneda 30 2 4 2 3" xfId="24373" xr:uid="{24D8212C-3EC9-4435-9C17-E8A470247E59}"/>
    <cellStyle name="Moneda 30 2 4 3" xfId="9786" xr:uid="{A68658FA-AC9F-4D54-8C0C-52A5134FC692}"/>
    <cellStyle name="Moneda 30 2 4 3 2" xfId="31654" xr:uid="{964B05EF-F2FA-4181-9869-2E104E7A6A27}"/>
    <cellStyle name="Moneda 30 2 4 3 3" xfId="20733" xr:uid="{9254730A-FABC-4EEE-851F-653D22930491}"/>
    <cellStyle name="Moneda 30 2 4 4" xfId="28015" xr:uid="{D96A8B2F-35F5-4D69-8870-471D487D21D4}"/>
    <cellStyle name="Moneda 30 2 4 5" xfId="17094" xr:uid="{21628633-241B-4056-8CC2-76B2BA182D70}"/>
    <cellStyle name="Moneda 30 2 5" xfId="6861" xr:uid="{7DF53461-7130-4720-9C0D-D3A681498961}"/>
    <cellStyle name="Moneda 30 2 5 2" xfId="14168" xr:uid="{A9F8B867-33F8-4E26-8110-17826434962B}"/>
    <cellStyle name="Moneda 30 2 5 2 2" xfId="36020" xr:uid="{BB4282DA-4947-4885-8B0C-9EDAAE2337C8}"/>
    <cellStyle name="Moneda 30 2 5 2 3" xfId="25099" xr:uid="{121EC64F-B577-4CC2-9A60-ED16E17B311F}"/>
    <cellStyle name="Moneda 30 2 5 3" xfId="10514" xr:uid="{AF538567-8195-44CB-A6EE-406F56F315B2}"/>
    <cellStyle name="Moneda 30 2 5 3 2" xfId="32380" xr:uid="{197BD7D3-6CBB-4EC6-A73A-4E8281A3EDB4}"/>
    <cellStyle name="Moneda 30 2 5 3 3" xfId="21459" xr:uid="{34377A07-D1ED-4632-B933-4F393FA0176B}"/>
    <cellStyle name="Moneda 30 2 5 4" xfId="28741" xr:uid="{90E9B9A1-B73A-4099-944A-343E852123BE}"/>
    <cellStyle name="Moneda 30 2 5 5" xfId="17820" xr:uid="{CE4D5F6A-F769-481A-85E4-E58AC7379100}"/>
    <cellStyle name="Moneda 30 2 6" xfId="7591" xr:uid="{3DF4A0EA-4E84-473C-B4F5-06F95EF8E5B8}"/>
    <cellStyle name="Moneda 30 2 6 2" xfId="14898" xr:uid="{94CF7F25-8F1D-4DFF-90B9-94790C0EB976}"/>
    <cellStyle name="Moneda 30 2 6 2 2" xfId="36746" xr:uid="{6704B405-24AC-422A-A2FC-C0AC9FB3F848}"/>
    <cellStyle name="Moneda 30 2 6 2 3" xfId="25825" xr:uid="{FCA8E4A2-D0C0-40F3-95BB-026297CEF50E}"/>
    <cellStyle name="Moneda 30 2 6 3" xfId="11244" xr:uid="{C82E266A-E162-47A8-8BCC-FC8D8C8226A5}"/>
    <cellStyle name="Moneda 30 2 6 3 2" xfId="33106" xr:uid="{6D2C0FC2-FA5E-473D-8864-232605AA90F0}"/>
    <cellStyle name="Moneda 30 2 6 3 3" xfId="22185" xr:uid="{EAE1269D-5862-4288-8F0A-136E9B1B13AC}"/>
    <cellStyle name="Moneda 30 2 6 4" xfId="29467" xr:uid="{156B1B85-FF11-492C-8244-A8C3A685AD23}"/>
    <cellStyle name="Moneda 30 2 6 5" xfId="18546" xr:uid="{F07A6D7E-DD74-4831-9949-F72F9A6875AA}"/>
    <cellStyle name="Moneda 30 2 7" xfId="8321" xr:uid="{4B0AC57E-B841-41C9-8DDF-2187A2083EE9}"/>
    <cellStyle name="Moneda 30 2 7 2" xfId="15628" xr:uid="{C111713F-4E76-4D27-94FA-CDD9432463C7}"/>
    <cellStyle name="Moneda 30 2 7 2 2" xfId="37472" xr:uid="{76C6BE8C-06A8-4551-AC87-7C050EA2DBD5}"/>
    <cellStyle name="Moneda 30 2 7 2 3" xfId="26551" xr:uid="{F0AA727F-71BB-44BE-AFBE-8AB259EAEE6C}"/>
    <cellStyle name="Moneda 30 2 7 3" xfId="11972" xr:uid="{64335F58-2C28-4E57-9CAA-C52404036023}"/>
    <cellStyle name="Moneda 30 2 7 3 2" xfId="33832" xr:uid="{4D3C113B-7867-412B-B8B5-0824738B444B}"/>
    <cellStyle name="Moneda 30 2 7 3 3" xfId="22911" xr:uid="{4A644F19-B465-44E5-B1AB-C09CC9577C8A}"/>
    <cellStyle name="Moneda 30 2 7 4" xfId="30193" xr:uid="{9692B6D5-12AE-4513-ADAE-C1FCE4358F64}"/>
    <cellStyle name="Moneda 30 2 7 5" xfId="19272" xr:uid="{2DD03046-6EC1-4FAF-9874-C1121F9E311A}"/>
    <cellStyle name="Moneda 30 2 8" xfId="12710" xr:uid="{CAFAF6A1-DC76-4920-A3D3-FCAEAC966671}"/>
    <cellStyle name="Moneda 30 2 8 2" xfId="34566" xr:uid="{D22EA24B-B778-48DA-892C-272DBAA2225F}"/>
    <cellStyle name="Moneda 30 2 8 3" xfId="23645" xr:uid="{D1BB2966-B516-4707-94EF-67AD4F025289}"/>
    <cellStyle name="Moneda 30 2 9" xfId="9058" xr:uid="{CED12EAF-7E61-4B54-B985-2569E5DB6CF3}"/>
    <cellStyle name="Moneda 30 2 9 2" xfId="30926" xr:uid="{C92DF2B5-6AEF-4201-A991-63B5AC6AE033}"/>
    <cellStyle name="Moneda 30 2 9 3" xfId="20005" xr:uid="{5D583A60-F811-4F9E-A38A-5653E8141868}"/>
    <cellStyle name="Moneda 30 3" xfId="5630" xr:uid="{9CCAD188-80E7-4F4D-B91C-E493326581F5}"/>
    <cellStyle name="Moneda 30 3 2" xfId="6369" xr:uid="{6176AA07-1111-4B3D-9553-3234F62558F2}"/>
    <cellStyle name="Moneda 30 3 2 2" xfId="13676" xr:uid="{EE512A9A-7EB2-4D3A-A9FC-DCA325D3DED5}"/>
    <cellStyle name="Moneda 30 3 2 2 2" xfId="35530" xr:uid="{9FE1ED12-7B4E-42C0-93DF-08FCF8AAF917}"/>
    <cellStyle name="Moneda 30 3 2 2 3" xfId="24609" xr:uid="{78EB6BCB-C07B-4D4B-ACDB-97A011EC9A8B}"/>
    <cellStyle name="Moneda 30 3 2 3" xfId="10022" xr:uid="{CA71CF2D-F709-4367-BDB1-C9FAF53597C5}"/>
    <cellStyle name="Moneda 30 3 2 3 2" xfId="31890" xr:uid="{69407A04-CF49-49C2-8D10-2586C7EC4E90}"/>
    <cellStyle name="Moneda 30 3 2 3 3" xfId="20969" xr:uid="{07D48F81-357B-494D-AA25-33BBC6893B11}"/>
    <cellStyle name="Moneda 30 3 2 4" xfId="28251" xr:uid="{9A800BC2-297B-4842-A482-EDFBF4DDB65A}"/>
    <cellStyle name="Moneda 30 3 2 5" xfId="17330" xr:uid="{4160C02C-9A3C-4E86-91F9-6702871C1F70}"/>
    <cellStyle name="Moneda 30 3 3" xfId="7099" xr:uid="{32C9FF06-7A4A-433B-BA2E-9CA2464A94FF}"/>
    <cellStyle name="Moneda 30 3 3 2" xfId="14406" xr:uid="{16FC8783-781F-48C6-A499-B0BBB08038D1}"/>
    <cellStyle name="Moneda 30 3 3 2 2" xfId="36256" xr:uid="{78126999-7720-4228-A1B9-91394D9FB9C3}"/>
    <cellStyle name="Moneda 30 3 3 2 3" xfId="25335" xr:uid="{9E0A92EA-B548-4EA2-8A17-280D3360EF6B}"/>
    <cellStyle name="Moneda 30 3 3 3" xfId="10752" xr:uid="{1619B509-D1EA-4FCF-973A-4C2B5284D890}"/>
    <cellStyle name="Moneda 30 3 3 3 2" xfId="32616" xr:uid="{42DD4AC9-5A6A-40CD-A518-0BC4496A5BD4}"/>
    <cellStyle name="Moneda 30 3 3 3 3" xfId="21695" xr:uid="{9E373C05-5500-487D-8DB8-A3F00F455176}"/>
    <cellStyle name="Moneda 30 3 3 4" xfId="28977" xr:uid="{E1DB48B7-B0F7-4ECA-8550-DD1C0359D036}"/>
    <cellStyle name="Moneda 30 3 3 5" xfId="18056" xr:uid="{32F55BBD-0342-419F-A261-BF0B88937AD0}"/>
    <cellStyle name="Moneda 30 3 4" xfId="7829" xr:uid="{76A04C4A-FFA8-4BDD-800E-107F11CE439C}"/>
    <cellStyle name="Moneda 30 3 4 2" xfId="15136" xr:uid="{FEF13B11-83E9-4EF2-A9D9-07BFE8656124}"/>
    <cellStyle name="Moneda 30 3 4 2 2" xfId="36982" xr:uid="{DB6C9E2B-AA6F-4CE4-80FE-AE899F977EBF}"/>
    <cellStyle name="Moneda 30 3 4 2 3" xfId="26061" xr:uid="{EFB6A37B-7CC1-443C-9708-6B574001965E}"/>
    <cellStyle name="Moneda 30 3 4 3" xfId="11482" xr:uid="{CD66CD80-7FD7-4408-8578-1FA0CBA9578F}"/>
    <cellStyle name="Moneda 30 3 4 3 2" xfId="33342" xr:uid="{05F1AD81-F3CC-4B90-A77E-6EA49E44B9F3}"/>
    <cellStyle name="Moneda 30 3 4 3 3" xfId="22421" xr:uid="{6592EA16-8410-4569-B7D9-76F8AFD33945}"/>
    <cellStyle name="Moneda 30 3 4 4" xfId="29703" xr:uid="{4AEAB63E-3F40-49EB-8886-0F0B946ACB76}"/>
    <cellStyle name="Moneda 30 3 4 5" xfId="18782" xr:uid="{079F2FD8-0866-48BB-A59F-C7FF7A478C19}"/>
    <cellStyle name="Moneda 30 3 5" xfId="8559" xr:uid="{E1082EFC-4969-4867-AC6B-6BBF0B78B8DC}"/>
    <cellStyle name="Moneda 30 3 5 2" xfId="15866" xr:uid="{9E96771C-8947-472F-9D86-F05904F0C657}"/>
    <cellStyle name="Moneda 30 3 5 2 2" xfId="37708" xr:uid="{6E9114CC-D517-4523-AD7F-0E00F7377EA5}"/>
    <cellStyle name="Moneda 30 3 5 2 3" xfId="26787" xr:uid="{8A6D2565-B1EC-44FE-AF36-A796D89F59DE}"/>
    <cellStyle name="Moneda 30 3 5 3" xfId="12208" xr:uid="{525DB01A-B2BE-44B2-A2AF-853C4CEBE448}"/>
    <cellStyle name="Moneda 30 3 5 3 2" xfId="34068" xr:uid="{C49A3BD4-BDA1-4DFB-AB4C-71928B549234}"/>
    <cellStyle name="Moneda 30 3 5 3 3" xfId="23147" xr:uid="{88120107-DDA2-4C9B-9F23-B4F6399B7E0A}"/>
    <cellStyle name="Moneda 30 3 5 4" xfId="30429" xr:uid="{3BB1B3A2-C87F-46C8-A154-8345F3763998}"/>
    <cellStyle name="Moneda 30 3 5 5" xfId="19508" xr:uid="{C1E8D33B-9883-4176-AD36-B1B433584CC4}"/>
    <cellStyle name="Moneda 30 3 6" xfId="12948" xr:uid="{62B0C065-6186-4C1F-99F1-A5FEDDBFFE03}"/>
    <cellStyle name="Moneda 30 3 6 2" xfId="34802" xr:uid="{C79C9379-EB39-468D-B8B0-708FA382811D}"/>
    <cellStyle name="Moneda 30 3 6 3" xfId="23881" xr:uid="{185A1B0C-4BD0-4939-9A9F-F5816CF63B33}"/>
    <cellStyle name="Moneda 30 3 7" xfId="9294" xr:uid="{B338DB45-CA72-4950-934B-6D8BD5CD5C9A}"/>
    <cellStyle name="Moneda 30 3 7 2" xfId="31162" xr:uid="{6B6D104A-6C8A-4642-AA66-BB86ADC869DA}"/>
    <cellStyle name="Moneda 30 3 7 3" xfId="20241" xr:uid="{71936D0F-0750-47CD-B492-5DB696B38383}"/>
    <cellStyle name="Moneda 30 3 8" xfId="27523" xr:uid="{6C52F733-672A-4246-A237-8338E43F48B1}"/>
    <cellStyle name="Moneda 30 3 9" xfId="16602" xr:uid="{69DD1C66-D786-4623-83C1-4E7D94A35E7A}"/>
    <cellStyle name="Moneda 30 4" xfId="5880" xr:uid="{D16394E7-BAA3-44EE-8D88-AFBE50408246}"/>
    <cellStyle name="Moneda 30 4 2" xfId="6613" xr:uid="{1040E01B-E6C4-4FBA-9C4C-7341965F652A}"/>
    <cellStyle name="Moneda 30 4 2 2" xfId="13920" xr:uid="{BCA4352A-E044-4037-BFDA-5114056ED0A5}"/>
    <cellStyle name="Moneda 30 4 2 2 2" xfId="35774" xr:uid="{30560F0E-6446-4B57-BE06-67E1CC4A8F4C}"/>
    <cellStyle name="Moneda 30 4 2 2 3" xfId="24853" xr:uid="{8558BA57-BC69-47C1-B8FC-E176B9E49BB8}"/>
    <cellStyle name="Moneda 30 4 2 3" xfId="10266" xr:uid="{F41C0A61-BF95-4B7E-A26B-851D393FA33A}"/>
    <cellStyle name="Moneda 30 4 2 3 2" xfId="32134" xr:uid="{CB67CACB-47C9-4192-987E-1A2D081C6CB5}"/>
    <cellStyle name="Moneda 30 4 2 3 3" xfId="21213" xr:uid="{BB7F0AFD-5D97-4092-9FFF-9C7A5D09EA1E}"/>
    <cellStyle name="Moneda 30 4 2 4" xfId="28495" xr:uid="{F0EF6B45-57E0-4E0A-AD5B-A3027A888081}"/>
    <cellStyle name="Moneda 30 4 2 5" xfId="17574" xr:uid="{AD6F82F4-E572-40E0-BC1F-38E9D4D91669}"/>
    <cellStyle name="Moneda 30 4 3" xfId="7343" xr:uid="{370849A5-A6DF-45E2-9A8A-43A3A807EC4A}"/>
    <cellStyle name="Moneda 30 4 3 2" xfId="14650" xr:uid="{6616A7F9-CFA5-4439-9A77-3F05399B649C}"/>
    <cellStyle name="Moneda 30 4 3 2 2" xfId="36500" xr:uid="{BE296C3E-5440-48D1-B928-115C6B8863B0}"/>
    <cellStyle name="Moneda 30 4 3 2 3" xfId="25579" xr:uid="{7B952AB6-CAEB-403B-B2DE-2A4394DEB692}"/>
    <cellStyle name="Moneda 30 4 3 3" xfId="10996" xr:uid="{94FAA922-E905-4316-9FC5-BF5DECE38455}"/>
    <cellStyle name="Moneda 30 4 3 3 2" xfId="32860" xr:uid="{EEC8CE73-BDE4-4DD9-B730-1E3F87E222EE}"/>
    <cellStyle name="Moneda 30 4 3 3 3" xfId="21939" xr:uid="{BB42D8BA-30AB-4D3A-AB5A-E2208637EA13}"/>
    <cellStyle name="Moneda 30 4 3 4" xfId="29221" xr:uid="{FFD7342B-53F7-4525-82CD-BA4D17B96221}"/>
    <cellStyle name="Moneda 30 4 3 5" xfId="18300" xr:uid="{941141E1-ABE6-4573-A63B-5311C449110C}"/>
    <cellStyle name="Moneda 30 4 4" xfId="8073" xr:uid="{6F5934CD-3095-4740-A42B-BA9B5D7999AE}"/>
    <cellStyle name="Moneda 30 4 4 2" xfId="15380" xr:uid="{3B9265C5-0D64-41D1-A3A7-9C6474BD648F}"/>
    <cellStyle name="Moneda 30 4 4 2 2" xfId="37226" xr:uid="{A8728DD2-77C1-4F24-A7AB-CCCD456019CA}"/>
    <cellStyle name="Moneda 30 4 4 2 3" xfId="26305" xr:uid="{C76D314B-DA75-462A-A594-BC151A770000}"/>
    <cellStyle name="Moneda 30 4 4 3" xfId="11726" xr:uid="{6924D778-7BB4-4E5B-84B8-4FF2BC2D8F34}"/>
    <cellStyle name="Moneda 30 4 4 3 2" xfId="33586" xr:uid="{FBBC6419-49EA-41B7-94E7-2B1D5C056265}"/>
    <cellStyle name="Moneda 30 4 4 3 3" xfId="22665" xr:uid="{B1001264-F015-4BB3-9AE2-98F0531815E3}"/>
    <cellStyle name="Moneda 30 4 4 4" xfId="29947" xr:uid="{E6C04E0E-B0CD-4121-B545-C35EA2652913}"/>
    <cellStyle name="Moneda 30 4 4 5" xfId="19026" xr:uid="{8D4ADD2D-6F92-4507-B60F-4ABD53453AB7}"/>
    <cellStyle name="Moneda 30 4 5" xfId="8803" xr:uid="{6186A91B-BE4B-49D5-9B80-89F071EE7407}"/>
    <cellStyle name="Moneda 30 4 5 2" xfId="16110" xr:uid="{5B6DB5A8-0969-4D5D-BC24-CF648E7E9297}"/>
    <cellStyle name="Moneda 30 4 5 2 2" xfId="37952" xr:uid="{6B2BC660-F440-4055-BD68-97417B16E152}"/>
    <cellStyle name="Moneda 30 4 5 2 3" xfId="27031" xr:uid="{28E5121E-3C10-49B6-90AC-FC81DDF3A014}"/>
    <cellStyle name="Moneda 30 4 5 3" xfId="12452" xr:uid="{DE3AE1F7-2C57-499C-87A1-BCA1E5D4A488}"/>
    <cellStyle name="Moneda 30 4 5 3 2" xfId="34312" xr:uid="{34B20F65-F852-402D-9441-16E51DB3E27E}"/>
    <cellStyle name="Moneda 30 4 5 3 3" xfId="23391" xr:uid="{1123D0A1-782B-439A-9FC3-9433F1C79B17}"/>
    <cellStyle name="Moneda 30 4 5 4" xfId="30673" xr:uid="{0D903FE2-63EE-4795-827C-36E359BECE3B}"/>
    <cellStyle name="Moneda 30 4 5 5" xfId="19752" xr:uid="{A93E6C8C-18F2-4467-BDBB-AA03326D61F4}"/>
    <cellStyle name="Moneda 30 4 6" xfId="13192" xr:uid="{0C636868-C3FA-4FB3-8280-F603E8BE7126}"/>
    <cellStyle name="Moneda 30 4 6 2" xfId="35046" xr:uid="{7E73DD1E-035E-4282-A0F7-A4A1D53F88AE}"/>
    <cellStyle name="Moneda 30 4 6 3" xfId="24125" xr:uid="{0E8B3DB1-85A8-4CAE-9BB5-3704E5110E81}"/>
    <cellStyle name="Moneda 30 4 7" xfId="9538" xr:uid="{DE86BC15-6A7E-407E-9268-D1540A535ED2}"/>
    <cellStyle name="Moneda 30 4 7 2" xfId="31406" xr:uid="{CA1A1581-3399-4892-890B-85988C0CD6B9}"/>
    <cellStyle name="Moneda 30 4 7 3" xfId="20485" xr:uid="{9D370048-5249-4D6D-AB09-A04D748609DB}"/>
    <cellStyle name="Moneda 30 4 8" xfId="27767" xr:uid="{03316DE1-EE59-4DC4-B238-FF5D915DCFC7}"/>
    <cellStyle name="Moneda 30 4 9" xfId="16846" xr:uid="{AEF74227-AFBB-4EFB-9CD2-995DBB0ED2CD}"/>
    <cellStyle name="Moneda 30 5" xfId="6132" xr:uid="{09A8E5CC-773F-47F4-A3C9-998EEF4A905E}"/>
    <cellStyle name="Moneda 30 5 2" xfId="13439" xr:uid="{920AA086-6EFB-435D-9C64-C196173DE185}"/>
    <cellStyle name="Moneda 30 5 2 2" xfId="35293" xr:uid="{1E76F76B-3ED3-4855-A19C-3F549B8E6C96}"/>
    <cellStyle name="Moneda 30 5 2 3" xfId="24372" xr:uid="{07604C7C-5AEE-49C7-AFA9-8F946B60FC7D}"/>
    <cellStyle name="Moneda 30 5 3" xfId="9785" xr:uid="{B809420B-0EFA-499E-9D92-D2AF1B8A1A7A}"/>
    <cellStyle name="Moneda 30 5 3 2" xfId="31653" xr:uid="{F6B03ECD-6DF9-4F3F-96B3-4DED6223F781}"/>
    <cellStyle name="Moneda 30 5 3 3" xfId="20732" xr:uid="{AC847D4F-59BE-4B2B-8736-C35A10D29471}"/>
    <cellStyle name="Moneda 30 5 4" xfId="28014" xr:uid="{B2C1CDB7-A16D-4147-B2BC-0F7CBC2BF5D0}"/>
    <cellStyle name="Moneda 30 5 5" xfId="17093" xr:uid="{EBEA0495-60DB-4058-B41A-2D3F681B716B}"/>
    <cellStyle name="Moneda 30 6" xfId="6860" xr:uid="{BE42E3B4-2E2A-496F-92D2-57A434BE7157}"/>
    <cellStyle name="Moneda 30 6 2" xfId="14167" xr:uid="{2CC90002-B2DD-4674-8F50-475928BA7571}"/>
    <cellStyle name="Moneda 30 6 2 2" xfId="36019" xr:uid="{D60FAA81-FCF9-4F6B-914D-73DAF01ED767}"/>
    <cellStyle name="Moneda 30 6 2 3" xfId="25098" xr:uid="{6B9A0EBE-AD12-488F-95AD-9F68463CCA4C}"/>
    <cellStyle name="Moneda 30 6 3" xfId="10513" xr:uid="{0FC19AB2-C4E9-4AB2-9F6C-9E830C7F8512}"/>
    <cellStyle name="Moneda 30 6 3 2" xfId="32379" xr:uid="{EDC5B59F-C61F-4A60-A751-079B9583BA9F}"/>
    <cellStyle name="Moneda 30 6 3 3" xfId="21458" xr:uid="{9109DFC0-137C-4196-86BE-BB5F7271D83E}"/>
    <cellStyle name="Moneda 30 6 4" xfId="28740" xr:uid="{4FDA664B-30BC-4984-AEF9-DDA46A97357A}"/>
    <cellStyle name="Moneda 30 6 5" xfId="17819" xr:uid="{EBEFA66C-C5CA-4B29-854C-944723E63B95}"/>
    <cellStyle name="Moneda 30 7" xfId="7590" xr:uid="{40E81FBF-FE2E-4CBD-9995-13C28421CF4F}"/>
    <cellStyle name="Moneda 30 7 2" xfId="14897" xr:uid="{362AF71A-38AD-4196-B8BC-DEEB87F7CE7E}"/>
    <cellStyle name="Moneda 30 7 2 2" xfId="36745" xr:uid="{C2D8245C-3F70-4B6C-8E8E-15979695E3CE}"/>
    <cellStyle name="Moneda 30 7 2 3" xfId="25824" xr:uid="{5EF3923E-1CFB-4F4E-B0CD-C33C940A52BA}"/>
    <cellStyle name="Moneda 30 7 3" xfId="11243" xr:uid="{9A304310-CCA7-4DED-A5E7-08CF9FAEEA54}"/>
    <cellStyle name="Moneda 30 7 3 2" xfId="33105" xr:uid="{17AF65A2-42E6-403B-8966-A81D183B1926}"/>
    <cellStyle name="Moneda 30 7 3 3" xfId="22184" xr:uid="{F6DCCAE9-9CA4-4729-8459-A18C3CE49A8F}"/>
    <cellStyle name="Moneda 30 7 4" xfId="29466" xr:uid="{098C91B7-3F7D-405A-9595-30582A4A80E7}"/>
    <cellStyle name="Moneda 30 7 5" xfId="18545" xr:uid="{F2906E4D-13D6-45A9-AF61-9F39A5960ECC}"/>
    <cellStyle name="Moneda 30 8" xfId="8320" xr:uid="{5DC7678D-2D58-4A38-9AD4-1BA5CC5E19AF}"/>
    <cellStyle name="Moneda 30 8 2" xfId="15627" xr:uid="{E4F46420-19CB-4E17-9CE0-8DECA085ED0B}"/>
    <cellStyle name="Moneda 30 8 2 2" xfId="37471" xr:uid="{FE93FC69-9B58-4CEA-B93D-39A8E62CDD35}"/>
    <cellStyle name="Moneda 30 8 2 3" xfId="26550" xr:uid="{7026C1E2-910E-4BAF-88BF-DC615C7062F2}"/>
    <cellStyle name="Moneda 30 8 3" xfId="11971" xr:uid="{A62C0B71-0AD0-46FC-B692-4D68C75A645C}"/>
    <cellStyle name="Moneda 30 8 3 2" xfId="33831" xr:uid="{7B0E6A06-0B4C-410F-AC13-CBFF38D26BFC}"/>
    <cellStyle name="Moneda 30 8 3 3" xfId="22910" xr:uid="{E9F53932-ACC3-4ACD-8C99-28D352DEEE50}"/>
    <cellStyle name="Moneda 30 8 4" xfId="30192" xr:uid="{F314B996-DB40-4B21-8EB5-9700B9101FE1}"/>
    <cellStyle name="Moneda 30 8 5" xfId="19271" xr:uid="{AABF07D1-790C-400F-9ABF-E05ADBFE05F2}"/>
    <cellStyle name="Moneda 30 9" xfId="12709" xr:uid="{B4FF5D00-AA14-4014-BC4A-233F0A7CD745}"/>
    <cellStyle name="Moneda 30 9 2" xfId="34565" xr:uid="{EC6E6FEE-346B-426C-AFFB-BE7FA115AF82}"/>
    <cellStyle name="Moneda 30 9 3" xfId="23644" xr:uid="{4B812FC0-9606-40E7-AFB5-2DFDBE6EDFC3}"/>
    <cellStyle name="Moneda 4" xfId="2954" xr:uid="{00000000-0005-0000-0000-000032090000}"/>
    <cellStyle name="Moneda 4 10" xfId="16188" xr:uid="{41E90832-719C-413F-A88F-02C8D0F081EE}"/>
    <cellStyle name="Moneda 4 11" xfId="38056" xr:uid="{BB201E8D-9E24-4924-89DB-7E861AA07F4A}"/>
    <cellStyle name="Moneda 4 12" xfId="3002" xr:uid="{C098E6CE-0C06-4968-9733-18148BC5D831}"/>
    <cellStyle name="Moneda 4 13" xfId="38290" xr:uid="{33E9319C-9E3A-402D-BB76-4310E4273F4B}"/>
    <cellStyle name="Moneda 4 2" xfId="5703" xr:uid="{067D945A-A012-4832-A3EE-CBDDFC128086}"/>
    <cellStyle name="Moneda 4 2 2" xfId="6436" xr:uid="{366179D7-1C13-4925-B68D-A405FDA76CF3}"/>
    <cellStyle name="Moneda 4 2 2 2" xfId="13743" xr:uid="{533D89B9-4A09-4E6F-8D57-308DC460FC9B}"/>
    <cellStyle name="Moneda 4 2 2 2 2" xfId="35597" xr:uid="{35871DA2-BE62-4B2B-911C-EC568B5B6F64}"/>
    <cellStyle name="Moneda 4 2 2 2 3" xfId="24676" xr:uid="{9B25834A-5166-47FF-AD90-FACAFF20B0B6}"/>
    <cellStyle name="Moneda 4 2 2 3" xfId="10089" xr:uid="{25D7F06D-91E0-4276-A9B0-1A1834F1FB27}"/>
    <cellStyle name="Moneda 4 2 2 3 2" xfId="31957" xr:uid="{6497D1BC-EB21-4AE0-83C4-EA0C53DDB32D}"/>
    <cellStyle name="Moneda 4 2 2 3 3" xfId="21036" xr:uid="{D96A3011-9BE8-4151-97E6-80A82C6D26ED}"/>
    <cellStyle name="Moneda 4 2 2 4" xfId="28318" xr:uid="{1542D0BB-18CA-4F39-9497-4DD5FAA9AE70}"/>
    <cellStyle name="Moneda 4 2 2 5" xfId="17397" xr:uid="{CC25CA20-29BD-4B69-922E-8C21A98DF6B5}"/>
    <cellStyle name="Moneda 4 2 3" xfId="7166" xr:uid="{3E2945E5-D43E-4303-B440-485EF3E5C460}"/>
    <cellStyle name="Moneda 4 2 3 2" xfId="14473" xr:uid="{89F95831-C353-48C6-A91E-F1182F8DCFA2}"/>
    <cellStyle name="Moneda 4 2 3 2 2" xfId="36323" xr:uid="{A22824D0-DAD0-4FBC-918A-75724129B490}"/>
    <cellStyle name="Moneda 4 2 3 2 3" xfId="25402" xr:uid="{558B316E-BED1-44C3-AB20-37878FE27BFF}"/>
    <cellStyle name="Moneda 4 2 3 3" xfId="10819" xr:uid="{E5A6566E-F839-49DA-8BB8-524BFEEFDAD9}"/>
    <cellStyle name="Moneda 4 2 3 3 2" xfId="32683" xr:uid="{32BE9FD5-7032-4593-A3B7-AD64431A884D}"/>
    <cellStyle name="Moneda 4 2 3 3 3" xfId="21762" xr:uid="{D3676E2D-061F-4246-9E38-F2DC083FF4DE}"/>
    <cellStyle name="Moneda 4 2 3 4" xfId="29044" xr:uid="{24B5368F-11E4-4220-8740-BFA8AF2E8BD7}"/>
    <cellStyle name="Moneda 4 2 3 5" xfId="18123" xr:uid="{A539FE1E-0B74-4DF1-883D-6975192DFD78}"/>
    <cellStyle name="Moneda 4 2 4" xfId="7896" xr:uid="{3F260442-EB72-45EF-AEDA-5D5E7162AC11}"/>
    <cellStyle name="Moneda 4 2 4 2" xfId="15203" xr:uid="{A1162D9D-20E0-4FE7-9F98-506E0B5F63A5}"/>
    <cellStyle name="Moneda 4 2 4 2 2" xfId="37049" xr:uid="{0C828B96-26EF-4A20-AA1A-F30B9C549227}"/>
    <cellStyle name="Moneda 4 2 4 2 3" xfId="26128" xr:uid="{FB363A55-4E1A-499A-93B3-52C7ABEC6BF5}"/>
    <cellStyle name="Moneda 4 2 4 3" xfId="11549" xr:uid="{33AD3698-0D83-4730-A3BE-4028CA899339}"/>
    <cellStyle name="Moneda 4 2 4 3 2" xfId="33409" xr:uid="{937A1912-3A24-4B69-A641-672505AFCB7D}"/>
    <cellStyle name="Moneda 4 2 4 3 3" xfId="22488" xr:uid="{54659386-AFFD-438C-BA00-B4B83EB13A2C}"/>
    <cellStyle name="Moneda 4 2 4 4" xfId="29770" xr:uid="{4B40AFB7-AA42-43A0-B654-4ED57271AB50}"/>
    <cellStyle name="Moneda 4 2 4 5" xfId="18849" xr:uid="{AE2D51C8-AC9D-4928-84B1-B39E99257BFE}"/>
    <cellStyle name="Moneda 4 2 5" xfId="8626" xr:uid="{F82756F2-8FC3-467C-9E94-736A83295EC8}"/>
    <cellStyle name="Moneda 4 2 5 2" xfId="15933" xr:uid="{44DC2EB5-7383-413F-8FDD-65C7AFCE0ADD}"/>
    <cellStyle name="Moneda 4 2 5 2 2" xfId="37775" xr:uid="{7CC700B4-F771-46C6-A01C-43C108DAA8A9}"/>
    <cellStyle name="Moneda 4 2 5 2 3" xfId="26854" xr:uid="{FA0378C1-6712-40DB-A213-9DD16168B923}"/>
    <cellStyle name="Moneda 4 2 5 3" xfId="12275" xr:uid="{EF914687-ECBA-4CC5-878C-8446DED48F45}"/>
    <cellStyle name="Moneda 4 2 5 3 2" xfId="34135" xr:uid="{DF64DBAA-BB7C-47E6-8376-DA89D4DC3B5B}"/>
    <cellStyle name="Moneda 4 2 5 3 3" xfId="23214" xr:uid="{6F9F500F-EA16-4796-A735-55DB44D0BCED}"/>
    <cellStyle name="Moneda 4 2 5 4" xfId="30496" xr:uid="{6D26F94B-B438-4779-B691-C1D5B09A6543}"/>
    <cellStyle name="Moneda 4 2 5 5" xfId="19575" xr:uid="{2BFD425C-54A4-43C6-9445-D99BC6076D76}"/>
    <cellStyle name="Moneda 4 2 6" xfId="13015" xr:uid="{F05C40F6-CABF-4399-B37B-0897364DC3F6}"/>
    <cellStyle name="Moneda 4 2 6 2" xfId="34869" xr:uid="{482C098B-4880-4DC1-9F07-EE573AB70771}"/>
    <cellStyle name="Moneda 4 2 6 3" xfId="23948" xr:uid="{190A9491-D6ED-424B-AF97-0EFEBD222386}"/>
    <cellStyle name="Moneda 4 2 7" xfId="9361" xr:uid="{170852CC-ACC1-4A7A-B7E0-972EE34D1BB1}"/>
    <cellStyle name="Moneda 4 2 7 2" xfId="31229" xr:uid="{7F94ED39-3B57-4C8E-898F-1DD1972046A7}"/>
    <cellStyle name="Moneda 4 2 7 3" xfId="20308" xr:uid="{9BA0AC85-D21B-4C8C-AF01-C7A0A51DDB3D}"/>
    <cellStyle name="Moneda 4 2 8" xfId="27590" xr:uid="{D6896344-56E4-4B62-9D0D-0E83E317C0A5}"/>
    <cellStyle name="Moneda 4 2 9" xfId="16669" xr:uid="{0FDEF27F-50AC-41BB-91B3-DA326507F573}"/>
    <cellStyle name="Moneda 4 3" xfId="5955" xr:uid="{3B804521-E1DC-4E2B-9E1B-A57D33905418}"/>
    <cellStyle name="Moneda 4 3 2" xfId="13262" xr:uid="{AAFEC698-6516-4007-A467-5D40FD912F65}"/>
    <cellStyle name="Moneda 4 3 2 2" xfId="35116" xr:uid="{B83FC0C4-AA6E-4629-A8FF-F121BB4DAAC9}"/>
    <cellStyle name="Moneda 4 3 2 3" xfId="24195" xr:uid="{E86DBB9B-8F3C-436D-8165-3704C6F293E3}"/>
    <cellStyle name="Moneda 4 3 3" xfId="9608" xr:uid="{89883528-01E6-42DC-A4D3-11E845C723C1}"/>
    <cellStyle name="Moneda 4 3 3 2" xfId="31476" xr:uid="{534CA797-7FED-4988-A226-A63B504B4B3B}"/>
    <cellStyle name="Moneda 4 3 3 3" xfId="20555" xr:uid="{B497A917-3A05-4E96-93DA-668A6C622EAF}"/>
    <cellStyle name="Moneda 4 3 4" xfId="27837" xr:uid="{394AEF8E-E59A-4180-8C18-9C28163296A0}"/>
    <cellStyle name="Moneda 4 3 5" xfId="16916" xr:uid="{B470DC7E-AF6C-4181-B253-7065208F8C35}"/>
    <cellStyle name="Moneda 4 4" xfId="6681" xr:uid="{FB5BD796-E0AE-4685-8D19-0D6BCA348854}"/>
    <cellStyle name="Moneda 4 4 2" xfId="13988" xr:uid="{B3107F3C-B201-4A95-87EF-989B119D02E4}"/>
    <cellStyle name="Moneda 4 4 2 2" xfId="35842" xr:uid="{7F69E355-EC21-45D2-975A-95FC42F2289A}"/>
    <cellStyle name="Moneda 4 4 2 3" xfId="24921" xr:uid="{2C2B479B-7B0A-40A2-B250-60CE5A9DCF46}"/>
    <cellStyle name="Moneda 4 4 3" xfId="10334" xr:uid="{D88111F5-6E61-4B37-8B2B-173C79A1C376}"/>
    <cellStyle name="Moneda 4 4 3 2" xfId="32202" xr:uid="{BB52FAE1-79C5-4B8A-A849-FD7BF8FA729A}"/>
    <cellStyle name="Moneda 4 4 3 3" xfId="21281" xr:uid="{59DCC75E-B825-4EB0-89BE-EDF8710601A5}"/>
    <cellStyle name="Moneda 4 4 4" xfId="28563" xr:uid="{C4511657-1647-4276-B3D0-56F9D9C87185}"/>
    <cellStyle name="Moneda 4 4 5" xfId="17642" xr:uid="{370E2BE4-4865-4E95-A60C-55B870A542DD}"/>
    <cellStyle name="Moneda 4 5" xfId="7411" xr:uid="{D9B9B65C-C8E8-42DC-8574-9488340188A2}"/>
    <cellStyle name="Moneda 4 5 2" xfId="14718" xr:uid="{3316F80C-D450-43F2-9CB5-471A843324E2}"/>
    <cellStyle name="Moneda 4 5 2 2" xfId="36568" xr:uid="{5CEEC8D8-D4AF-4BA1-9045-734EFAE7DA46}"/>
    <cellStyle name="Moneda 4 5 2 3" xfId="25647" xr:uid="{BBF7C767-B703-4E88-89F3-69571BF1FBC4}"/>
    <cellStyle name="Moneda 4 5 3" xfId="11064" xr:uid="{067392EB-B5BB-4799-A2E2-A93D2E4856AB}"/>
    <cellStyle name="Moneda 4 5 3 2" xfId="32928" xr:uid="{C4667499-8494-484D-B39D-9091458A919A}"/>
    <cellStyle name="Moneda 4 5 3 3" xfId="22007" xr:uid="{342F032E-3E8D-465E-9EF0-8D23D923E64C}"/>
    <cellStyle name="Moneda 4 5 4" xfId="29289" xr:uid="{0285B535-CDC5-4935-89D8-6DF16FA195D8}"/>
    <cellStyle name="Moneda 4 5 5" xfId="18368" xr:uid="{433D7833-8D7C-4C67-BA4F-54068E1E1721}"/>
    <cellStyle name="Moneda 4 6" xfId="8141" xr:uid="{808AA315-CBE2-4F00-B138-699ED143BE31}"/>
    <cellStyle name="Moneda 4 6 2" xfId="15448" xr:uid="{F014C92F-F8D6-4382-973B-B008FED5821E}"/>
    <cellStyle name="Moneda 4 6 2 2" xfId="37294" xr:uid="{E969010F-3F33-4208-B061-AE3C715ADC0D}"/>
    <cellStyle name="Moneda 4 6 2 3" xfId="26373" xr:uid="{3841AD16-9D52-4035-8825-FA1D973DEB82}"/>
    <cellStyle name="Moneda 4 6 3" xfId="11794" xr:uid="{E222897D-1F0E-43EB-ACEA-37383D657119}"/>
    <cellStyle name="Moneda 4 6 3 2" xfId="33654" xr:uid="{50E50FA6-4665-4D0C-BFF7-BD403104BDA9}"/>
    <cellStyle name="Moneda 4 6 3 3" xfId="22733" xr:uid="{770864E3-401D-435E-862F-9A062F7DDF50}"/>
    <cellStyle name="Moneda 4 6 4" xfId="30015" xr:uid="{49E6013C-5151-48F9-94FD-73CD4DA1F414}"/>
    <cellStyle name="Moneda 4 6 5" xfId="19094" xr:uid="{540A641F-4BE4-4540-A561-F2890F3CD39B}"/>
    <cellStyle name="Moneda 4 7" xfId="12530" xr:uid="{38F09659-06F0-4D1D-80D5-01E93E03D946}"/>
    <cellStyle name="Moneda 4 7 2" xfId="34388" xr:uid="{DDE50C5C-18E4-4584-A5B7-4F63D280EEA7}"/>
    <cellStyle name="Moneda 4 7 3" xfId="23467" xr:uid="{A28EB1AA-F6DC-4C4B-A0A3-0AED2311F38A}"/>
    <cellStyle name="Moneda 4 8" xfId="8880" xr:uid="{5A1F04D6-BFCA-4815-806A-A8B714C21B16}"/>
    <cellStyle name="Moneda 4 8 2" xfId="30748" xr:uid="{6584117E-1D66-455E-8104-313EC8170826}"/>
    <cellStyle name="Moneda 4 8 3" xfId="19827" xr:uid="{0A04C70A-D3A7-4FA9-B437-2C7EAB894B46}"/>
    <cellStyle name="Moneda 4 9" xfId="27109" xr:uid="{B80E31D2-DF88-461E-9F17-6D1266CDC774}"/>
    <cellStyle name="Moneda 5" xfId="2983" xr:uid="{CCB3E5CE-10B9-45F0-93F8-32E04B47C6F0}"/>
    <cellStyle name="Moneda 5 10" xfId="16182" xr:uid="{36696AEC-C0C7-4E6B-8056-164461A91FC7}"/>
    <cellStyle name="Moneda 5 2" xfId="5696" xr:uid="{FB0FF4A7-47A4-4F9B-A9FD-7BC20300C6EC}"/>
    <cellStyle name="Moneda 5 2 2" xfId="6430" xr:uid="{6ECF0FA8-2D4C-426F-AB82-53A98CF579CD}"/>
    <cellStyle name="Moneda 5 2 2 2" xfId="13737" xr:uid="{2BBFA0A6-84FD-448F-9263-97B974ED305A}"/>
    <cellStyle name="Moneda 5 2 2 2 2" xfId="35591" xr:uid="{85829056-FAF2-4AD2-920C-7D1A71A52B49}"/>
    <cellStyle name="Moneda 5 2 2 2 3" xfId="24670" xr:uid="{37733664-AF64-46A5-8BEC-2CA3483231B3}"/>
    <cellStyle name="Moneda 5 2 2 3" xfId="10083" xr:uid="{C2174222-33DC-4C3F-9450-2A30CA0E7B71}"/>
    <cellStyle name="Moneda 5 2 2 3 2" xfId="31951" xr:uid="{EA43A8D2-61A6-4A59-AFA8-16B628AC8DC3}"/>
    <cellStyle name="Moneda 5 2 2 3 3" xfId="21030" xr:uid="{399A60E6-8CDB-4644-8E40-F915342E0B2D}"/>
    <cellStyle name="Moneda 5 2 2 4" xfId="28312" xr:uid="{D8CCBDD0-5CF0-4952-84B7-A254FA156826}"/>
    <cellStyle name="Moneda 5 2 2 5" xfId="17391" xr:uid="{F3B0232A-4571-4E25-9EA0-1A061587C0CF}"/>
    <cellStyle name="Moneda 5 2 3" xfId="7160" xr:uid="{13982BF7-7798-4A8F-BF2D-8212ADADDFDB}"/>
    <cellStyle name="Moneda 5 2 3 2" xfId="14467" xr:uid="{DFED9AEB-62C8-44B5-A051-350F5A531C3A}"/>
    <cellStyle name="Moneda 5 2 3 2 2" xfId="36317" xr:uid="{39D3CDD7-BF4F-41CC-B71A-0AB2930629AA}"/>
    <cellStyle name="Moneda 5 2 3 2 3" xfId="25396" xr:uid="{AC317990-C75F-487A-A2BC-AD5B7108A54A}"/>
    <cellStyle name="Moneda 5 2 3 3" xfId="10813" xr:uid="{593B69C1-436E-4978-A622-F16B65F6C5F6}"/>
    <cellStyle name="Moneda 5 2 3 3 2" xfId="32677" xr:uid="{AE0C0C92-929D-4E43-B7FE-5E953B60AA85}"/>
    <cellStyle name="Moneda 5 2 3 3 3" xfId="21756" xr:uid="{843A10B5-B841-4038-98BD-E7C61A171DEB}"/>
    <cellStyle name="Moneda 5 2 3 4" xfId="29038" xr:uid="{04B0B1F1-683D-46F4-8A0F-C085776A8A47}"/>
    <cellStyle name="Moneda 5 2 3 5" xfId="18117" xr:uid="{1DF8D095-366E-443C-99F5-EFF68F265A2F}"/>
    <cellStyle name="Moneda 5 2 4" xfId="7890" xr:uid="{BC08B8FC-7513-4924-A675-155536FD7F8C}"/>
    <cellStyle name="Moneda 5 2 4 2" xfId="15197" xr:uid="{644FA49A-3168-46D9-ADDC-E51EC1E245E7}"/>
    <cellStyle name="Moneda 5 2 4 2 2" xfId="37043" xr:uid="{AEFFA53E-A33D-40F0-AC4F-E2C83F917347}"/>
    <cellStyle name="Moneda 5 2 4 2 3" xfId="26122" xr:uid="{13873D84-61DA-4A4B-9778-2A5618E1754C}"/>
    <cellStyle name="Moneda 5 2 4 3" xfId="11543" xr:uid="{15D7D013-58BA-48B6-8D84-C04763DF816C}"/>
    <cellStyle name="Moneda 5 2 4 3 2" xfId="33403" xr:uid="{F1BEF008-CAB1-4E56-8834-8EF0F7DAB2DE}"/>
    <cellStyle name="Moneda 5 2 4 3 3" xfId="22482" xr:uid="{4DB8DC98-01F3-45A6-9A4D-C4E795121E3C}"/>
    <cellStyle name="Moneda 5 2 4 4" xfId="29764" xr:uid="{34C446FA-AAC8-4584-B33B-CDF31537ADDC}"/>
    <cellStyle name="Moneda 5 2 4 5" xfId="18843" xr:uid="{F38B7B98-887B-4CDA-8BC5-8E2A00DDEA1D}"/>
    <cellStyle name="Moneda 5 2 5" xfId="8620" xr:uid="{9F58FF84-38DE-4CD2-BADF-82AB5944D067}"/>
    <cellStyle name="Moneda 5 2 5 2" xfId="15927" xr:uid="{A2A38FE0-2FEE-4D99-9780-C4799D53DC53}"/>
    <cellStyle name="Moneda 5 2 5 2 2" xfId="37769" xr:uid="{F97631D3-8D04-4099-8593-22C4D7C00303}"/>
    <cellStyle name="Moneda 5 2 5 2 3" xfId="26848" xr:uid="{87FA0A43-9316-4294-9F06-2C18613CA920}"/>
    <cellStyle name="Moneda 5 2 5 3" xfId="12269" xr:uid="{6DA7C514-D198-4E8C-A0D6-7E2097E98EC0}"/>
    <cellStyle name="Moneda 5 2 5 3 2" xfId="34129" xr:uid="{6186741F-4180-4F56-B6C4-6F381628FC97}"/>
    <cellStyle name="Moneda 5 2 5 3 3" xfId="23208" xr:uid="{9D2EE6E7-AC7F-497E-9DD0-F7922410DA07}"/>
    <cellStyle name="Moneda 5 2 5 4" xfId="30490" xr:uid="{E4CB5E0F-B9A5-4D13-BE73-DE87B8F61D7C}"/>
    <cellStyle name="Moneda 5 2 5 5" xfId="19569" xr:uid="{E9477E3B-C05F-4126-8821-13BB91D91F09}"/>
    <cellStyle name="Moneda 5 2 6" xfId="13009" xr:uid="{A8162F89-6CD8-4FDD-807D-3CB160449D58}"/>
    <cellStyle name="Moneda 5 2 6 2" xfId="34863" xr:uid="{37770148-2F15-4344-BA47-075EF6132C17}"/>
    <cellStyle name="Moneda 5 2 6 3" xfId="23942" xr:uid="{D8BF9DE8-E5E7-4ADF-A6C1-FEDFB1772E02}"/>
    <cellStyle name="Moneda 5 2 7" xfId="9355" xr:uid="{C386ACEF-03ED-4A99-A98F-6C40F607126C}"/>
    <cellStyle name="Moneda 5 2 7 2" xfId="31223" xr:uid="{D374A850-C49A-452C-98C9-1A7FA062FBDB}"/>
    <cellStyle name="Moneda 5 2 7 3" xfId="20302" xr:uid="{0A38B50C-C8B9-413C-81EC-B108A8EA0E2A}"/>
    <cellStyle name="Moneda 5 2 8" xfId="27584" xr:uid="{6E2D3A23-6D92-4A8A-A303-4E0EA29D12A4}"/>
    <cellStyle name="Moneda 5 2 9" xfId="16663" xr:uid="{0DAA2DDA-AD53-44E9-AA1B-033F83A6E3D3}"/>
    <cellStyle name="Moneda 5 3" xfId="5949" xr:uid="{35E4E85F-F363-4579-985A-DA4B9D2D6583}"/>
    <cellStyle name="Moneda 5 3 2" xfId="13256" xr:uid="{10BAD145-E0D2-4FCB-A0B8-263103877154}"/>
    <cellStyle name="Moneda 5 3 2 2" xfId="35110" xr:uid="{3F1047A1-21A6-40A4-815B-4180595DD82C}"/>
    <cellStyle name="Moneda 5 3 2 3" xfId="24189" xr:uid="{6C9B7291-90EB-4F6A-93B4-E3461EE09E12}"/>
    <cellStyle name="Moneda 5 3 3" xfId="9602" xr:uid="{878227A1-589F-46AA-8977-B3E7F95A87F2}"/>
    <cellStyle name="Moneda 5 3 3 2" xfId="31470" xr:uid="{CE62841F-CEAC-4D62-89EB-866D8379DE9C}"/>
    <cellStyle name="Moneda 5 3 3 3" xfId="20549" xr:uid="{3A2EA2B2-0F81-482B-97D7-763BF776499B}"/>
    <cellStyle name="Moneda 5 3 4" xfId="27831" xr:uid="{B8AA7023-B940-426B-AFF0-01D820027EC0}"/>
    <cellStyle name="Moneda 5 3 5" xfId="16910" xr:uid="{B0643235-7481-4EF7-88A1-2EC34413F4CE}"/>
    <cellStyle name="Moneda 5 4" xfId="6675" xr:uid="{36D784FD-6D1C-451D-9B46-312DFFB839CF}"/>
    <cellStyle name="Moneda 5 4 2" xfId="13982" xr:uid="{C74BEAF9-B6FD-43C3-B1F9-069D51656778}"/>
    <cellStyle name="Moneda 5 4 2 2" xfId="35836" xr:uid="{C0128C19-DCCC-42B7-ACCA-D4C03EC51417}"/>
    <cellStyle name="Moneda 5 4 2 3" xfId="24915" xr:uid="{C5CE86FF-F42E-45D3-B08A-6DBEB8363ED5}"/>
    <cellStyle name="Moneda 5 4 3" xfId="10328" xr:uid="{F0896F75-0D27-4240-8FB0-7F9F0EFA81BE}"/>
    <cellStyle name="Moneda 5 4 3 2" xfId="32196" xr:uid="{8EE0BFBD-9632-4135-9DF9-A6B3E4C6D9D3}"/>
    <cellStyle name="Moneda 5 4 3 3" xfId="21275" xr:uid="{67697B63-E8DD-4F57-BC9A-344D8770D307}"/>
    <cellStyle name="Moneda 5 4 4" xfId="28557" xr:uid="{1D24359E-CA83-484B-B652-C139846DD4DA}"/>
    <cellStyle name="Moneda 5 4 5" xfId="17636" xr:uid="{4B214633-D258-49E1-ADF7-07965F0C0BB9}"/>
    <cellStyle name="Moneda 5 5" xfId="7405" xr:uid="{428CF808-E73F-46B0-B38C-6A89E0DB2C29}"/>
    <cellStyle name="Moneda 5 5 2" xfId="14712" xr:uid="{32D8E806-B366-4B41-8662-64382A8B79F5}"/>
    <cellStyle name="Moneda 5 5 2 2" xfId="36562" xr:uid="{E37FEB23-2BDF-4E0B-82BD-C404AB3B0A34}"/>
    <cellStyle name="Moneda 5 5 2 3" xfId="25641" xr:uid="{518E5A8B-1BE3-411F-83B5-24C381C12AA2}"/>
    <cellStyle name="Moneda 5 5 3" xfId="11058" xr:uid="{BBB870CB-B75D-4183-8D7C-3FC18D264766}"/>
    <cellStyle name="Moneda 5 5 3 2" xfId="32922" xr:uid="{49C2952C-36B2-44B4-A98A-E435E6A74D77}"/>
    <cellStyle name="Moneda 5 5 3 3" xfId="22001" xr:uid="{90872172-A4B5-4975-AE0D-FEB442C05182}"/>
    <cellStyle name="Moneda 5 5 4" xfId="29283" xr:uid="{4F052D3D-7ECD-4406-BC98-33D04C440703}"/>
    <cellStyle name="Moneda 5 5 5" xfId="18362" xr:uid="{EE9B0484-98F2-45C7-A96F-AE02AE099621}"/>
    <cellStyle name="Moneda 5 6" xfId="8135" xr:uid="{465C0675-5CAC-4CE2-85FE-8717174A48EE}"/>
    <cellStyle name="Moneda 5 6 2" xfId="15442" xr:uid="{30AFFF82-4133-4BBA-BE5D-0106008FC529}"/>
    <cellStyle name="Moneda 5 6 2 2" xfId="37288" xr:uid="{235A6864-77DF-40E0-8E16-19628D799782}"/>
    <cellStyle name="Moneda 5 6 2 3" xfId="26367" xr:uid="{7BAF8B78-29A8-4E0F-BD08-2188819713D1}"/>
    <cellStyle name="Moneda 5 6 3" xfId="11788" xr:uid="{E87E1CAE-9D54-465A-890A-E720318F9630}"/>
    <cellStyle name="Moneda 5 6 3 2" xfId="33648" xr:uid="{4536FDCE-E728-4916-A643-1256FABBDA41}"/>
    <cellStyle name="Moneda 5 6 3 3" xfId="22727" xr:uid="{130320B1-A319-4B44-9176-C15FA842F086}"/>
    <cellStyle name="Moneda 5 6 4" xfId="30009" xr:uid="{A5C7FB87-C25B-4DBB-897B-EB6062B1DB04}"/>
    <cellStyle name="Moneda 5 6 5" xfId="19088" xr:uid="{9C15B504-2226-4A07-AF64-A13ED4807D84}"/>
    <cellStyle name="Moneda 5 7" xfId="12524" xr:uid="{0096F3D5-2F0D-4A87-BA0B-857F5BB096A2}"/>
    <cellStyle name="Moneda 5 7 2" xfId="34382" xr:uid="{A528B45A-BA2F-487C-B47C-65520E5216D1}"/>
    <cellStyle name="Moneda 5 7 3" xfId="23461" xr:uid="{25212F34-15EF-4796-BDCD-6B611E449B20}"/>
    <cellStyle name="Moneda 5 8" xfId="8874" xr:uid="{267014E1-A353-41FB-AC3C-1899D4BA1814}"/>
    <cellStyle name="Moneda 5 8 2" xfId="30742" xr:uid="{976B861E-99A5-4849-9BDE-5DC03A3F5939}"/>
    <cellStyle name="Moneda 5 8 3" xfId="19821" xr:uid="{AAABF89E-0831-4897-8923-4A1989EF2352}"/>
    <cellStyle name="Moneda 5 9" xfId="27103" xr:uid="{494A46B1-EBE8-4A90-839F-B3C6B0524AE4}"/>
    <cellStyle name="Moneda 6" xfId="5687" xr:uid="{2871BCD1-54B7-44BE-808F-E2C903D030AD}"/>
    <cellStyle name="Moneda 6 2" xfId="2952" xr:uid="{00000000-0005-0000-0000-000033090000}"/>
    <cellStyle name="Moneda 6 2 2" xfId="13732" xr:uid="{7EA50716-44D4-4D2A-A196-9E9305B544E1}"/>
    <cellStyle name="Moneda 6 2 2 2" xfId="35586" xr:uid="{47DDD538-D306-4519-96B8-E38487DE274F}"/>
    <cellStyle name="Moneda 6 2 2 3" xfId="24665" xr:uid="{001AD73B-0CED-48C0-BB91-98ACC0EFCAF8}"/>
    <cellStyle name="Moneda 6 2 3" xfId="10078" xr:uid="{2B100A4C-0FC1-4223-84E1-E76526AEC40D}"/>
    <cellStyle name="Moneda 6 2 3 2" xfId="31946" xr:uid="{9EF5B4EA-3B6E-4FCC-BCAC-3782C63C8F66}"/>
    <cellStyle name="Moneda 6 2 3 3" xfId="21025" xr:uid="{CE20B014-21FB-479A-8272-4EE9C6FDAB13}"/>
    <cellStyle name="Moneda 6 2 4" xfId="28307" xr:uid="{AB464A93-93E6-4F5A-9FDB-7968C89D9B2F}"/>
    <cellStyle name="Moneda 6 2 5" xfId="17386" xr:uid="{721371F9-AD8D-49E6-AD14-1175869FDB77}"/>
    <cellStyle name="Moneda 6 2 6" xfId="6425" xr:uid="{E18C0E6B-E28F-41C0-AF96-29F487A83120}"/>
    <cellStyle name="Moneda 6 2 7" xfId="38288" xr:uid="{414A1AE6-1340-4733-B44A-D769828DBCEE}"/>
    <cellStyle name="Moneda 6 3" xfId="7155" xr:uid="{D79BED1B-23E8-4FEC-9DB9-116111B3C7E9}"/>
    <cellStyle name="Moneda 6 3 2" xfId="14462" xr:uid="{91857DFF-9758-4F7C-A8BD-0075906D8B83}"/>
    <cellStyle name="Moneda 6 3 2 2" xfId="36312" xr:uid="{5D24EFA7-716B-4F4A-BEA4-DB016DCAFE52}"/>
    <cellStyle name="Moneda 6 3 2 3" xfId="25391" xr:uid="{97063804-595F-4E73-93F9-887EE5563445}"/>
    <cellStyle name="Moneda 6 3 3" xfId="10808" xr:uid="{E47CB303-39FA-4956-991A-531A176E1E3C}"/>
    <cellStyle name="Moneda 6 3 3 2" xfId="32672" xr:uid="{09627773-0252-4337-A63D-83331105C9DF}"/>
    <cellStyle name="Moneda 6 3 3 3" xfId="21751" xr:uid="{CDA83DFF-6672-400C-A1B3-C78A3A5CC59A}"/>
    <cellStyle name="Moneda 6 3 4" xfId="29033" xr:uid="{F23E124C-6FA7-49B7-B875-62B0FED3038A}"/>
    <cellStyle name="Moneda 6 3 5" xfId="18112" xr:uid="{859F388E-E918-4AF4-A3EF-2A5ABBDE7778}"/>
    <cellStyle name="Moneda 6 4" xfId="7885" xr:uid="{89FC0E19-BD11-46ED-8C83-F3E93AAB6366}"/>
    <cellStyle name="Moneda 6 4 2" xfId="15192" xr:uid="{73C28EF2-25CD-4522-B8EA-B510D29E4BCC}"/>
    <cellStyle name="Moneda 6 4 2 2" xfId="37038" xr:uid="{FF32F3F6-6398-4BE7-96F2-CBB94D94B40B}"/>
    <cellStyle name="Moneda 6 4 2 3" xfId="26117" xr:uid="{C03CD275-8E3E-4503-9296-0C44B707369B}"/>
    <cellStyle name="Moneda 6 4 3" xfId="11538" xr:uid="{F8074C15-6886-4F85-AAAB-D36D51EF0ECF}"/>
    <cellStyle name="Moneda 6 4 3 2" xfId="33398" xr:uid="{E8888E53-29D2-4C49-A297-199D5C63CE50}"/>
    <cellStyle name="Moneda 6 4 3 3" xfId="22477" xr:uid="{2B68E4BB-0B75-476B-AB27-690CA74C9956}"/>
    <cellStyle name="Moneda 6 4 4" xfId="29759" xr:uid="{6EFC22A8-913D-47BA-8BF6-A115EF1B1FC5}"/>
    <cellStyle name="Moneda 6 4 5" xfId="18838" xr:uid="{9C304248-F8A2-4B52-A502-64451CC8DD74}"/>
    <cellStyle name="Moneda 6 5" xfId="8615" xr:uid="{482A818A-4899-431F-932F-70C93EB530B9}"/>
    <cellStyle name="Moneda 6 5 2" xfId="15922" xr:uid="{A04D4B57-ED71-4011-9AC9-7D4C0B8AE98C}"/>
    <cellStyle name="Moneda 6 5 2 2" xfId="37764" xr:uid="{21BA0711-A674-4E1F-96C2-EE57FAC3FF20}"/>
    <cellStyle name="Moneda 6 5 2 3" xfId="26843" xr:uid="{5328DBD6-1174-454B-8370-74B9D7AF0263}"/>
    <cellStyle name="Moneda 6 5 3" xfId="12264" xr:uid="{211C392E-D663-4B65-B969-C14A526BCD7F}"/>
    <cellStyle name="Moneda 6 5 3 2" xfId="34124" xr:uid="{CCE4BAC9-EB7F-4E8D-A622-B3A40184E0C8}"/>
    <cellStyle name="Moneda 6 5 3 3" xfId="23203" xr:uid="{9810FA17-021F-429D-9D92-FA6CE3F01DB1}"/>
    <cellStyle name="Moneda 6 5 4" xfId="30485" xr:uid="{555ACDD0-520E-49CD-90FB-BD1CBA2B5FEB}"/>
    <cellStyle name="Moneda 6 5 5" xfId="19564" xr:uid="{F5EE5E18-A837-484E-A8F5-540D071427E8}"/>
    <cellStyle name="Moneda 6 6" xfId="13004" xr:uid="{FED5084D-1C6B-4C88-965B-2F1BA9B10635}"/>
    <cellStyle name="Moneda 6 6 2" xfId="34858" xr:uid="{1D92E675-115E-4F30-9E83-03B753F30683}"/>
    <cellStyle name="Moneda 6 6 3" xfId="23937" xr:uid="{FD3FEA83-4674-4A40-94F9-BC1EAF33830B}"/>
    <cellStyle name="Moneda 6 7" xfId="9350" xr:uid="{91FEE6F8-DCA1-44AB-9DAD-39A4BBFAA497}"/>
    <cellStyle name="Moneda 6 7 2" xfId="31218" xr:uid="{7E250E17-1F58-4DE3-A0A6-41E666505F44}"/>
    <cellStyle name="Moneda 6 7 3" xfId="20297" xr:uid="{49DDEB56-8241-4EE5-AD76-EB9AB6E0346B}"/>
    <cellStyle name="Moneda 6 8" xfId="27579" xr:uid="{17941801-9119-481B-9552-54180ED5F538}"/>
    <cellStyle name="Moneda 6 9" xfId="16658" xr:uid="{51F29DCE-2584-4EDF-9535-5EB6BAD326ED}"/>
    <cellStyle name="Moneda 7" xfId="3222" xr:uid="{4FBDE7E9-BAEE-45A5-9CA9-B4777C0D62D2}"/>
    <cellStyle name="Moneda 7 10" xfId="3223" xr:uid="{EF3B4F13-3379-4E22-AB8B-214727733315}"/>
    <cellStyle name="Moneda 7 10 10" xfId="27289" xr:uid="{0EE9B6C1-AB95-459A-B4EA-377B170D0CFD}"/>
    <cellStyle name="Moneda 7 10 11" xfId="16368" xr:uid="{FFEEAF12-9FAC-4BA6-BCFF-E545F42D535F}"/>
    <cellStyle name="Moneda 7 10 2" xfId="5633" xr:uid="{6A7D6AA7-375F-499F-8A5A-16CC5D516B58}"/>
    <cellStyle name="Moneda 7 10 2 2" xfId="6372" xr:uid="{981967AC-E776-48BE-9A04-B9DA7BFDC162}"/>
    <cellStyle name="Moneda 7 10 2 2 2" xfId="13679" xr:uid="{8257B261-5CB2-4457-A527-E2B0F3C674C5}"/>
    <cellStyle name="Moneda 7 10 2 2 2 2" xfId="35533" xr:uid="{154CF19F-C7ED-40AE-A1C2-6E7D08049861}"/>
    <cellStyle name="Moneda 7 10 2 2 2 3" xfId="24612" xr:uid="{6A702131-85FC-4774-8F0B-33EA64318283}"/>
    <cellStyle name="Moneda 7 10 2 2 3" xfId="10025" xr:uid="{CAFCA521-7C03-4947-8C51-407383C23C7E}"/>
    <cellStyle name="Moneda 7 10 2 2 3 2" xfId="31893" xr:uid="{FAAD243B-0F28-4900-BC1E-2DF6DC5F5BEA}"/>
    <cellStyle name="Moneda 7 10 2 2 3 3" xfId="20972" xr:uid="{61112876-100D-4DF9-8701-34CA60B3E4AD}"/>
    <cellStyle name="Moneda 7 10 2 2 4" xfId="28254" xr:uid="{998A1715-6BC6-4A1D-A46E-A38F2EE47AF8}"/>
    <cellStyle name="Moneda 7 10 2 2 5" xfId="17333" xr:uid="{DEA56430-599C-4054-9560-802C29F7768E}"/>
    <cellStyle name="Moneda 7 10 2 3" xfId="7102" xr:uid="{173E387D-BF77-49CF-8B3D-C1E0CD34C4D3}"/>
    <cellStyle name="Moneda 7 10 2 3 2" xfId="14409" xr:uid="{44388EA2-2E1A-4C61-8F2C-FFF0A7B3E319}"/>
    <cellStyle name="Moneda 7 10 2 3 2 2" xfId="36259" xr:uid="{3B41E0E0-21B9-4B60-9014-7F820D7F4831}"/>
    <cellStyle name="Moneda 7 10 2 3 2 3" xfId="25338" xr:uid="{4A79CCE7-565A-45D6-8750-FC749317EE20}"/>
    <cellStyle name="Moneda 7 10 2 3 3" xfId="10755" xr:uid="{40225054-7955-4B2F-AAF6-51CC1908A826}"/>
    <cellStyle name="Moneda 7 10 2 3 3 2" xfId="32619" xr:uid="{2A72828E-6A2F-42CE-BA07-DFE881EA42A3}"/>
    <cellStyle name="Moneda 7 10 2 3 3 3" xfId="21698" xr:uid="{FD9B6DBA-C2E3-48AA-9935-C75AF580D55C}"/>
    <cellStyle name="Moneda 7 10 2 3 4" xfId="28980" xr:uid="{2820BE8F-E5F8-457D-8B70-15FD249EB7AC}"/>
    <cellStyle name="Moneda 7 10 2 3 5" xfId="18059" xr:uid="{5C9AB916-755E-4635-ADF9-B039CFEBF275}"/>
    <cellStyle name="Moneda 7 10 2 4" xfId="7832" xr:uid="{551DF02D-EE16-46E8-B9CA-DEF2D3449B20}"/>
    <cellStyle name="Moneda 7 10 2 4 2" xfId="15139" xr:uid="{17BCA2FA-C6AA-4A76-BB0B-8934A359E61A}"/>
    <cellStyle name="Moneda 7 10 2 4 2 2" xfId="36985" xr:uid="{D225CAA3-2819-4F46-9D28-1E08BBB682C5}"/>
    <cellStyle name="Moneda 7 10 2 4 2 3" xfId="26064" xr:uid="{BD785AB1-3696-4057-863D-90EBFB120A68}"/>
    <cellStyle name="Moneda 7 10 2 4 3" xfId="11485" xr:uid="{3B2481F6-D61F-4098-B697-AF02EBE09342}"/>
    <cellStyle name="Moneda 7 10 2 4 3 2" xfId="33345" xr:uid="{5948E333-CD56-4050-A11E-991E48C649F2}"/>
    <cellStyle name="Moneda 7 10 2 4 3 3" xfId="22424" xr:uid="{ECD47E00-B1D0-48B3-99C5-C7911C4C4DEF}"/>
    <cellStyle name="Moneda 7 10 2 4 4" xfId="29706" xr:uid="{B79A180F-C92F-4D3E-9B7C-BBA756749257}"/>
    <cellStyle name="Moneda 7 10 2 4 5" xfId="18785" xr:uid="{CE441F6E-9A51-4599-BB0B-A555860C2619}"/>
    <cellStyle name="Moneda 7 10 2 5" xfId="8562" xr:uid="{45CA2CA2-BF4C-4526-ADC9-A125FE820724}"/>
    <cellStyle name="Moneda 7 10 2 5 2" xfId="15869" xr:uid="{816AF53B-1D8F-483C-B7FB-C61A5660AD24}"/>
    <cellStyle name="Moneda 7 10 2 5 2 2" xfId="37711" xr:uid="{D48D6EEE-E7DB-448B-9D58-3061A72C3D60}"/>
    <cellStyle name="Moneda 7 10 2 5 2 3" xfId="26790" xr:uid="{41FCD507-4FE0-43FF-AED4-582C0F0F5C71}"/>
    <cellStyle name="Moneda 7 10 2 5 3" xfId="12211" xr:uid="{7E975742-5967-41C7-9CB3-027E36C92DC2}"/>
    <cellStyle name="Moneda 7 10 2 5 3 2" xfId="34071" xr:uid="{023DFD6A-1F75-4B13-927A-62E2F346A2F2}"/>
    <cellStyle name="Moneda 7 10 2 5 3 3" xfId="23150" xr:uid="{511A79F1-225B-4AE8-A2F4-2739D972B1D8}"/>
    <cellStyle name="Moneda 7 10 2 5 4" xfId="30432" xr:uid="{15226EEE-AE09-47A2-A963-ACE8213099AD}"/>
    <cellStyle name="Moneda 7 10 2 5 5" xfId="19511" xr:uid="{21CC8844-03D8-4434-AB36-34876508F338}"/>
    <cellStyle name="Moneda 7 10 2 6" xfId="12951" xr:uid="{6A3A9F52-99D2-4458-B383-63011F6C91D9}"/>
    <cellStyle name="Moneda 7 10 2 6 2" xfId="34805" xr:uid="{B9908999-EB8A-40C9-B3ED-1F99A86224BA}"/>
    <cellStyle name="Moneda 7 10 2 6 3" xfId="23884" xr:uid="{055041F0-B7CE-4189-956C-C5E35459E109}"/>
    <cellStyle name="Moneda 7 10 2 7" xfId="9297" xr:uid="{836E25D7-307F-49AD-BD44-BAFE226C058E}"/>
    <cellStyle name="Moneda 7 10 2 7 2" xfId="31165" xr:uid="{51FA5CBA-ECDA-4866-9263-EFC4B2EE9B1A}"/>
    <cellStyle name="Moneda 7 10 2 7 3" xfId="20244" xr:uid="{EB0A44AC-836B-4EF3-A1AD-83CB426A9546}"/>
    <cellStyle name="Moneda 7 10 2 8" xfId="27526" xr:uid="{87ACC8A9-48D9-47A7-9465-C1D16793EC4E}"/>
    <cellStyle name="Moneda 7 10 2 9" xfId="16605" xr:uid="{13DB9E92-29C7-4596-849D-9AAE23A6CD58}"/>
    <cellStyle name="Moneda 7 10 3" xfId="5883" xr:uid="{DFC9C298-6230-42F1-9132-64F8985ED082}"/>
    <cellStyle name="Moneda 7 10 3 2" xfId="6616" xr:uid="{DB5D7736-8AD7-43E8-80C4-3DC39358D4FE}"/>
    <cellStyle name="Moneda 7 10 3 2 2" xfId="13923" xr:uid="{9F1D16E8-304B-4521-A5AF-41EDCD344D96}"/>
    <cellStyle name="Moneda 7 10 3 2 2 2" xfId="35777" xr:uid="{28560EA2-EEE5-40BB-9F7D-6B6F88DF904C}"/>
    <cellStyle name="Moneda 7 10 3 2 2 3" xfId="24856" xr:uid="{DAE9730B-1409-4546-847A-A41F0729ABE0}"/>
    <cellStyle name="Moneda 7 10 3 2 3" xfId="10269" xr:uid="{464A211C-E3E8-4B75-A3CA-ECC5381B26E5}"/>
    <cellStyle name="Moneda 7 10 3 2 3 2" xfId="32137" xr:uid="{8D141692-7FFB-4F83-8DE6-AA84012789DE}"/>
    <cellStyle name="Moneda 7 10 3 2 3 3" xfId="21216" xr:uid="{4D434712-F053-40D5-BC82-7E60A172D2B9}"/>
    <cellStyle name="Moneda 7 10 3 2 4" xfId="28498" xr:uid="{3763F394-1664-4C95-AF62-CE1EB160F820}"/>
    <cellStyle name="Moneda 7 10 3 2 5" xfId="17577" xr:uid="{B10502A9-C9C4-4C72-B1EA-A27236725412}"/>
    <cellStyle name="Moneda 7 10 3 3" xfId="7346" xr:uid="{B54D6A56-D27F-4759-80FA-960D81DCC091}"/>
    <cellStyle name="Moneda 7 10 3 3 2" xfId="14653" xr:uid="{1F608E33-4037-43AA-A80B-2087A79F2E00}"/>
    <cellStyle name="Moneda 7 10 3 3 2 2" xfId="36503" xr:uid="{A353CFF3-3F0C-4CEF-8775-810AC84891FE}"/>
    <cellStyle name="Moneda 7 10 3 3 2 3" xfId="25582" xr:uid="{40667FBF-1245-463F-A3E6-73A48466EFCF}"/>
    <cellStyle name="Moneda 7 10 3 3 3" xfId="10999" xr:uid="{4EC7F497-33D8-4CFA-99EC-83FC5B9E236B}"/>
    <cellStyle name="Moneda 7 10 3 3 3 2" xfId="32863" xr:uid="{6B8BE1C7-C15C-48A7-93EF-FFDCBADB2B49}"/>
    <cellStyle name="Moneda 7 10 3 3 3 3" xfId="21942" xr:uid="{0677782D-37DA-4304-B55A-A1C6A30F1A64}"/>
    <cellStyle name="Moneda 7 10 3 3 4" xfId="29224" xr:uid="{29779D76-747D-4E24-9CD5-3D5F708AB292}"/>
    <cellStyle name="Moneda 7 10 3 3 5" xfId="18303" xr:uid="{D3F4E162-D814-4FC6-90E3-375530789D4F}"/>
    <cellStyle name="Moneda 7 10 3 4" xfId="8076" xr:uid="{7560DAE8-2B87-486E-B244-B485EB02E2B1}"/>
    <cellStyle name="Moneda 7 10 3 4 2" xfId="15383" xr:uid="{66B4FBF1-1988-4D24-8424-C93B464D552E}"/>
    <cellStyle name="Moneda 7 10 3 4 2 2" xfId="37229" xr:uid="{9B0D5671-B9C9-411C-9313-39EA7E413820}"/>
    <cellStyle name="Moneda 7 10 3 4 2 3" xfId="26308" xr:uid="{E203B5D7-1090-4F75-9E6C-3B3B6FC430DB}"/>
    <cellStyle name="Moneda 7 10 3 4 3" xfId="11729" xr:uid="{5333849B-194F-4D49-89AA-608A02BC8BA8}"/>
    <cellStyle name="Moneda 7 10 3 4 3 2" xfId="33589" xr:uid="{C8478582-2851-4F2F-A9C7-5AEE6E6174E0}"/>
    <cellStyle name="Moneda 7 10 3 4 3 3" xfId="22668" xr:uid="{49A56218-EFC4-4FC4-8DC7-23B0D0562D42}"/>
    <cellStyle name="Moneda 7 10 3 4 4" xfId="29950" xr:uid="{437F873A-EE2E-41E5-9568-597DD4EF14A8}"/>
    <cellStyle name="Moneda 7 10 3 4 5" xfId="19029" xr:uid="{1B0FE930-229E-4AAB-B2D1-1A4176B87A3B}"/>
    <cellStyle name="Moneda 7 10 3 5" xfId="8806" xr:uid="{91771538-4C66-4E2D-BED6-CDE1192C799A}"/>
    <cellStyle name="Moneda 7 10 3 5 2" xfId="16113" xr:uid="{5D3BA53A-5B63-4EA3-AAA4-B504F961841F}"/>
    <cellStyle name="Moneda 7 10 3 5 2 2" xfId="37955" xr:uid="{BDEE8DF8-5996-45BD-9A08-63DAF238D782}"/>
    <cellStyle name="Moneda 7 10 3 5 2 3" xfId="27034" xr:uid="{AC4BEEFB-CD11-405D-A956-A3F4A40DF4F6}"/>
    <cellStyle name="Moneda 7 10 3 5 3" xfId="12455" xr:uid="{E70034A6-928B-425F-8F8C-99EB0E2F31FB}"/>
    <cellStyle name="Moneda 7 10 3 5 3 2" xfId="34315" xr:uid="{15C353E6-75E0-4931-B0D2-57A43A2C4F51}"/>
    <cellStyle name="Moneda 7 10 3 5 3 3" xfId="23394" xr:uid="{42FEC9D6-D075-4532-B3D4-936451B7C31C}"/>
    <cellStyle name="Moneda 7 10 3 5 4" xfId="30676" xr:uid="{866C879A-392B-44F2-B6E2-640FD124886F}"/>
    <cellStyle name="Moneda 7 10 3 5 5" xfId="19755" xr:uid="{92835D37-6BCA-4AC9-A28D-9D64DC68AF90}"/>
    <cellStyle name="Moneda 7 10 3 6" xfId="13195" xr:uid="{4803AA07-2A89-4380-A444-414D2F725D3D}"/>
    <cellStyle name="Moneda 7 10 3 6 2" xfId="35049" xr:uid="{C3176136-64C3-482F-8599-931C9C37D1F3}"/>
    <cellStyle name="Moneda 7 10 3 6 3" xfId="24128" xr:uid="{9FD2D4B7-D5AD-437C-A336-0BFD4FC75316}"/>
    <cellStyle name="Moneda 7 10 3 7" xfId="9541" xr:uid="{56607DFD-C15C-4D42-BD93-8DFF883B2341}"/>
    <cellStyle name="Moneda 7 10 3 7 2" xfId="31409" xr:uid="{26C76A5A-BB2C-413C-B925-F6492EA9859A}"/>
    <cellStyle name="Moneda 7 10 3 7 3" xfId="20488" xr:uid="{3C874B1D-F612-4EDA-B10B-987F85D0996A}"/>
    <cellStyle name="Moneda 7 10 3 8" xfId="27770" xr:uid="{4A6A6D95-36C1-4EAB-BE84-688810C65C69}"/>
    <cellStyle name="Moneda 7 10 3 9" xfId="16849" xr:uid="{F808FFDD-E9C6-419C-A88B-D57DCFD3AA87}"/>
    <cellStyle name="Moneda 7 10 4" xfId="6135" xr:uid="{43BC72CB-9438-4261-AD94-3D9FD12933A4}"/>
    <cellStyle name="Moneda 7 10 4 2" xfId="13442" xr:uid="{BDD4F523-2700-4259-B456-EB05AE442F1D}"/>
    <cellStyle name="Moneda 7 10 4 2 2" xfId="35296" xr:uid="{CEB78671-93E1-4E30-8B65-A0688ACE641A}"/>
    <cellStyle name="Moneda 7 10 4 2 3" xfId="24375" xr:uid="{00403713-6FF0-4B08-94BB-DBE026BFE924}"/>
    <cellStyle name="Moneda 7 10 4 3" xfId="9788" xr:uid="{41B4F84A-68E4-4941-8BA3-391401D8CF96}"/>
    <cellStyle name="Moneda 7 10 4 3 2" xfId="31656" xr:uid="{56B8FE1B-B230-4495-A6CA-1DCCE4373DD4}"/>
    <cellStyle name="Moneda 7 10 4 3 3" xfId="20735" xr:uid="{174A36C7-3737-400C-ACA8-26E04B0BFB05}"/>
    <cellStyle name="Moneda 7 10 4 4" xfId="28017" xr:uid="{A919F082-E92B-42C0-AD80-EA254C061CDD}"/>
    <cellStyle name="Moneda 7 10 4 5" xfId="17096" xr:uid="{6B5EDDFC-D3BA-46EB-8FA3-3BCADCB205AE}"/>
    <cellStyle name="Moneda 7 10 5" xfId="6863" xr:uid="{5FD55529-DCB3-49A2-9F69-FD22974F5C07}"/>
    <cellStyle name="Moneda 7 10 5 2" xfId="14170" xr:uid="{BBC3F5D3-3693-42DD-87A8-41B4D1A9A62F}"/>
    <cellStyle name="Moneda 7 10 5 2 2" xfId="36022" xr:uid="{5112ED8D-3255-43BA-B460-233D10BE6FD8}"/>
    <cellStyle name="Moneda 7 10 5 2 3" xfId="25101" xr:uid="{522E1B74-A868-449E-A86F-EE8B04BC9B7D}"/>
    <cellStyle name="Moneda 7 10 5 3" xfId="10516" xr:uid="{84075670-5978-4DD2-9274-34B1ED64AB35}"/>
    <cellStyle name="Moneda 7 10 5 3 2" xfId="32382" xr:uid="{1F644266-2EC2-48C8-AA52-73DEA0D8AEE9}"/>
    <cellStyle name="Moneda 7 10 5 3 3" xfId="21461" xr:uid="{0A9D7D1B-EC17-486E-9FE0-2DC0A7EA1318}"/>
    <cellStyle name="Moneda 7 10 5 4" xfId="28743" xr:uid="{496B8127-4E6E-410D-AC7E-862123CA6CAC}"/>
    <cellStyle name="Moneda 7 10 5 5" xfId="17822" xr:uid="{3A6BDE0A-13E4-489F-8D3F-33A70C40AF72}"/>
    <cellStyle name="Moneda 7 10 6" xfId="7593" xr:uid="{7E3FCBA3-5617-4500-99C2-02C05EEF684F}"/>
    <cellStyle name="Moneda 7 10 6 2" xfId="14900" xr:uid="{1CC5BA36-84C4-4898-911D-899C663BF608}"/>
    <cellStyle name="Moneda 7 10 6 2 2" xfId="36748" xr:uid="{8DD8DB27-62C6-4C85-AE4C-923792DB8987}"/>
    <cellStyle name="Moneda 7 10 6 2 3" xfId="25827" xr:uid="{2C2CBF2D-3225-4BD3-BF47-251C0A62E8AC}"/>
    <cellStyle name="Moneda 7 10 6 3" xfId="11246" xr:uid="{1AC26DE3-2C75-40DF-AB9F-B3E59A2DFFF0}"/>
    <cellStyle name="Moneda 7 10 6 3 2" xfId="33108" xr:uid="{693294A4-D629-4891-A487-C8A75A521093}"/>
    <cellStyle name="Moneda 7 10 6 3 3" xfId="22187" xr:uid="{34F8FB30-4EF3-47A1-A022-957719D90C40}"/>
    <cellStyle name="Moneda 7 10 6 4" xfId="29469" xr:uid="{A669228B-686C-44CE-99AE-64AC9DA05168}"/>
    <cellStyle name="Moneda 7 10 6 5" xfId="18548" xr:uid="{09C443C9-5E02-4E09-BCF1-DCBF257651A4}"/>
    <cellStyle name="Moneda 7 10 7" xfId="8323" xr:uid="{495C5C32-B499-4E7D-9831-CD5604F19DC4}"/>
    <cellStyle name="Moneda 7 10 7 2" xfId="15630" xr:uid="{17503E99-1883-4269-8899-6A4263657B11}"/>
    <cellStyle name="Moneda 7 10 7 2 2" xfId="37474" xr:uid="{1034E0D4-FEA5-4871-A873-43BEAAE7EECE}"/>
    <cellStyle name="Moneda 7 10 7 2 3" xfId="26553" xr:uid="{7D876586-DC48-49D7-92F3-EBF5AB9B0143}"/>
    <cellStyle name="Moneda 7 10 7 3" xfId="11974" xr:uid="{219EFF4D-E775-4C06-A377-4208CE4A86CF}"/>
    <cellStyle name="Moneda 7 10 7 3 2" xfId="33834" xr:uid="{303CAAFA-C9BE-4ABC-A652-01470205962B}"/>
    <cellStyle name="Moneda 7 10 7 3 3" xfId="22913" xr:uid="{1F6B397E-9455-4D9D-B9DC-5B376CEB6BC0}"/>
    <cellStyle name="Moneda 7 10 7 4" xfId="30195" xr:uid="{B433E94C-9B71-4CD8-B0A7-2C4C9E980E6B}"/>
    <cellStyle name="Moneda 7 10 7 5" xfId="19274" xr:uid="{2DAF030C-D697-40C1-AE95-9CAA5191027D}"/>
    <cellStyle name="Moneda 7 10 8" xfId="12712" xr:uid="{A09073C8-3DFB-4727-BF79-D7AEEA23FD24}"/>
    <cellStyle name="Moneda 7 10 8 2" xfId="34568" xr:uid="{4548C63C-4B53-4FFF-82A8-4CBAB4DEE8A0}"/>
    <cellStyle name="Moneda 7 10 8 3" xfId="23647" xr:uid="{4D7AA3FE-653E-4CC0-88DD-D65BFC8B66F5}"/>
    <cellStyle name="Moneda 7 10 9" xfId="9060" xr:uid="{ACA0510F-D103-45EC-9288-967268864BCC}"/>
    <cellStyle name="Moneda 7 10 9 2" xfId="30928" xr:uid="{8C175ACA-612F-48E1-9386-32E9F80D9D43}"/>
    <cellStyle name="Moneda 7 10 9 3" xfId="20007" xr:uid="{3E2C57AB-A840-431F-AA63-EE9706DC4977}"/>
    <cellStyle name="Moneda 7 11" xfId="3224" xr:uid="{7D06D50C-3C98-4997-9A39-545738DA6CFA}"/>
    <cellStyle name="Moneda 7 11 10" xfId="27290" xr:uid="{7CDCB14C-1D2C-470B-B40F-46C40BD329FB}"/>
    <cellStyle name="Moneda 7 11 11" xfId="16369" xr:uid="{FEC8180A-0805-4A6F-BC81-117EFD1EB04E}"/>
    <cellStyle name="Moneda 7 11 2" xfId="5634" xr:uid="{D8062DF3-5279-4E2C-8DCE-2C4B45AA9265}"/>
    <cellStyle name="Moneda 7 11 2 2" xfId="6373" xr:uid="{E779C137-FAC5-42B6-AF5B-266958CF5D36}"/>
    <cellStyle name="Moneda 7 11 2 2 2" xfId="13680" xr:uid="{443AF430-43D3-41F6-A1D5-7E03E3FB460A}"/>
    <cellStyle name="Moneda 7 11 2 2 2 2" xfId="35534" xr:uid="{81394776-738B-4F47-AA2B-A51FBB8F757A}"/>
    <cellStyle name="Moneda 7 11 2 2 2 3" xfId="24613" xr:uid="{138852C4-0B85-4AB8-8F0C-FF7FB0413048}"/>
    <cellStyle name="Moneda 7 11 2 2 3" xfId="10026" xr:uid="{963D31A7-F4FC-4E0A-B3C5-9843D3E517E1}"/>
    <cellStyle name="Moneda 7 11 2 2 3 2" xfId="31894" xr:uid="{78EA020D-6B4E-44D0-A20F-BDF3EB29AC4C}"/>
    <cellStyle name="Moneda 7 11 2 2 3 3" xfId="20973" xr:uid="{48CC8015-6502-4A20-8CE4-10BC830D0ADA}"/>
    <cellStyle name="Moneda 7 11 2 2 4" xfId="28255" xr:uid="{0FE79706-537C-45FB-B235-18CDD720DF77}"/>
    <cellStyle name="Moneda 7 11 2 2 5" xfId="17334" xr:uid="{821BF549-DC40-4D53-8120-5DA33B549103}"/>
    <cellStyle name="Moneda 7 11 2 3" xfId="7103" xr:uid="{61D96ACA-F24C-4E7B-A865-3692F4668469}"/>
    <cellStyle name="Moneda 7 11 2 3 2" xfId="14410" xr:uid="{18D433E8-8574-495A-97A6-C21597F6D3DC}"/>
    <cellStyle name="Moneda 7 11 2 3 2 2" xfId="36260" xr:uid="{ACA23C03-4496-418C-82B8-D69486A9220A}"/>
    <cellStyle name="Moneda 7 11 2 3 2 3" xfId="25339" xr:uid="{A9BB890E-E84F-41B5-B2FE-2F4F02BC70C2}"/>
    <cellStyle name="Moneda 7 11 2 3 3" xfId="10756" xr:uid="{41D7E6B5-DB58-4E7F-ADE9-A83A6E618AD2}"/>
    <cellStyle name="Moneda 7 11 2 3 3 2" xfId="32620" xr:uid="{D00BE20A-C69E-48D3-9BB0-866E10D4F763}"/>
    <cellStyle name="Moneda 7 11 2 3 3 3" xfId="21699" xr:uid="{72BDF4A3-6944-42E6-9D9B-1533895EBDC6}"/>
    <cellStyle name="Moneda 7 11 2 3 4" xfId="28981" xr:uid="{63BC9302-1C72-47DE-8D19-3ECAE9F7E238}"/>
    <cellStyle name="Moneda 7 11 2 3 5" xfId="18060" xr:uid="{A5754232-103F-4F3C-B1C8-B7AA6A14181F}"/>
    <cellStyle name="Moneda 7 11 2 4" xfId="7833" xr:uid="{440812C6-A812-40F3-9F38-2F1FEE97387A}"/>
    <cellStyle name="Moneda 7 11 2 4 2" xfId="15140" xr:uid="{4B504591-C374-42B6-8DC0-362A75F8A634}"/>
    <cellStyle name="Moneda 7 11 2 4 2 2" xfId="36986" xr:uid="{126E8FC3-0188-4DD1-AD4D-0F0B39FCAD95}"/>
    <cellStyle name="Moneda 7 11 2 4 2 3" xfId="26065" xr:uid="{6CE4954B-72F9-499A-86C3-9883F0DA8804}"/>
    <cellStyle name="Moneda 7 11 2 4 3" xfId="11486" xr:uid="{F211B656-12DD-4754-B56D-50364545BB20}"/>
    <cellStyle name="Moneda 7 11 2 4 3 2" xfId="33346" xr:uid="{A785BBB5-37BB-41F4-8074-EA92CD4B285E}"/>
    <cellStyle name="Moneda 7 11 2 4 3 3" xfId="22425" xr:uid="{5026A432-4E60-4C87-AFEE-4A83EB67E377}"/>
    <cellStyle name="Moneda 7 11 2 4 4" xfId="29707" xr:uid="{DD7B5CA3-D483-49B9-A86F-F1C573BCE0D3}"/>
    <cellStyle name="Moneda 7 11 2 4 5" xfId="18786" xr:uid="{187660B6-F76C-4549-AE48-C88F13A61A45}"/>
    <cellStyle name="Moneda 7 11 2 5" xfId="8563" xr:uid="{15F417B9-B4EC-4754-B0D9-E199EBC75C2A}"/>
    <cellStyle name="Moneda 7 11 2 5 2" xfId="15870" xr:uid="{22751970-7EB3-4CE5-89D9-5185BC2C7F49}"/>
    <cellStyle name="Moneda 7 11 2 5 2 2" xfId="37712" xr:uid="{48117E59-7F46-4A16-BE9F-29C2142D5BFD}"/>
    <cellStyle name="Moneda 7 11 2 5 2 3" xfId="26791" xr:uid="{3C062378-6045-4A2B-B2C7-EEEE598C3AE2}"/>
    <cellStyle name="Moneda 7 11 2 5 3" xfId="12212" xr:uid="{996804F1-03A2-4AB1-AAFB-6D970649E394}"/>
    <cellStyle name="Moneda 7 11 2 5 3 2" xfId="34072" xr:uid="{39A24DBF-5A26-4066-8541-9C5D5790D679}"/>
    <cellStyle name="Moneda 7 11 2 5 3 3" xfId="23151" xr:uid="{511D9C45-2221-4926-BBA2-C3242936424B}"/>
    <cellStyle name="Moneda 7 11 2 5 4" xfId="30433" xr:uid="{A92F181B-D951-409E-AFBD-FD6DD5C69A45}"/>
    <cellStyle name="Moneda 7 11 2 5 5" xfId="19512" xr:uid="{899D7EE2-FC8A-417A-86C0-9058509276A2}"/>
    <cellStyle name="Moneda 7 11 2 6" xfId="12952" xr:uid="{EC0F9086-0D58-4E62-BB42-7D5375D7E5A3}"/>
    <cellStyle name="Moneda 7 11 2 6 2" xfId="34806" xr:uid="{B846B223-CE23-4F88-8CB6-D3B037330036}"/>
    <cellStyle name="Moneda 7 11 2 6 3" xfId="23885" xr:uid="{75E25019-5CAB-49F0-B4B8-77101FFD7D91}"/>
    <cellStyle name="Moneda 7 11 2 7" xfId="9298" xr:uid="{6131A425-6D04-4448-9043-CD58AFB5D2D9}"/>
    <cellStyle name="Moneda 7 11 2 7 2" xfId="31166" xr:uid="{CCAE9269-54A2-44CA-A250-C6A84DF1D896}"/>
    <cellStyle name="Moneda 7 11 2 7 3" xfId="20245" xr:uid="{EA25D734-57DB-44E5-8D3B-CB5E6845CF1F}"/>
    <cellStyle name="Moneda 7 11 2 8" xfId="27527" xr:uid="{06A37761-1776-43E4-BAAA-560C45B4C924}"/>
    <cellStyle name="Moneda 7 11 2 9" xfId="16606" xr:uid="{D1733530-E6DC-40CE-AF29-700B73E17814}"/>
    <cellStyle name="Moneda 7 11 3" xfId="5884" xr:uid="{49F0AB66-0B91-426D-9484-DF3CE6D3DE1D}"/>
    <cellStyle name="Moneda 7 11 3 2" xfId="6617" xr:uid="{53E7947A-C54F-4BAA-B573-B1F98BE3EF24}"/>
    <cellStyle name="Moneda 7 11 3 2 2" xfId="13924" xr:uid="{E3BD4A2F-ED91-45C7-844B-AFFB4A2500B1}"/>
    <cellStyle name="Moneda 7 11 3 2 2 2" xfId="35778" xr:uid="{3673D8A3-22AC-4A29-AACC-10BA3EAC3A5E}"/>
    <cellStyle name="Moneda 7 11 3 2 2 3" xfId="24857" xr:uid="{9F832F26-D3FE-48EE-A234-2AADD1A156B2}"/>
    <cellStyle name="Moneda 7 11 3 2 3" xfId="10270" xr:uid="{10CED8A2-4C15-4775-84A0-D448972B9576}"/>
    <cellStyle name="Moneda 7 11 3 2 3 2" xfId="32138" xr:uid="{AEA85C06-3FA0-4C66-AE9E-1BD92AA0A922}"/>
    <cellStyle name="Moneda 7 11 3 2 3 3" xfId="21217" xr:uid="{676054C4-684F-41C7-874B-0E75DDA5455F}"/>
    <cellStyle name="Moneda 7 11 3 2 4" xfId="28499" xr:uid="{1ECEA4F0-1976-421A-B548-FE15750ACCED}"/>
    <cellStyle name="Moneda 7 11 3 2 5" xfId="17578" xr:uid="{ADEE5A69-FAA2-450F-84DB-C67AB54A2828}"/>
    <cellStyle name="Moneda 7 11 3 3" xfId="7347" xr:uid="{AAAD2022-9EB6-4A12-A54C-E27D9BB7B7A4}"/>
    <cellStyle name="Moneda 7 11 3 3 2" xfId="14654" xr:uid="{3B3C820E-29E1-45DD-9206-C61D27A8BD2C}"/>
    <cellStyle name="Moneda 7 11 3 3 2 2" xfId="36504" xr:uid="{522DBB1A-517F-4CA5-92E4-CF49486629ED}"/>
    <cellStyle name="Moneda 7 11 3 3 2 3" xfId="25583" xr:uid="{CA37434F-5778-4B04-9711-39392A3936D2}"/>
    <cellStyle name="Moneda 7 11 3 3 3" xfId="11000" xr:uid="{BE7D873D-9E71-40F7-82DA-9C5AFEDEC43E}"/>
    <cellStyle name="Moneda 7 11 3 3 3 2" xfId="32864" xr:uid="{17B7D53B-69F9-4CCC-88EC-356FFED7642C}"/>
    <cellStyle name="Moneda 7 11 3 3 3 3" xfId="21943" xr:uid="{49A4F203-9898-4171-A02C-4A9ED7312846}"/>
    <cellStyle name="Moneda 7 11 3 3 4" xfId="29225" xr:uid="{24915195-972E-4444-A750-21B7C729D241}"/>
    <cellStyle name="Moneda 7 11 3 3 5" xfId="18304" xr:uid="{96154557-7B2B-4F17-9B31-73CBD27CB9EA}"/>
    <cellStyle name="Moneda 7 11 3 4" xfId="8077" xr:uid="{E22EACFB-9B7A-493A-BEFC-FD46D1F90DD2}"/>
    <cellStyle name="Moneda 7 11 3 4 2" xfId="15384" xr:uid="{62311C8C-8DC0-4E90-AD1A-B5024E0D8FE1}"/>
    <cellStyle name="Moneda 7 11 3 4 2 2" xfId="37230" xr:uid="{EE239758-2733-458E-8F88-C845C44FD071}"/>
    <cellStyle name="Moneda 7 11 3 4 2 3" xfId="26309" xr:uid="{B9BF8A0B-D7B6-4B23-A715-36B15FEA94AE}"/>
    <cellStyle name="Moneda 7 11 3 4 3" xfId="11730" xr:uid="{92EF71F0-BD15-48D6-9E17-D54F097B164F}"/>
    <cellStyle name="Moneda 7 11 3 4 3 2" xfId="33590" xr:uid="{5CAF2AE2-CB8C-483E-BADE-D38D54735DDA}"/>
    <cellStyle name="Moneda 7 11 3 4 3 3" xfId="22669" xr:uid="{6482B39D-F2BA-4427-AE64-187F12E4EB07}"/>
    <cellStyle name="Moneda 7 11 3 4 4" xfId="29951" xr:uid="{4C7DD8CC-5073-4512-91F2-0F2A637B22FB}"/>
    <cellStyle name="Moneda 7 11 3 4 5" xfId="19030" xr:uid="{CB537438-E651-49A2-9258-49E1FB38AE05}"/>
    <cellStyle name="Moneda 7 11 3 5" xfId="8807" xr:uid="{9FAFDFAF-4ED0-4F30-8060-2A737EED2CEB}"/>
    <cellStyle name="Moneda 7 11 3 5 2" xfId="16114" xr:uid="{892E9E74-A5A9-47BA-91CE-E4AF75781A0D}"/>
    <cellStyle name="Moneda 7 11 3 5 2 2" xfId="37956" xr:uid="{93CFAC7B-EC15-452C-B447-3A5356770B7D}"/>
    <cellStyle name="Moneda 7 11 3 5 2 3" xfId="27035" xr:uid="{F636AF79-19B5-4949-8EDE-010FBD0D93C2}"/>
    <cellStyle name="Moneda 7 11 3 5 3" xfId="12456" xr:uid="{E3231170-15F7-48ED-B675-80963EB797B0}"/>
    <cellStyle name="Moneda 7 11 3 5 3 2" xfId="34316" xr:uid="{2C9F8003-B79C-4548-990A-3C8724D43962}"/>
    <cellStyle name="Moneda 7 11 3 5 3 3" xfId="23395" xr:uid="{120A01CA-5AE4-46C3-A1D1-05B05B4F61B2}"/>
    <cellStyle name="Moneda 7 11 3 5 4" xfId="30677" xr:uid="{601A6AF5-3D26-45E3-877A-4D726630DEAE}"/>
    <cellStyle name="Moneda 7 11 3 5 5" xfId="19756" xr:uid="{FEEC6852-A1AA-472A-B7B9-3F4904CCE1D5}"/>
    <cellStyle name="Moneda 7 11 3 6" xfId="13196" xr:uid="{3EA68C6A-C6C2-46BE-AEA0-A0FE1C5D667A}"/>
    <cellStyle name="Moneda 7 11 3 6 2" xfId="35050" xr:uid="{55E74C36-C3AA-4945-B5C3-D72221526E59}"/>
    <cellStyle name="Moneda 7 11 3 6 3" xfId="24129" xr:uid="{B7539BCA-AC59-4EE1-86E2-543112CB9949}"/>
    <cellStyle name="Moneda 7 11 3 7" xfId="9542" xr:uid="{A543CD52-20B1-433C-9F6B-3D3512AAF467}"/>
    <cellStyle name="Moneda 7 11 3 7 2" xfId="31410" xr:uid="{B5D785DC-B7A1-4632-8C76-12DD3E72626E}"/>
    <cellStyle name="Moneda 7 11 3 7 3" xfId="20489" xr:uid="{89998308-1E31-4EA3-9F1B-474B132A19F5}"/>
    <cellStyle name="Moneda 7 11 3 8" xfId="27771" xr:uid="{FAF5420A-CFA0-4B51-B005-277A0A725A75}"/>
    <cellStyle name="Moneda 7 11 3 9" xfId="16850" xr:uid="{DD23AE5A-3B2F-48DA-9851-9D22F0083B26}"/>
    <cellStyle name="Moneda 7 11 4" xfId="6136" xr:uid="{53F7B2E9-1380-4A1F-8937-01CCA13AF9E9}"/>
    <cellStyle name="Moneda 7 11 4 2" xfId="13443" xr:uid="{022573C2-5A93-4E4C-A55C-42CD273653B2}"/>
    <cellStyle name="Moneda 7 11 4 2 2" xfId="35297" xr:uid="{306968D6-2715-43A0-B879-B5F61F91D115}"/>
    <cellStyle name="Moneda 7 11 4 2 3" xfId="24376" xr:uid="{FF112CD3-A615-4104-97CC-D964C31C181E}"/>
    <cellStyle name="Moneda 7 11 4 3" xfId="9789" xr:uid="{2AFDA0F7-4904-4991-8DA4-05F56B4ECDB3}"/>
    <cellStyle name="Moneda 7 11 4 3 2" xfId="31657" xr:uid="{E10F5F0E-BC76-478C-9C13-77771DBC1A1F}"/>
    <cellStyle name="Moneda 7 11 4 3 3" xfId="20736" xr:uid="{CB75B548-A67F-40D9-81CD-3C9656922E8D}"/>
    <cellStyle name="Moneda 7 11 4 4" xfId="28018" xr:uid="{21ACC231-4DA4-4101-8636-B97D887E5AE7}"/>
    <cellStyle name="Moneda 7 11 4 5" xfId="17097" xr:uid="{207DE30F-DFE1-4046-9AAC-A995850F2AEA}"/>
    <cellStyle name="Moneda 7 11 5" xfId="6864" xr:uid="{F635D8E2-5922-49D5-9BD1-60AAF9376AA2}"/>
    <cellStyle name="Moneda 7 11 5 2" xfId="14171" xr:uid="{8F5B0623-34F6-44ED-9B63-22A35872CBBC}"/>
    <cellStyle name="Moneda 7 11 5 2 2" xfId="36023" xr:uid="{82B9E389-67A6-4DC4-B2D0-ED2058234512}"/>
    <cellStyle name="Moneda 7 11 5 2 3" xfId="25102" xr:uid="{BA42972C-27DE-4DCB-81B3-F0B1F16E58E0}"/>
    <cellStyle name="Moneda 7 11 5 3" xfId="10517" xr:uid="{5071AB38-2132-41D8-A53C-BAE202119064}"/>
    <cellStyle name="Moneda 7 11 5 3 2" xfId="32383" xr:uid="{D50705CC-9082-4E9A-A13D-ECB4E5708683}"/>
    <cellStyle name="Moneda 7 11 5 3 3" xfId="21462" xr:uid="{714A5C01-0D06-415D-8061-6B5B98B6FA65}"/>
    <cellStyle name="Moneda 7 11 5 4" xfId="28744" xr:uid="{734BBBD2-1BE4-4DE8-9530-71B31927FCBE}"/>
    <cellStyle name="Moneda 7 11 5 5" xfId="17823" xr:uid="{201FADAA-6652-4C11-B5CF-442347CF324A}"/>
    <cellStyle name="Moneda 7 11 6" xfId="7594" xr:uid="{9A9B23DD-5EBF-4FDE-89C2-FC050E104233}"/>
    <cellStyle name="Moneda 7 11 6 2" xfId="14901" xr:uid="{EE95A3E8-6D80-4F9A-B447-7FD8DE47E770}"/>
    <cellStyle name="Moneda 7 11 6 2 2" xfId="36749" xr:uid="{A2AE7476-82AA-46BC-9697-BDFEC0319F73}"/>
    <cellStyle name="Moneda 7 11 6 2 3" xfId="25828" xr:uid="{3BF7A65C-4A1B-47E1-9BD9-74ED701F68FB}"/>
    <cellStyle name="Moneda 7 11 6 3" xfId="11247" xr:uid="{342ADBDD-B2C8-4BA3-91CA-355AFCCE1E55}"/>
    <cellStyle name="Moneda 7 11 6 3 2" xfId="33109" xr:uid="{B5C24083-5FE9-41E3-BAEA-27D0CBC54B4E}"/>
    <cellStyle name="Moneda 7 11 6 3 3" xfId="22188" xr:uid="{094C6B1F-A2A8-4030-A277-B554B4B35E28}"/>
    <cellStyle name="Moneda 7 11 6 4" xfId="29470" xr:uid="{8A2029E9-DF1C-4DCD-89F4-32FC8865BD34}"/>
    <cellStyle name="Moneda 7 11 6 5" xfId="18549" xr:uid="{69A01F41-9DD0-4F69-BF1A-8F437F4F2002}"/>
    <cellStyle name="Moneda 7 11 7" xfId="8324" xr:uid="{A6AAA204-5F02-4BB9-98B3-BD2E88545A1E}"/>
    <cellStyle name="Moneda 7 11 7 2" xfId="15631" xr:uid="{48C40349-E57D-436F-9E44-5FD8E303E965}"/>
    <cellStyle name="Moneda 7 11 7 2 2" xfId="37475" xr:uid="{5C9938E7-B538-4245-B46F-147D37C2ABF1}"/>
    <cellStyle name="Moneda 7 11 7 2 3" xfId="26554" xr:uid="{0DA91C0A-419F-436A-A03A-84982B7F5803}"/>
    <cellStyle name="Moneda 7 11 7 3" xfId="11975" xr:uid="{D4FA92E4-C610-42DF-9C47-6F0627B6A33B}"/>
    <cellStyle name="Moneda 7 11 7 3 2" xfId="33835" xr:uid="{FBC27693-6754-4045-9448-75AA2509DD75}"/>
    <cellStyle name="Moneda 7 11 7 3 3" xfId="22914" xr:uid="{99F7D5D7-A3E3-4394-8D33-283585B9F05D}"/>
    <cellStyle name="Moneda 7 11 7 4" xfId="30196" xr:uid="{D00151B8-31C4-4A64-A082-A0D989835B1B}"/>
    <cellStyle name="Moneda 7 11 7 5" xfId="19275" xr:uid="{9AF3C8F0-DB54-42C1-8B50-05D30F0DEB1D}"/>
    <cellStyle name="Moneda 7 11 8" xfId="12713" xr:uid="{C5D56DE0-8565-4C42-B313-8310AF86D376}"/>
    <cellStyle name="Moneda 7 11 8 2" xfId="34569" xr:uid="{3A60BB49-12E1-4480-87D2-A7B817A6ED40}"/>
    <cellStyle name="Moneda 7 11 8 3" xfId="23648" xr:uid="{D0F19B7C-9895-4993-A0DD-DBDC15C6A742}"/>
    <cellStyle name="Moneda 7 11 9" xfId="9061" xr:uid="{DFB1092A-7480-4269-8775-E168EADB4BAF}"/>
    <cellStyle name="Moneda 7 11 9 2" xfId="30929" xr:uid="{72BEA401-488C-4BA9-AE97-F80C56915509}"/>
    <cellStyle name="Moneda 7 11 9 3" xfId="20008" xr:uid="{9E90D675-F0DF-4953-BCCD-286D4F904D4F}"/>
    <cellStyle name="Moneda 7 12" xfId="3225" xr:uid="{70E27657-9A8A-43ED-B1FC-263D6408579B}"/>
    <cellStyle name="Moneda 7 12 10" xfId="27291" xr:uid="{F935C8FD-6384-4EC2-9155-9C98019BEF8A}"/>
    <cellStyle name="Moneda 7 12 11" xfId="16370" xr:uid="{EA1EF301-8C1B-4348-B66D-CA2B6AD84352}"/>
    <cellStyle name="Moneda 7 12 2" xfId="5635" xr:uid="{EE29A2FC-291F-4AB8-88AF-174592F29259}"/>
    <cellStyle name="Moneda 7 12 2 2" xfId="6374" xr:uid="{7B31454B-48D5-41A5-997D-A0E84E0B7A69}"/>
    <cellStyle name="Moneda 7 12 2 2 2" xfId="13681" xr:uid="{134D79DB-A852-40C7-9802-C0B3975DA8CA}"/>
    <cellStyle name="Moneda 7 12 2 2 2 2" xfId="35535" xr:uid="{D67AF22B-A29C-467F-BA22-9770324AE10D}"/>
    <cellStyle name="Moneda 7 12 2 2 2 3" xfId="24614" xr:uid="{DF092B0B-CBB5-4A41-8587-BD2E6DE19307}"/>
    <cellStyle name="Moneda 7 12 2 2 3" xfId="10027" xr:uid="{DFB68119-7F49-4646-A440-F5220B735CA4}"/>
    <cellStyle name="Moneda 7 12 2 2 3 2" xfId="31895" xr:uid="{9E55A520-B476-4751-AA0A-5187EEDA0F6F}"/>
    <cellStyle name="Moneda 7 12 2 2 3 3" xfId="20974" xr:uid="{7165F5EC-0084-4452-BE05-1FA56FCEFFD2}"/>
    <cellStyle name="Moneda 7 12 2 2 4" xfId="28256" xr:uid="{D0E6CD90-444A-43B9-B869-59B20C0F7276}"/>
    <cellStyle name="Moneda 7 12 2 2 5" xfId="17335" xr:uid="{60A941CB-E2DE-4C01-8720-31C33F636703}"/>
    <cellStyle name="Moneda 7 12 2 3" xfId="7104" xr:uid="{3F73323D-E39A-4296-85CE-D1CB08C6885B}"/>
    <cellStyle name="Moneda 7 12 2 3 2" xfId="14411" xr:uid="{288F4BCC-C546-414E-A202-7586B6FA7E9A}"/>
    <cellStyle name="Moneda 7 12 2 3 2 2" xfId="36261" xr:uid="{4FF042B3-7940-400F-8CC9-0A7941CF5D94}"/>
    <cellStyle name="Moneda 7 12 2 3 2 3" xfId="25340" xr:uid="{05EC7889-6661-42F2-99E6-F7382D4E307D}"/>
    <cellStyle name="Moneda 7 12 2 3 3" xfId="10757" xr:uid="{83B6672D-E564-4A79-9CBC-EDB1F88FAAF6}"/>
    <cellStyle name="Moneda 7 12 2 3 3 2" xfId="32621" xr:uid="{4262145C-B834-4404-BF78-C6EDD8940AD8}"/>
    <cellStyle name="Moneda 7 12 2 3 3 3" xfId="21700" xr:uid="{D4F346EB-3445-45F1-97CA-879A88447DF3}"/>
    <cellStyle name="Moneda 7 12 2 3 4" xfId="28982" xr:uid="{8B3DB27A-B5F9-426B-B005-92FF6FC3F007}"/>
    <cellStyle name="Moneda 7 12 2 3 5" xfId="18061" xr:uid="{4EA9A1EE-2F60-4188-8FE3-45FAE70A6C8F}"/>
    <cellStyle name="Moneda 7 12 2 4" xfId="7834" xr:uid="{109C5551-1C80-441F-8F48-997ECDC8844C}"/>
    <cellStyle name="Moneda 7 12 2 4 2" xfId="15141" xr:uid="{876B3696-B836-4901-809D-88683214C34B}"/>
    <cellStyle name="Moneda 7 12 2 4 2 2" xfId="36987" xr:uid="{47927549-B360-4F7E-BCEF-35F7BF35A352}"/>
    <cellStyle name="Moneda 7 12 2 4 2 3" xfId="26066" xr:uid="{F027F3B9-D3CB-4F57-82E5-88DB4AC352C4}"/>
    <cellStyle name="Moneda 7 12 2 4 3" xfId="11487" xr:uid="{67EF8927-F8C9-4129-BA50-3E3D629E9C5D}"/>
    <cellStyle name="Moneda 7 12 2 4 3 2" xfId="33347" xr:uid="{5723C062-5667-4950-B13C-8380502ADEB1}"/>
    <cellStyle name="Moneda 7 12 2 4 3 3" xfId="22426" xr:uid="{F2F3C1AA-C851-4947-B134-B7BD7A13E7A7}"/>
    <cellStyle name="Moneda 7 12 2 4 4" xfId="29708" xr:uid="{01575C40-2E55-426E-A8BA-0E53AF6CE10C}"/>
    <cellStyle name="Moneda 7 12 2 4 5" xfId="18787" xr:uid="{369B0C9F-ADE3-4DF7-9D72-398B90AC72C4}"/>
    <cellStyle name="Moneda 7 12 2 5" xfId="8564" xr:uid="{44A1CCA9-4836-4DCF-8B93-3D206D67379B}"/>
    <cellStyle name="Moneda 7 12 2 5 2" xfId="15871" xr:uid="{C26652D3-8412-49B9-B98B-0555C5385816}"/>
    <cellStyle name="Moneda 7 12 2 5 2 2" xfId="37713" xr:uid="{E50DBC81-C577-4062-AAED-852D47125319}"/>
    <cellStyle name="Moneda 7 12 2 5 2 3" xfId="26792" xr:uid="{8B2CD088-9B9D-498A-9DEC-4CD1FE2777D5}"/>
    <cellStyle name="Moneda 7 12 2 5 3" xfId="12213" xr:uid="{518A62CF-FBBF-471C-9949-A22BFE8EF5FC}"/>
    <cellStyle name="Moneda 7 12 2 5 3 2" xfId="34073" xr:uid="{B8817C41-86E2-4406-9C38-E55AAA1CE00E}"/>
    <cellStyle name="Moneda 7 12 2 5 3 3" xfId="23152" xr:uid="{6FF7A366-1C9C-4356-A858-72B170B8B17C}"/>
    <cellStyle name="Moneda 7 12 2 5 4" xfId="30434" xr:uid="{1DBDBD0E-0F93-4A03-B2AC-8ED9C9479AA0}"/>
    <cellStyle name="Moneda 7 12 2 5 5" xfId="19513" xr:uid="{95DDE5E0-0260-4292-BCE7-5C6550D94010}"/>
    <cellStyle name="Moneda 7 12 2 6" xfId="12953" xr:uid="{3AEB904E-8E35-4891-9E28-AE0F6A032055}"/>
    <cellStyle name="Moneda 7 12 2 6 2" xfId="34807" xr:uid="{7B611907-3654-4A13-9F8C-B19C7FD39418}"/>
    <cellStyle name="Moneda 7 12 2 6 3" xfId="23886" xr:uid="{160421D4-F1BD-463E-A974-A404660E964A}"/>
    <cellStyle name="Moneda 7 12 2 7" xfId="9299" xr:uid="{E6AB41F7-3330-4FDE-8AE4-ADC2496E84D1}"/>
    <cellStyle name="Moneda 7 12 2 7 2" xfId="31167" xr:uid="{9DC37BC0-D455-455B-A320-94A559050479}"/>
    <cellStyle name="Moneda 7 12 2 7 3" xfId="20246" xr:uid="{854D6CC8-160A-49FB-98A4-4E1EFB818ACB}"/>
    <cellStyle name="Moneda 7 12 2 8" xfId="27528" xr:uid="{983217C8-CA8E-4EEE-BC48-02F40905AAB6}"/>
    <cellStyle name="Moneda 7 12 2 9" xfId="16607" xr:uid="{B315FE8A-EA4C-445B-B4E6-BC4950FFA7AF}"/>
    <cellStyle name="Moneda 7 12 3" xfId="5885" xr:uid="{970A41D0-62D0-42E5-8725-11F911459E83}"/>
    <cellStyle name="Moneda 7 12 3 2" xfId="6618" xr:uid="{4FF73CBF-040B-46E9-91D7-932497DB1393}"/>
    <cellStyle name="Moneda 7 12 3 2 2" xfId="13925" xr:uid="{F0A73F6F-9A71-41C4-BD6D-E66287C85006}"/>
    <cellStyle name="Moneda 7 12 3 2 2 2" xfId="35779" xr:uid="{D9F6ACE7-596E-46A6-B40C-3B75F652DBE0}"/>
    <cellStyle name="Moneda 7 12 3 2 2 3" xfId="24858" xr:uid="{E80C6BC7-6E88-4758-B5A5-BF6062AF9E28}"/>
    <cellStyle name="Moneda 7 12 3 2 3" xfId="10271" xr:uid="{BC17A486-F25E-4033-9032-08D5FE427729}"/>
    <cellStyle name="Moneda 7 12 3 2 3 2" xfId="32139" xr:uid="{ADA345D8-F1FD-418B-8126-D504EF9889EC}"/>
    <cellStyle name="Moneda 7 12 3 2 3 3" xfId="21218" xr:uid="{8BE90A39-D35E-458A-85EE-4F2C26296F7E}"/>
    <cellStyle name="Moneda 7 12 3 2 4" xfId="28500" xr:uid="{0D7B21B5-1ADD-4E8B-8866-6E757A397647}"/>
    <cellStyle name="Moneda 7 12 3 2 5" xfId="17579" xr:uid="{8D69410F-1679-445F-BF48-50D550CF3BE3}"/>
    <cellStyle name="Moneda 7 12 3 3" xfId="7348" xr:uid="{8634FBE4-A532-486A-9909-90EBEAEFCB58}"/>
    <cellStyle name="Moneda 7 12 3 3 2" xfId="14655" xr:uid="{FE71BF8A-FA05-4064-A601-285AEA22EC68}"/>
    <cellStyle name="Moneda 7 12 3 3 2 2" xfId="36505" xr:uid="{D7492953-156B-452A-BFB5-5F5540343D28}"/>
    <cellStyle name="Moneda 7 12 3 3 2 3" xfId="25584" xr:uid="{1FF8899E-C1A9-4DCE-8B4D-B95BD04A416B}"/>
    <cellStyle name="Moneda 7 12 3 3 3" xfId="11001" xr:uid="{C2A4EBB7-FE0A-499A-B792-5A35A64B48E4}"/>
    <cellStyle name="Moneda 7 12 3 3 3 2" xfId="32865" xr:uid="{FEEB5BA0-DD54-4129-ACCC-39B2B9119500}"/>
    <cellStyle name="Moneda 7 12 3 3 3 3" xfId="21944" xr:uid="{5EB06C58-26E2-4AB2-8A65-1D85130480B8}"/>
    <cellStyle name="Moneda 7 12 3 3 4" xfId="29226" xr:uid="{BE371CBF-5C1B-40A4-97EF-E41560601C8C}"/>
    <cellStyle name="Moneda 7 12 3 3 5" xfId="18305" xr:uid="{B880568E-EE11-4B7D-B4A9-E7336ACC227D}"/>
    <cellStyle name="Moneda 7 12 3 4" xfId="8078" xr:uid="{27D9791D-C609-4C87-B52B-DDD41A8A8F3B}"/>
    <cellStyle name="Moneda 7 12 3 4 2" xfId="15385" xr:uid="{3A33414D-52A5-46C5-B814-785F6C58AF9A}"/>
    <cellStyle name="Moneda 7 12 3 4 2 2" xfId="37231" xr:uid="{72C61797-7DBE-4C8D-A4EC-266B5338029E}"/>
    <cellStyle name="Moneda 7 12 3 4 2 3" xfId="26310" xr:uid="{383D97C9-A4D8-4D5F-805E-C38546690BBD}"/>
    <cellStyle name="Moneda 7 12 3 4 3" xfId="11731" xr:uid="{E1CD9E79-F584-41A1-A7A0-101A2064CE06}"/>
    <cellStyle name="Moneda 7 12 3 4 3 2" xfId="33591" xr:uid="{275DD261-0B74-4645-8A5B-62B16A1A3875}"/>
    <cellStyle name="Moneda 7 12 3 4 3 3" xfId="22670" xr:uid="{D2FC7F8E-D6DB-417C-B0B2-A9B58E2B3036}"/>
    <cellStyle name="Moneda 7 12 3 4 4" xfId="29952" xr:uid="{6A8EEEF4-C6C7-44CD-ABC6-347D2B17B7BB}"/>
    <cellStyle name="Moneda 7 12 3 4 5" xfId="19031" xr:uid="{6CBA50A0-3859-4689-9D6B-0C8E3C021658}"/>
    <cellStyle name="Moneda 7 12 3 5" xfId="8808" xr:uid="{FCC99DC8-9312-48A5-89C2-120C0892D5F5}"/>
    <cellStyle name="Moneda 7 12 3 5 2" xfId="16115" xr:uid="{5B03D9A5-86CC-48D9-90FE-2731F6F21219}"/>
    <cellStyle name="Moneda 7 12 3 5 2 2" xfId="37957" xr:uid="{6F5786F3-40AD-4313-BBF8-4C6CCF0F82D1}"/>
    <cellStyle name="Moneda 7 12 3 5 2 3" xfId="27036" xr:uid="{2FF9AA84-5B84-4DF4-8AFC-A4FFC44EE01E}"/>
    <cellStyle name="Moneda 7 12 3 5 3" xfId="12457" xr:uid="{BB496CC8-8D06-41C4-9D7D-0DAACBAD8A1C}"/>
    <cellStyle name="Moneda 7 12 3 5 3 2" xfId="34317" xr:uid="{DF0631DD-2BCB-42BA-BAE3-5D21292C2655}"/>
    <cellStyle name="Moneda 7 12 3 5 3 3" xfId="23396" xr:uid="{8A2A0326-69AA-4E52-B104-99205921C85C}"/>
    <cellStyle name="Moneda 7 12 3 5 4" xfId="30678" xr:uid="{78E40279-FBAD-4C55-BA61-E1BE18BAC75D}"/>
    <cellStyle name="Moneda 7 12 3 5 5" xfId="19757" xr:uid="{E42CB080-CEDE-4B37-8DD7-A50CE6B28B5A}"/>
    <cellStyle name="Moneda 7 12 3 6" xfId="13197" xr:uid="{037621D1-E2ED-490E-BA43-78BF2DE2E7E6}"/>
    <cellStyle name="Moneda 7 12 3 6 2" xfId="35051" xr:uid="{9EA26D6C-B236-4B65-B5C4-E53E81228FAE}"/>
    <cellStyle name="Moneda 7 12 3 6 3" xfId="24130" xr:uid="{2E769968-D76F-4737-B7CB-75DA45845F00}"/>
    <cellStyle name="Moneda 7 12 3 7" xfId="9543" xr:uid="{E8E01D9E-16CC-4867-BA6C-48DD57FF5C12}"/>
    <cellStyle name="Moneda 7 12 3 7 2" xfId="31411" xr:uid="{1F90CA13-94DC-420F-AADE-89422F472AAE}"/>
    <cellStyle name="Moneda 7 12 3 7 3" xfId="20490" xr:uid="{A4F37964-38F9-4FF9-AF40-FD399B9E4197}"/>
    <cellStyle name="Moneda 7 12 3 8" xfId="27772" xr:uid="{0C035166-5B3B-4E16-B9C1-EE7B9D3775C9}"/>
    <cellStyle name="Moneda 7 12 3 9" xfId="16851" xr:uid="{3A27A6B6-3471-41B1-BC19-9F263F9CFBDE}"/>
    <cellStyle name="Moneda 7 12 4" xfId="6137" xr:uid="{E8D53851-3A55-4285-ABC6-9D48439D15FB}"/>
    <cellStyle name="Moneda 7 12 4 2" xfId="13444" xr:uid="{9C11AE40-50C6-4BBC-8DD3-813487C933F3}"/>
    <cellStyle name="Moneda 7 12 4 2 2" xfId="35298" xr:uid="{A734BDA2-262A-483C-B755-FE7365B9C34D}"/>
    <cellStyle name="Moneda 7 12 4 2 3" xfId="24377" xr:uid="{4CA7C841-B679-44CC-BC1A-22DB99B317E1}"/>
    <cellStyle name="Moneda 7 12 4 3" xfId="9790" xr:uid="{FC0CCD22-D8BD-41F5-A3AC-662F02E01700}"/>
    <cellStyle name="Moneda 7 12 4 3 2" xfId="31658" xr:uid="{D039587E-BFCE-4D8D-B186-3C9722820074}"/>
    <cellStyle name="Moneda 7 12 4 3 3" xfId="20737" xr:uid="{AF525B69-3D07-4AEE-8C54-CAE0286A4F23}"/>
    <cellStyle name="Moneda 7 12 4 4" xfId="28019" xr:uid="{81C48F2F-24FF-4961-9DE0-DE362DEBEE73}"/>
    <cellStyle name="Moneda 7 12 4 5" xfId="17098" xr:uid="{7EAD01AE-FBD1-44EC-B8E0-2CE6EB020D24}"/>
    <cellStyle name="Moneda 7 12 5" xfId="6865" xr:uid="{8AB48751-804B-434D-9443-790A71E1152F}"/>
    <cellStyle name="Moneda 7 12 5 2" xfId="14172" xr:uid="{C73535EB-EADD-447A-89F0-F1F6A8A3B15B}"/>
    <cellStyle name="Moneda 7 12 5 2 2" xfId="36024" xr:uid="{D3621876-62AA-4A49-B425-0A2A153AF367}"/>
    <cellStyle name="Moneda 7 12 5 2 3" xfId="25103" xr:uid="{BF797742-639F-4280-8AEB-04BAF9E007F1}"/>
    <cellStyle name="Moneda 7 12 5 3" xfId="10518" xr:uid="{D47CCC45-B806-4F1E-9308-323AB2F16C8D}"/>
    <cellStyle name="Moneda 7 12 5 3 2" xfId="32384" xr:uid="{AC5143ED-3624-4502-BE65-BDE3A1D39B45}"/>
    <cellStyle name="Moneda 7 12 5 3 3" xfId="21463" xr:uid="{D0192226-F813-4950-AB13-6E3ECECBAA3E}"/>
    <cellStyle name="Moneda 7 12 5 4" xfId="28745" xr:uid="{73F70082-E2EB-4BDA-8580-588C2D48E7D2}"/>
    <cellStyle name="Moneda 7 12 5 5" xfId="17824" xr:uid="{89FEA502-DFE6-4F90-9C39-B5579730115F}"/>
    <cellStyle name="Moneda 7 12 6" xfId="7595" xr:uid="{3EAFCA26-EF99-4CF0-98FA-5B1528885A1A}"/>
    <cellStyle name="Moneda 7 12 6 2" xfId="14902" xr:uid="{9BEC4DF1-E0F7-465D-803B-7BA074C5D9EB}"/>
    <cellStyle name="Moneda 7 12 6 2 2" xfId="36750" xr:uid="{80CB9A6C-4E63-49A2-817A-35CEEE5C38B4}"/>
    <cellStyle name="Moneda 7 12 6 2 3" xfId="25829" xr:uid="{BA2541D3-68EF-4EC3-9150-56341020F202}"/>
    <cellStyle name="Moneda 7 12 6 3" xfId="11248" xr:uid="{86723F53-B16C-4176-8070-D8E9E40B3068}"/>
    <cellStyle name="Moneda 7 12 6 3 2" xfId="33110" xr:uid="{2DC5CFF6-EB39-4458-B1F1-248DE4FDEEB5}"/>
    <cellStyle name="Moneda 7 12 6 3 3" xfId="22189" xr:uid="{3C4F8864-0F7C-41D1-8BD2-0B11212C95B2}"/>
    <cellStyle name="Moneda 7 12 6 4" xfId="29471" xr:uid="{7D26ACEF-710A-4631-9EAC-30ACEF357307}"/>
    <cellStyle name="Moneda 7 12 6 5" xfId="18550" xr:uid="{C3D6523B-21D1-432C-B792-B2CE3EC284D7}"/>
    <cellStyle name="Moneda 7 12 7" xfId="8325" xr:uid="{B35F5228-6F60-47D4-A42F-6C1FB37B7261}"/>
    <cellStyle name="Moneda 7 12 7 2" xfId="15632" xr:uid="{49F94FF4-DF90-4063-B943-728AA5C9FD87}"/>
    <cellStyle name="Moneda 7 12 7 2 2" xfId="37476" xr:uid="{6A32E43E-B288-4DD9-B0D6-8E4B76BF6044}"/>
    <cellStyle name="Moneda 7 12 7 2 3" xfId="26555" xr:uid="{CF229016-1774-4DFE-9ED3-A6B2FC66C16E}"/>
    <cellStyle name="Moneda 7 12 7 3" xfId="11976" xr:uid="{94D05AC7-09EB-47FC-B56C-49CC21BEE908}"/>
    <cellStyle name="Moneda 7 12 7 3 2" xfId="33836" xr:uid="{D9E53C96-DF58-4F27-A9C6-0BDAFE2B9864}"/>
    <cellStyle name="Moneda 7 12 7 3 3" xfId="22915" xr:uid="{9259AC75-60C2-469A-80DD-60B2467B6304}"/>
    <cellStyle name="Moneda 7 12 7 4" xfId="30197" xr:uid="{F03C14F0-8667-475F-BA06-4341A3A82C71}"/>
    <cellStyle name="Moneda 7 12 7 5" xfId="19276" xr:uid="{BE0B030D-EC3A-42E4-8BAA-2BE67C6EA4AE}"/>
    <cellStyle name="Moneda 7 12 8" xfId="12714" xr:uid="{C9D3D78E-74DA-4D53-8D0B-6BA8851C325A}"/>
    <cellStyle name="Moneda 7 12 8 2" xfId="34570" xr:uid="{A36B9A06-F057-4493-8874-6125CB0339BF}"/>
    <cellStyle name="Moneda 7 12 8 3" xfId="23649" xr:uid="{0D785283-334F-4297-B60A-F54A474439A3}"/>
    <cellStyle name="Moneda 7 12 9" xfId="9062" xr:uid="{745669E4-32E7-4775-B9B6-3FDD9B655F27}"/>
    <cellStyle name="Moneda 7 12 9 2" xfId="30930" xr:uid="{6B2A4520-208C-45F3-B6B1-454B24B57758}"/>
    <cellStyle name="Moneda 7 12 9 3" xfId="20009" xr:uid="{B86A3166-7D67-494E-AF8B-C62B9F386352}"/>
    <cellStyle name="Moneda 7 13" xfId="3226" xr:uid="{0A258463-2E4E-4B36-BA08-8CAF8B5C44FB}"/>
    <cellStyle name="Moneda 7 13 10" xfId="27292" xr:uid="{BAE4A1EE-0464-4A5C-B2A6-286E84A744C6}"/>
    <cellStyle name="Moneda 7 13 11" xfId="16371" xr:uid="{417ED6E6-1E2E-42D6-A1FB-37EFC878B9FD}"/>
    <cellStyle name="Moneda 7 13 2" xfId="5636" xr:uid="{FDB648AD-B17A-435F-B72F-5C905510F598}"/>
    <cellStyle name="Moneda 7 13 2 2" xfId="6375" xr:uid="{083754D6-FAE3-4222-A734-0C4D3877697C}"/>
    <cellStyle name="Moneda 7 13 2 2 2" xfId="13682" xr:uid="{A0ADD270-0DD2-40B4-9D0F-AF4D020583F2}"/>
    <cellStyle name="Moneda 7 13 2 2 2 2" xfId="35536" xr:uid="{131FC9E5-B86F-426A-A84B-69A2749A24D7}"/>
    <cellStyle name="Moneda 7 13 2 2 2 3" xfId="24615" xr:uid="{52D8E43B-0976-48A4-94FA-83AAC7201722}"/>
    <cellStyle name="Moneda 7 13 2 2 3" xfId="10028" xr:uid="{F2C29C93-6336-4EC0-88CB-C1C2964F8C35}"/>
    <cellStyle name="Moneda 7 13 2 2 3 2" xfId="31896" xr:uid="{E9D6CD76-510C-454C-B370-466548427C8E}"/>
    <cellStyle name="Moneda 7 13 2 2 3 3" xfId="20975" xr:uid="{AF0E03D0-2D33-41F0-AB78-22D17001B2CB}"/>
    <cellStyle name="Moneda 7 13 2 2 4" xfId="28257" xr:uid="{4CDB44CD-6995-49DB-8C80-C2DE74C1274D}"/>
    <cellStyle name="Moneda 7 13 2 2 5" xfId="17336" xr:uid="{CB47B5B4-B9B5-4D68-B714-B80FEF3C4D4F}"/>
    <cellStyle name="Moneda 7 13 2 3" xfId="7105" xr:uid="{F7B7C27D-D847-49A1-A2D1-87BF963048D1}"/>
    <cellStyle name="Moneda 7 13 2 3 2" xfId="14412" xr:uid="{5E7DBD4C-6F54-489B-A927-703A2A4B971E}"/>
    <cellStyle name="Moneda 7 13 2 3 2 2" xfId="36262" xr:uid="{5B0608F3-04E3-4E64-AD82-6E288E13A661}"/>
    <cellStyle name="Moneda 7 13 2 3 2 3" xfId="25341" xr:uid="{1358253E-4F33-4A5B-95D1-FEC06CE8E38B}"/>
    <cellStyle name="Moneda 7 13 2 3 3" xfId="10758" xr:uid="{75591A45-7BD1-45E9-AF55-A5ACFE326425}"/>
    <cellStyle name="Moneda 7 13 2 3 3 2" xfId="32622" xr:uid="{E2EA19BC-88E5-4B87-8164-2B16906C4058}"/>
    <cellStyle name="Moneda 7 13 2 3 3 3" xfId="21701" xr:uid="{299ED2B9-7B5E-43CF-8D26-780AA5DABC3A}"/>
    <cellStyle name="Moneda 7 13 2 3 4" xfId="28983" xr:uid="{1EE800DB-35F5-488B-B39A-0417BDC76228}"/>
    <cellStyle name="Moneda 7 13 2 3 5" xfId="18062" xr:uid="{B2B247E2-9EFC-4A88-B495-7B1C493FB435}"/>
    <cellStyle name="Moneda 7 13 2 4" xfId="7835" xr:uid="{CA82127B-C963-4694-AE95-D9F646A7071C}"/>
    <cellStyle name="Moneda 7 13 2 4 2" xfId="15142" xr:uid="{3CDA953B-5166-4C70-A010-32FCC0263EB5}"/>
    <cellStyle name="Moneda 7 13 2 4 2 2" xfId="36988" xr:uid="{A62908D4-7B81-4F9E-AEA6-3ACB019C3C1B}"/>
    <cellStyle name="Moneda 7 13 2 4 2 3" xfId="26067" xr:uid="{38D90089-54DC-45E7-8A35-C334B895A462}"/>
    <cellStyle name="Moneda 7 13 2 4 3" xfId="11488" xr:uid="{63615B71-EA20-413B-9C43-E047F5F5843A}"/>
    <cellStyle name="Moneda 7 13 2 4 3 2" xfId="33348" xr:uid="{089D4139-111D-4B83-8E1F-0EC47EDC6117}"/>
    <cellStyle name="Moneda 7 13 2 4 3 3" xfId="22427" xr:uid="{2B868337-4732-4231-AFBF-86E644371002}"/>
    <cellStyle name="Moneda 7 13 2 4 4" xfId="29709" xr:uid="{14BDC202-07F8-4D86-9B25-B1A6118D8B66}"/>
    <cellStyle name="Moneda 7 13 2 4 5" xfId="18788" xr:uid="{3B9DD988-B43D-449D-A226-709C66AAB67A}"/>
    <cellStyle name="Moneda 7 13 2 5" xfId="8565" xr:uid="{631BE696-146B-4CAF-950F-7141012A980C}"/>
    <cellStyle name="Moneda 7 13 2 5 2" xfId="15872" xr:uid="{7512101F-74E8-47D8-962B-B8828F695025}"/>
    <cellStyle name="Moneda 7 13 2 5 2 2" xfId="37714" xr:uid="{2D026374-C148-4681-B3E2-A7333A5DFF6F}"/>
    <cellStyle name="Moneda 7 13 2 5 2 3" xfId="26793" xr:uid="{2190F24B-2992-4CFC-A5D8-754378B414DF}"/>
    <cellStyle name="Moneda 7 13 2 5 3" xfId="12214" xr:uid="{C0655214-CB01-4EA0-B66B-EEBAD86A2D5D}"/>
    <cellStyle name="Moneda 7 13 2 5 3 2" xfId="34074" xr:uid="{EEBC0734-A120-4DA8-BD50-205A31CB6A41}"/>
    <cellStyle name="Moneda 7 13 2 5 3 3" xfId="23153" xr:uid="{13338A33-461F-4546-B33C-B03DC2E110F4}"/>
    <cellStyle name="Moneda 7 13 2 5 4" xfId="30435" xr:uid="{C5A35D4C-C5E4-4BEF-A0DB-AEA440DE292B}"/>
    <cellStyle name="Moneda 7 13 2 5 5" xfId="19514" xr:uid="{3EFF3690-CDC4-49D0-86C0-551357966190}"/>
    <cellStyle name="Moneda 7 13 2 6" xfId="12954" xr:uid="{B840CA79-0AF8-4C69-986B-62B97B0BBC9D}"/>
    <cellStyle name="Moneda 7 13 2 6 2" xfId="34808" xr:uid="{0F08C1B1-8595-452B-8F53-1B60A9D8DE3A}"/>
    <cellStyle name="Moneda 7 13 2 6 3" xfId="23887" xr:uid="{32CB44D0-A629-401A-BFFF-9BC4881EC66E}"/>
    <cellStyle name="Moneda 7 13 2 7" xfId="9300" xr:uid="{BF12AE2A-833C-474F-8BEE-42FC66180C66}"/>
    <cellStyle name="Moneda 7 13 2 7 2" xfId="31168" xr:uid="{0465682E-207B-471A-9F03-6AAD0F851DCE}"/>
    <cellStyle name="Moneda 7 13 2 7 3" xfId="20247" xr:uid="{DCAD57E6-7ABD-4F5D-8AF8-362395106D2A}"/>
    <cellStyle name="Moneda 7 13 2 8" xfId="27529" xr:uid="{55844BD0-CF10-48F1-8BDE-D13EF8081060}"/>
    <cellStyle name="Moneda 7 13 2 9" xfId="16608" xr:uid="{2F71A23E-2D63-41FF-A082-5F0265413F93}"/>
    <cellStyle name="Moneda 7 13 3" xfId="5886" xr:uid="{0E86369E-641A-4A01-BA20-CB7AD75C0DF5}"/>
    <cellStyle name="Moneda 7 13 3 2" xfId="6619" xr:uid="{3936A4B7-CBFE-4D47-A1D0-49597C2C305B}"/>
    <cellStyle name="Moneda 7 13 3 2 2" xfId="13926" xr:uid="{754C7FFE-4032-4FC4-8196-D9D5D83BF27B}"/>
    <cellStyle name="Moneda 7 13 3 2 2 2" xfId="35780" xr:uid="{9DF3ED39-5E61-4C1B-8F90-582FE8F277E5}"/>
    <cellStyle name="Moneda 7 13 3 2 2 3" xfId="24859" xr:uid="{4EC0A8A6-AA08-45BC-9913-C4FEFA11147A}"/>
    <cellStyle name="Moneda 7 13 3 2 3" xfId="10272" xr:uid="{7C5E64A9-E40C-4BB0-89E7-88CDEAC34417}"/>
    <cellStyle name="Moneda 7 13 3 2 3 2" xfId="32140" xr:uid="{C38BFF87-FAB7-401C-B914-E13E3CA0CF7B}"/>
    <cellStyle name="Moneda 7 13 3 2 3 3" xfId="21219" xr:uid="{314F127E-6417-43A3-8D6D-EFD19B67556F}"/>
    <cellStyle name="Moneda 7 13 3 2 4" xfId="28501" xr:uid="{978652E2-BDCB-4A57-BC25-9C67CB34E6B8}"/>
    <cellStyle name="Moneda 7 13 3 2 5" xfId="17580" xr:uid="{4FF71E34-5148-4620-94AC-336AB02678B2}"/>
    <cellStyle name="Moneda 7 13 3 3" xfId="7349" xr:uid="{4C18907D-884E-43EE-A931-3BA0A81C41CB}"/>
    <cellStyle name="Moneda 7 13 3 3 2" xfId="14656" xr:uid="{BE8E6E18-AD58-4F10-9C65-86359E9A8E30}"/>
    <cellStyle name="Moneda 7 13 3 3 2 2" xfId="36506" xr:uid="{D6572457-B71E-45C3-993C-7C02C6D78F43}"/>
    <cellStyle name="Moneda 7 13 3 3 2 3" xfId="25585" xr:uid="{E01A8CB0-9AB8-41C7-A009-CDF05C38B761}"/>
    <cellStyle name="Moneda 7 13 3 3 3" xfId="11002" xr:uid="{9B008839-6166-47DF-B7B7-825350004A55}"/>
    <cellStyle name="Moneda 7 13 3 3 3 2" xfId="32866" xr:uid="{9B0DC27C-65D6-4489-817A-E340D056546F}"/>
    <cellStyle name="Moneda 7 13 3 3 3 3" xfId="21945" xr:uid="{617C8CDC-CF0E-4A06-A9BD-38448E2A8528}"/>
    <cellStyle name="Moneda 7 13 3 3 4" xfId="29227" xr:uid="{57F35C7C-5A4A-487A-8FCD-EB89F98895A8}"/>
    <cellStyle name="Moneda 7 13 3 3 5" xfId="18306" xr:uid="{21737E36-648E-47E7-9353-446A099F7EE1}"/>
    <cellStyle name="Moneda 7 13 3 4" xfId="8079" xr:uid="{0CEA69EC-5FD9-441F-ACD6-679E8F9263E5}"/>
    <cellStyle name="Moneda 7 13 3 4 2" xfId="15386" xr:uid="{439931FB-D6CA-4731-A5CA-01ABA0BB1074}"/>
    <cellStyle name="Moneda 7 13 3 4 2 2" xfId="37232" xr:uid="{A1A01977-23FD-489E-923F-BA00B843EB41}"/>
    <cellStyle name="Moneda 7 13 3 4 2 3" xfId="26311" xr:uid="{CD91C411-A34D-402D-815F-28E971132B49}"/>
    <cellStyle name="Moneda 7 13 3 4 3" xfId="11732" xr:uid="{54AAC93A-C868-4629-A6BD-915ADE6CF447}"/>
    <cellStyle name="Moneda 7 13 3 4 3 2" xfId="33592" xr:uid="{57C086C4-EA83-4D3A-96C0-41E46404B7AC}"/>
    <cellStyle name="Moneda 7 13 3 4 3 3" xfId="22671" xr:uid="{8AB12079-4CC3-45D7-AEFE-07AB966E970F}"/>
    <cellStyle name="Moneda 7 13 3 4 4" xfId="29953" xr:uid="{A9BC1A7C-E66E-4770-927C-C3C3B2153196}"/>
    <cellStyle name="Moneda 7 13 3 4 5" xfId="19032" xr:uid="{49D1AA4C-1098-4E1F-9593-160CAF6314FE}"/>
    <cellStyle name="Moneda 7 13 3 5" xfId="8809" xr:uid="{45B7374A-6202-4573-AD9B-AD991DDE07A0}"/>
    <cellStyle name="Moneda 7 13 3 5 2" xfId="16116" xr:uid="{F58B338B-8D1F-47B3-BFC8-92DEAB2F3C1F}"/>
    <cellStyle name="Moneda 7 13 3 5 2 2" xfId="37958" xr:uid="{A735010C-2447-40B5-91B3-758A9E09F62F}"/>
    <cellStyle name="Moneda 7 13 3 5 2 3" xfId="27037" xr:uid="{C262206D-AABD-4C8A-928D-CBC6D7348807}"/>
    <cellStyle name="Moneda 7 13 3 5 3" xfId="12458" xr:uid="{A5697AFC-0D49-4A79-B519-373F09FE4CBA}"/>
    <cellStyle name="Moneda 7 13 3 5 3 2" xfId="34318" xr:uid="{5DB4F5B8-84E0-4614-94B9-AF5CA63466F7}"/>
    <cellStyle name="Moneda 7 13 3 5 3 3" xfId="23397" xr:uid="{CFDAEAA1-706B-40C7-8E01-9442FCAAFB65}"/>
    <cellStyle name="Moneda 7 13 3 5 4" xfId="30679" xr:uid="{7B63D120-9A7C-4B54-BD08-3503249EAC1F}"/>
    <cellStyle name="Moneda 7 13 3 5 5" xfId="19758" xr:uid="{DEB5675A-B3BD-40B4-AC74-2A0B9CC19582}"/>
    <cellStyle name="Moneda 7 13 3 6" xfId="13198" xr:uid="{2A90F77D-145F-4056-A69A-C710670A433E}"/>
    <cellStyle name="Moneda 7 13 3 6 2" xfId="35052" xr:uid="{D0AC2FB2-2462-474E-B6DE-25B0CC857299}"/>
    <cellStyle name="Moneda 7 13 3 6 3" xfId="24131" xr:uid="{8C286885-D108-4B5B-83B2-BFCDFE9390A5}"/>
    <cellStyle name="Moneda 7 13 3 7" xfId="9544" xr:uid="{77C6917D-E53E-4548-B7C1-A0BC5FBF72B8}"/>
    <cellStyle name="Moneda 7 13 3 7 2" xfId="31412" xr:uid="{518312AE-4051-432B-9908-320F9BCCED59}"/>
    <cellStyle name="Moneda 7 13 3 7 3" xfId="20491" xr:uid="{2F2DC33C-7808-4DA9-974F-0BACB2CF7DEC}"/>
    <cellStyle name="Moneda 7 13 3 8" xfId="27773" xr:uid="{6DC57AB1-761C-431C-869D-A32020D48B12}"/>
    <cellStyle name="Moneda 7 13 3 9" xfId="16852" xr:uid="{6255ACE7-9333-4481-BBD9-41884CF6E6D4}"/>
    <cellStyle name="Moneda 7 13 4" xfId="6138" xr:uid="{B0BCBB13-D00A-4254-80CC-CBC85F24AF02}"/>
    <cellStyle name="Moneda 7 13 4 2" xfId="13445" xr:uid="{F91C7E47-1751-4290-B52E-3FE92926C32B}"/>
    <cellStyle name="Moneda 7 13 4 2 2" xfId="35299" xr:uid="{79220921-67D4-413D-8B7A-2C6BF2779126}"/>
    <cellStyle name="Moneda 7 13 4 2 3" xfId="24378" xr:uid="{758C346F-2265-4812-B6AE-5300F240430D}"/>
    <cellStyle name="Moneda 7 13 4 3" xfId="9791" xr:uid="{B21F3C92-1567-4C8B-967F-961823277005}"/>
    <cellStyle name="Moneda 7 13 4 3 2" xfId="31659" xr:uid="{EF92A38F-A553-48B9-8E86-177E340CB8E1}"/>
    <cellStyle name="Moneda 7 13 4 3 3" xfId="20738" xr:uid="{8BF8BB48-2B02-4E65-B946-DA49F9EFEEBB}"/>
    <cellStyle name="Moneda 7 13 4 4" xfId="28020" xr:uid="{23810ADD-EBD0-4BE8-8B8B-96241B7A24F4}"/>
    <cellStyle name="Moneda 7 13 4 5" xfId="17099" xr:uid="{EB6D0E23-2E11-47B7-A211-3CD6A7C19034}"/>
    <cellStyle name="Moneda 7 13 5" xfId="6866" xr:uid="{169D9AE8-67D5-443A-AC87-BB83704A3C5C}"/>
    <cellStyle name="Moneda 7 13 5 2" xfId="14173" xr:uid="{E5304D23-E8D9-47B5-80BF-D6B8A00B7F87}"/>
    <cellStyle name="Moneda 7 13 5 2 2" xfId="36025" xr:uid="{214D3769-8767-4D7D-A1F6-284A740EAC20}"/>
    <cellStyle name="Moneda 7 13 5 2 3" xfId="25104" xr:uid="{45112199-ACDC-475E-ACC9-19FD6F4C57D0}"/>
    <cellStyle name="Moneda 7 13 5 3" xfId="10519" xr:uid="{16DA0DAC-8755-4FAD-B042-934BA02A412D}"/>
    <cellStyle name="Moneda 7 13 5 3 2" xfId="32385" xr:uid="{240FDD49-A98C-403D-9F31-5B07215A928F}"/>
    <cellStyle name="Moneda 7 13 5 3 3" xfId="21464" xr:uid="{AA744973-5D41-41EF-8E6A-8BB16F778F06}"/>
    <cellStyle name="Moneda 7 13 5 4" xfId="28746" xr:uid="{31B97897-E4C0-40A5-A31D-434806ED9230}"/>
    <cellStyle name="Moneda 7 13 5 5" xfId="17825" xr:uid="{7B8A07BC-8F16-43C0-ACA3-BD0D420993AB}"/>
    <cellStyle name="Moneda 7 13 6" xfId="7596" xr:uid="{E8EF51DD-1D14-4924-9482-6EEC143F0A0E}"/>
    <cellStyle name="Moneda 7 13 6 2" xfId="14903" xr:uid="{A7F83C2A-3FFC-4C63-B388-7282C21B6624}"/>
    <cellStyle name="Moneda 7 13 6 2 2" xfId="36751" xr:uid="{062F0370-7F01-4836-97F7-8B16E4B21116}"/>
    <cellStyle name="Moneda 7 13 6 2 3" xfId="25830" xr:uid="{10AAD4D5-E895-4E6B-97BB-5F492601E1DD}"/>
    <cellStyle name="Moneda 7 13 6 3" xfId="11249" xr:uid="{A047EA40-65D3-4D22-9936-BCDE06969991}"/>
    <cellStyle name="Moneda 7 13 6 3 2" xfId="33111" xr:uid="{5EB9EB65-037D-4196-97AC-C6B78210C6BF}"/>
    <cellStyle name="Moneda 7 13 6 3 3" xfId="22190" xr:uid="{8C118E0D-2A3F-42A6-B81C-3DE0AF82180D}"/>
    <cellStyle name="Moneda 7 13 6 4" xfId="29472" xr:uid="{E9642AA4-830D-4CE1-9D85-90B4DE3A677C}"/>
    <cellStyle name="Moneda 7 13 6 5" xfId="18551" xr:uid="{91C11093-D09C-4531-8A57-6A127A730129}"/>
    <cellStyle name="Moneda 7 13 7" xfId="8326" xr:uid="{5081BDF1-DA73-43BF-BA8F-D226525373A4}"/>
    <cellStyle name="Moneda 7 13 7 2" xfId="15633" xr:uid="{BE52F09F-ED27-4622-B808-399A082FE2A2}"/>
    <cellStyle name="Moneda 7 13 7 2 2" xfId="37477" xr:uid="{03EB6D9A-A03D-47B0-9B2E-6C3DF5D43BB2}"/>
    <cellStyle name="Moneda 7 13 7 2 3" xfId="26556" xr:uid="{8FC649ED-73A4-42C1-9227-A56A5E892F2F}"/>
    <cellStyle name="Moneda 7 13 7 3" xfId="11977" xr:uid="{99E0712F-9792-4821-865D-D158AA6112B8}"/>
    <cellStyle name="Moneda 7 13 7 3 2" xfId="33837" xr:uid="{A89E163E-378C-40A0-8FF6-63144DF5DEB4}"/>
    <cellStyle name="Moneda 7 13 7 3 3" xfId="22916" xr:uid="{3468AA8F-98DA-4B74-9A8B-097D4718BB9C}"/>
    <cellStyle name="Moneda 7 13 7 4" xfId="30198" xr:uid="{9457CD8A-DAC1-47EC-AAFF-D2E7976F520B}"/>
    <cellStyle name="Moneda 7 13 7 5" xfId="19277" xr:uid="{F5B394FE-5851-4C45-9CDC-C7C0C2B2C2D6}"/>
    <cellStyle name="Moneda 7 13 8" xfId="12715" xr:uid="{46CA6C51-3816-43FE-9ADC-0B23C7B7C70B}"/>
    <cellStyle name="Moneda 7 13 8 2" xfId="34571" xr:uid="{7CC3216E-283F-4729-86CD-8FEBE9AD4FDB}"/>
    <cellStyle name="Moneda 7 13 8 3" xfId="23650" xr:uid="{E91607BD-1845-47EE-BD3C-95223D472EE8}"/>
    <cellStyle name="Moneda 7 13 9" xfId="9063" xr:uid="{6AA30A28-3312-4157-AB24-EDDC2248E9FD}"/>
    <cellStyle name="Moneda 7 13 9 2" xfId="30931" xr:uid="{C8FCCA5D-8392-49E8-9FD3-417AC9277430}"/>
    <cellStyle name="Moneda 7 13 9 3" xfId="20010" xr:uid="{521E8750-D7B4-495E-911A-9E20F7208A61}"/>
    <cellStyle name="Moneda 7 14" xfId="3227" xr:uid="{5BAFAD96-ED83-4AA1-B63B-2E48169E80EA}"/>
    <cellStyle name="Moneda 7 14 10" xfId="27293" xr:uid="{4D42A203-2579-4253-9BBC-A5C2A58E8324}"/>
    <cellStyle name="Moneda 7 14 11" xfId="16372" xr:uid="{992F9DCA-36C9-42E9-ABB8-C01EE7E1EE45}"/>
    <cellStyle name="Moneda 7 14 2" xfId="5637" xr:uid="{AEBFD4D9-0D7C-454D-B0EE-986ED86DC24F}"/>
    <cellStyle name="Moneda 7 14 2 2" xfId="6376" xr:uid="{B96D1FAC-25EC-4A2F-A024-D6269645A2D8}"/>
    <cellStyle name="Moneda 7 14 2 2 2" xfId="13683" xr:uid="{2FE805C3-E799-4A6D-B2E2-5BC8A2DBABED}"/>
    <cellStyle name="Moneda 7 14 2 2 2 2" xfId="35537" xr:uid="{71981342-73B0-45CA-90D1-180C81DB28DC}"/>
    <cellStyle name="Moneda 7 14 2 2 2 3" xfId="24616" xr:uid="{5DBA53ED-58C2-4CD6-B2DC-87D12E4852F7}"/>
    <cellStyle name="Moneda 7 14 2 2 3" xfId="10029" xr:uid="{3703C250-119A-4A2C-B3B2-CA965C0693B1}"/>
    <cellStyle name="Moneda 7 14 2 2 3 2" xfId="31897" xr:uid="{2573789E-F077-4511-AC77-A964751A87A5}"/>
    <cellStyle name="Moneda 7 14 2 2 3 3" xfId="20976" xr:uid="{F5BDD882-D460-484A-BE6C-C722BFBD9ABE}"/>
    <cellStyle name="Moneda 7 14 2 2 4" xfId="28258" xr:uid="{AB878031-CB17-4CC6-B26C-F8D65E813C20}"/>
    <cellStyle name="Moneda 7 14 2 2 5" xfId="17337" xr:uid="{385D3F0F-AF27-4BA9-8DF5-7B42FFF22F96}"/>
    <cellStyle name="Moneda 7 14 2 3" xfId="7106" xr:uid="{32C9272E-6F44-4623-B721-00AD35B7C695}"/>
    <cellStyle name="Moneda 7 14 2 3 2" xfId="14413" xr:uid="{7A99680D-CEB1-47CA-805F-A0BEA4FA00DF}"/>
    <cellStyle name="Moneda 7 14 2 3 2 2" xfId="36263" xr:uid="{9B700231-9129-4589-A716-067DE7773CB9}"/>
    <cellStyle name="Moneda 7 14 2 3 2 3" xfId="25342" xr:uid="{1B03A263-AEB7-4D6B-B350-75A216AF90C0}"/>
    <cellStyle name="Moneda 7 14 2 3 3" xfId="10759" xr:uid="{54AFACB9-E309-407B-9ED5-91A4842CA59C}"/>
    <cellStyle name="Moneda 7 14 2 3 3 2" xfId="32623" xr:uid="{C1C619AD-34CB-4B79-BD7B-7F985081096C}"/>
    <cellStyle name="Moneda 7 14 2 3 3 3" xfId="21702" xr:uid="{71ADD5E5-7D28-4CFC-9A5B-B45DCEA39FD2}"/>
    <cellStyle name="Moneda 7 14 2 3 4" xfId="28984" xr:uid="{B09987D1-1BAA-46F6-85B5-AB6B079FDB23}"/>
    <cellStyle name="Moneda 7 14 2 3 5" xfId="18063" xr:uid="{6C47AD83-0FB4-4B59-94D7-32DE2FF6EE8F}"/>
    <cellStyle name="Moneda 7 14 2 4" xfId="7836" xr:uid="{C53368F6-BC51-4481-BCAB-C4D533CEFAEE}"/>
    <cellStyle name="Moneda 7 14 2 4 2" xfId="15143" xr:uid="{1A1EF783-E22B-4AA5-A941-C95FCCB2068A}"/>
    <cellStyle name="Moneda 7 14 2 4 2 2" xfId="36989" xr:uid="{080A65BE-C837-48CA-8BDF-4BD67666B44D}"/>
    <cellStyle name="Moneda 7 14 2 4 2 3" xfId="26068" xr:uid="{E53348F5-9EE2-49CF-86DC-CC59C16E047E}"/>
    <cellStyle name="Moneda 7 14 2 4 3" xfId="11489" xr:uid="{599DBE66-E1C3-42FB-927C-74D083EC8E1C}"/>
    <cellStyle name="Moneda 7 14 2 4 3 2" xfId="33349" xr:uid="{6B2BE855-768A-4481-941E-71EC94045FF4}"/>
    <cellStyle name="Moneda 7 14 2 4 3 3" xfId="22428" xr:uid="{B7164EB4-49A9-422D-84A1-F11622B286E3}"/>
    <cellStyle name="Moneda 7 14 2 4 4" xfId="29710" xr:uid="{A8CE2851-CB17-44FA-87B6-DDACD5979FB4}"/>
    <cellStyle name="Moneda 7 14 2 4 5" xfId="18789" xr:uid="{F6A31730-CACC-46D9-B5E1-2D42C659D209}"/>
    <cellStyle name="Moneda 7 14 2 5" xfId="8566" xr:uid="{2A5E50F4-5381-41A1-A56E-86BAABF5802E}"/>
    <cellStyle name="Moneda 7 14 2 5 2" xfId="15873" xr:uid="{18DFADB1-5583-470B-BD3C-0F1C14C10A4E}"/>
    <cellStyle name="Moneda 7 14 2 5 2 2" xfId="37715" xr:uid="{E4FA018E-EC9A-4EDD-9DE3-D965B9ABE223}"/>
    <cellStyle name="Moneda 7 14 2 5 2 3" xfId="26794" xr:uid="{A06FC1A9-D461-417D-B023-B40443181D51}"/>
    <cellStyle name="Moneda 7 14 2 5 3" xfId="12215" xr:uid="{0D130673-B9FE-48B1-8658-88D0D841BF15}"/>
    <cellStyle name="Moneda 7 14 2 5 3 2" xfId="34075" xr:uid="{5D13C82A-0037-4060-8D44-FC033E508B4E}"/>
    <cellStyle name="Moneda 7 14 2 5 3 3" xfId="23154" xr:uid="{F4053821-417C-4F2E-A9FA-545C6D6950FB}"/>
    <cellStyle name="Moneda 7 14 2 5 4" xfId="30436" xr:uid="{F9770AE0-D4E7-4C4C-85E2-BF3CC0885556}"/>
    <cellStyle name="Moneda 7 14 2 5 5" xfId="19515" xr:uid="{1AB34A18-2E3D-4FDE-BEA6-F294424357CF}"/>
    <cellStyle name="Moneda 7 14 2 6" xfId="12955" xr:uid="{A345FCAD-870F-44E8-8012-6BB51462EB29}"/>
    <cellStyle name="Moneda 7 14 2 6 2" xfId="34809" xr:uid="{DDCC3409-121E-4661-B775-545C7BD6E50C}"/>
    <cellStyle name="Moneda 7 14 2 6 3" xfId="23888" xr:uid="{C96948CF-66CA-4522-BA50-51C4F7193038}"/>
    <cellStyle name="Moneda 7 14 2 7" xfId="9301" xr:uid="{F64C7EFC-77F3-40EE-9B99-7FA529A4EEF9}"/>
    <cellStyle name="Moneda 7 14 2 7 2" xfId="31169" xr:uid="{1F3B66DF-E01E-463A-925B-11334403CF00}"/>
    <cellStyle name="Moneda 7 14 2 7 3" xfId="20248" xr:uid="{27BABC73-0970-4901-ACD6-6D3A1023BE1D}"/>
    <cellStyle name="Moneda 7 14 2 8" xfId="27530" xr:uid="{718AC922-5B43-4E16-9EEA-48D84227E275}"/>
    <cellStyle name="Moneda 7 14 2 9" xfId="16609" xr:uid="{093BB589-9FBA-4930-8E11-C6CEE2AF7A34}"/>
    <cellStyle name="Moneda 7 14 3" xfId="5887" xr:uid="{0D466C0D-66B5-4D3C-8E0A-B4084495C001}"/>
    <cellStyle name="Moneda 7 14 3 2" xfId="6620" xr:uid="{CE317C00-18FA-4C6A-A210-65EC8F459BBD}"/>
    <cellStyle name="Moneda 7 14 3 2 2" xfId="13927" xr:uid="{01D724D7-EB23-4D18-AAA5-05EB505A91E0}"/>
    <cellStyle name="Moneda 7 14 3 2 2 2" xfId="35781" xr:uid="{DBDA78FA-95CF-4ED5-8BDA-647173F4F2BE}"/>
    <cellStyle name="Moneda 7 14 3 2 2 3" xfId="24860" xr:uid="{A0A0D661-3DCB-40A5-9BCA-DE916AAAC885}"/>
    <cellStyle name="Moneda 7 14 3 2 3" xfId="10273" xr:uid="{3395DC0F-E96C-478A-A814-01203181E4F5}"/>
    <cellStyle name="Moneda 7 14 3 2 3 2" xfId="32141" xr:uid="{B71D8D77-8755-49A2-A9F1-5D9EEF7D4365}"/>
    <cellStyle name="Moneda 7 14 3 2 3 3" xfId="21220" xr:uid="{EB018320-57BA-49C4-B699-D627D56E287F}"/>
    <cellStyle name="Moneda 7 14 3 2 4" xfId="28502" xr:uid="{7E1372DB-8B74-4C7C-B5A8-91ADF3994FB2}"/>
    <cellStyle name="Moneda 7 14 3 2 5" xfId="17581" xr:uid="{86B562FA-411C-4159-B420-B52B30F7321E}"/>
    <cellStyle name="Moneda 7 14 3 3" xfId="7350" xr:uid="{F38F43D8-67DA-427D-8055-FECC2C0D2C1A}"/>
    <cellStyle name="Moneda 7 14 3 3 2" xfId="14657" xr:uid="{14D87B66-7455-4BC3-83B1-448F1164D2BA}"/>
    <cellStyle name="Moneda 7 14 3 3 2 2" xfId="36507" xr:uid="{D9FEA7DE-8A08-4DE6-9F3B-D2C9D2EDF4FF}"/>
    <cellStyle name="Moneda 7 14 3 3 2 3" xfId="25586" xr:uid="{CC4ED741-5D16-400A-B6DF-AC905A02D575}"/>
    <cellStyle name="Moneda 7 14 3 3 3" xfId="11003" xr:uid="{CEC5FC00-AA73-4B9B-9FA8-BAE8116B2535}"/>
    <cellStyle name="Moneda 7 14 3 3 3 2" xfId="32867" xr:uid="{5414E670-2292-469F-8BF0-B44E6E07B1AC}"/>
    <cellStyle name="Moneda 7 14 3 3 3 3" xfId="21946" xr:uid="{BC2C39FF-B53E-4E32-94B8-7F5E4765C228}"/>
    <cellStyle name="Moneda 7 14 3 3 4" xfId="29228" xr:uid="{87CEE1DB-8B73-4ADA-9853-75614AA08A30}"/>
    <cellStyle name="Moneda 7 14 3 3 5" xfId="18307" xr:uid="{D0E71C96-4D2E-446B-897A-A10BBD39FB67}"/>
    <cellStyle name="Moneda 7 14 3 4" xfId="8080" xr:uid="{F217C3CE-0BA5-4F3E-BCB9-B07DE19A06B1}"/>
    <cellStyle name="Moneda 7 14 3 4 2" xfId="15387" xr:uid="{6AEC68EC-7521-4793-B18C-BEC62F6DB012}"/>
    <cellStyle name="Moneda 7 14 3 4 2 2" xfId="37233" xr:uid="{6451DD1E-6432-4047-B108-7D32853CB577}"/>
    <cellStyle name="Moneda 7 14 3 4 2 3" xfId="26312" xr:uid="{88CEEA85-4A01-4962-8135-17527F96D6C7}"/>
    <cellStyle name="Moneda 7 14 3 4 3" xfId="11733" xr:uid="{5D98D030-2C9F-49BF-B8A7-F4E3BC40ED73}"/>
    <cellStyle name="Moneda 7 14 3 4 3 2" xfId="33593" xr:uid="{1353CE0E-8270-4779-B1D1-92426A840098}"/>
    <cellStyle name="Moneda 7 14 3 4 3 3" xfId="22672" xr:uid="{A4427E22-9E65-444A-8865-81823D25D572}"/>
    <cellStyle name="Moneda 7 14 3 4 4" xfId="29954" xr:uid="{3BE378C5-32A2-4431-80E3-43F80E37A819}"/>
    <cellStyle name="Moneda 7 14 3 4 5" xfId="19033" xr:uid="{804F17F7-0DA7-415A-9F5C-8A390061472B}"/>
    <cellStyle name="Moneda 7 14 3 5" xfId="8810" xr:uid="{EDAF0491-C5F2-4321-B732-603125D897F5}"/>
    <cellStyle name="Moneda 7 14 3 5 2" xfId="16117" xr:uid="{B206E6B2-AFE2-476B-8B1A-FC3334A05738}"/>
    <cellStyle name="Moneda 7 14 3 5 2 2" xfId="37959" xr:uid="{2B7A898C-88FE-466C-B5E2-25E0B70B4616}"/>
    <cellStyle name="Moneda 7 14 3 5 2 3" xfId="27038" xr:uid="{E8A1429C-710A-45D5-A95D-D184F922D059}"/>
    <cellStyle name="Moneda 7 14 3 5 3" xfId="12459" xr:uid="{31596CFB-DD1E-4947-9BDF-3FD9BF13BCF7}"/>
    <cellStyle name="Moneda 7 14 3 5 3 2" xfId="34319" xr:uid="{8CEEE2A6-1FD2-4A65-AFB6-B9BF6EAAA847}"/>
    <cellStyle name="Moneda 7 14 3 5 3 3" xfId="23398" xr:uid="{09970807-27F1-451A-AD38-D5CC3F1B0B85}"/>
    <cellStyle name="Moneda 7 14 3 5 4" xfId="30680" xr:uid="{ACEDBA05-C8D8-4B3A-A9C3-1CEB699DC29C}"/>
    <cellStyle name="Moneda 7 14 3 5 5" xfId="19759" xr:uid="{8B02B044-355C-4852-BA40-28F30844B996}"/>
    <cellStyle name="Moneda 7 14 3 6" xfId="13199" xr:uid="{B12D3BEC-A0D7-467A-8A34-F4EBBE7B03E6}"/>
    <cellStyle name="Moneda 7 14 3 6 2" xfId="35053" xr:uid="{57C0CBBC-D5CD-498E-8EC7-8815892A35AD}"/>
    <cellStyle name="Moneda 7 14 3 6 3" xfId="24132" xr:uid="{F0617972-F85D-4BA3-8340-17A56DD861A9}"/>
    <cellStyle name="Moneda 7 14 3 7" xfId="9545" xr:uid="{D30FDE0E-3EFC-4050-BBED-94E970A01637}"/>
    <cellStyle name="Moneda 7 14 3 7 2" xfId="31413" xr:uid="{ECAEEBBD-FA74-4D1F-A23A-224810652CD9}"/>
    <cellStyle name="Moneda 7 14 3 7 3" xfId="20492" xr:uid="{2437EDD1-F789-4FF7-AFEB-616179D17CB2}"/>
    <cellStyle name="Moneda 7 14 3 8" xfId="27774" xr:uid="{0BCF3CD9-F0C9-40D5-8BC7-C3EFA2A06D08}"/>
    <cellStyle name="Moneda 7 14 3 9" xfId="16853" xr:uid="{EBAE4A7A-0D62-4339-8C9D-BCCED9EBDB1A}"/>
    <cellStyle name="Moneda 7 14 4" xfId="6139" xr:uid="{90E685D4-7034-4654-8747-0D333C9DA4E5}"/>
    <cellStyle name="Moneda 7 14 4 2" xfId="13446" xr:uid="{39A8F456-10E3-4501-8A7F-E67553F03AF3}"/>
    <cellStyle name="Moneda 7 14 4 2 2" xfId="35300" xr:uid="{D5CC81F5-CFB0-4C9B-A53A-B45A78E87F4E}"/>
    <cellStyle name="Moneda 7 14 4 2 3" xfId="24379" xr:uid="{B316E856-F8B6-4772-9076-8898869AB1FB}"/>
    <cellStyle name="Moneda 7 14 4 3" xfId="9792" xr:uid="{3FD3F386-2EBD-4666-AE6F-68779AAEF210}"/>
    <cellStyle name="Moneda 7 14 4 3 2" xfId="31660" xr:uid="{B8CBB873-49D7-4299-8641-F6F4FB3D7902}"/>
    <cellStyle name="Moneda 7 14 4 3 3" xfId="20739" xr:uid="{E7C94A40-6861-4398-89B0-85055692BD08}"/>
    <cellStyle name="Moneda 7 14 4 4" xfId="28021" xr:uid="{54A98827-73D5-4BC7-A891-AAD6665A04C4}"/>
    <cellStyle name="Moneda 7 14 4 5" xfId="17100" xr:uid="{327206F8-9868-430B-A0FA-9D32CFA968E7}"/>
    <cellStyle name="Moneda 7 14 5" xfId="6867" xr:uid="{08595F34-5BFD-4ED3-9422-AF6E455E0AF8}"/>
    <cellStyle name="Moneda 7 14 5 2" xfId="14174" xr:uid="{75B6968B-E41D-4184-9B6A-C44CE6690D96}"/>
    <cellStyle name="Moneda 7 14 5 2 2" xfId="36026" xr:uid="{5DAC30CD-793C-4A20-B4DC-245EEEC0396C}"/>
    <cellStyle name="Moneda 7 14 5 2 3" xfId="25105" xr:uid="{84078100-497A-4E52-889E-74006DEE8F31}"/>
    <cellStyle name="Moneda 7 14 5 3" xfId="10520" xr:uid="{D2DBE7CA-CBC4-4CCB-B1AF-DFF51839B9DC}"/>
    <cellStyle name="Moneda 7 14 5 3 2" xfId="32386" xr:uid="{311F47AD-D681-4A5F-9D0E-6D04A5CC2095}"/>
    <cellStyle name="Moneda 7 14 5 3 3" xfId="21465" xr:uid="{3C0D3091-F0FA-4094-8F7E-B4717B561C1A}"/>
    <cellStyle name="Moneda 7 14 5 4" xfId="28747" xr:uid="{137F4DB9-48D6-4B9E-B9DB-3A3C94F69646}"/>
    <cellStyle name="Moneda 7 14 5 5" xfId="17826" xr:uid="{24B5F50B-E1AB-4A1B-8211-F6E7BF95A0C3}"/>
    <cellStyle name="Moneda 7 14 6" xfId="7597" xr:uid="{4873D717-23F7-4C90-AA29-5841602E445E}"/>
    <cellStyle name="Moneda 7 14 6 2" xfId="14904" xr:uid="{DD888F7E-BC78-49D3-B0A2-EB8BFC7B6D8D}"/>
    <cellStyle name="Moneda 7 14 6 2 2" xfId="36752" xr:uid="{D0FAEE63-5D65-45E4-AA17-67319FFCDB61}"/>
    <cellStyle name="Moneda 7 14 6 2 3" xfId="25831" xr:uid="{96476ABE-4400-445A-98F2-24634751E2ED}"/>
    <cellStyle name="Moneda 7 14 6 3" xfId="11250" xr:uid="{4493D4EA-E21E-4B7E-9306-5C938273795E}"/>
    <cellStyle name="Moneda 7 14 6 3 2" xfId="33112" xr:uid="{63B8ACA1-9ED7-4E57-81D4-878BF9A4DC1B}"/>
    <cellStyle name="Moneda 7 14 6 3 3" xfId="22191" xr:uid="{B6F35670-17E6-4905-8EF5-72D1F9F9E1C2}"/>
    <cellStyle name="Moneda 7 14 6 4" xfId="29473" xr:uid="{7E18A83E-C1EA-46D6-B7AA-3AE55B9DD7EA}"/>
    <cellStyle name="Moneda 7 14 6 5" xfId="18552" xr:uid="{F0865988-8160-4D99-9DA8-53B5BF3D8E61}"/>
    <cellStyle name="Moneda 7 14 7" xfId="8327" xr:uid="{797EFE5A-2784-40B5-830B-8C5887FA5345}"/>
    <cellStyle name="Moneda 7 14 7 2" xfId="15634" xr:uid="{DA8D8193-44E5-40EC-A5DB-7F505437FA3B}"/>
    <cellStyle name="Moneda 7 14 7 2 2" xfId="37478" xr:uid="{7C7AE318-5083-43D9-9D59-FF0CAB439159}"/>
    <cellStyle name="Moneda 7 14 7 2 3" xfId="26557" xr:uid="{837093BA-0A9B-4207-88E1-400BE972B65C}"/>
    <cellStyle name="Moneda 7 14 7 3" xfId="11978" xr:uid="{34D32720-9364-489B-89B0-2EC5738A7024}"/>
    <cellStyle name="Moneda 7 14 7 3 2" xfId="33838" xr:uid="{91645970-3172-4967-8A5C-4BF24CD70700}"/>
    <cellStyle name="Moneda 7 14 7 3 3" xfId="22917" xr:uid="{B084729B-8BE5-49C0-A432-DA0B503B5871}"/>
    <cellStyle name="Moneda 7 14 7 4" xfId="30199" xr:uid="{01AD13CE-EF83-4744-A7F7-07F8E4668464}"/>
    <cellStyle name="Moneda 7 14 7 5" xfId="19278" xr:uid="{741561AE-67A3-4501-BCAD-373E17B20D3F}"/>
    <cellStyle name="Moneda 7 14 8" xfId="12716" xr:uid="{FE449BB7-1E50-425B-A921-9AAF020DE743}"/>
    <cellStyle name="Moneda 7 14 8 2" xfId="34572" xr:uid="{32F5FBC5-91F8-4FAB-9B8A-3C0A1E6541BD}"/>
    <cellStyle name="Moneda 7 14 8 3" xfId="23651" xr:uid="{701D0171-4E3D-48FE-A065-A59B53C53439}"/>
    <cellStyle name="Moneda 7 14 9" xfId="9064" xr:uid="{1310FA6B-6358-4722-A243-E83E2E20C32A}"/>
    <cellStyle name="Moneda 7 14 9 2" xfId="30932" xr:uid="{013E5929-C64B-42E3-B1D5-9DC46405DE6A}"/>
    <cellStyle name="Moneda 7 14 9 3" xfId="20011" xr:uid="{78B042F5-67B2-4494-8244-FBF47693AAF9}"/>
    <cellStyle name="Moneda 7 15" xfId="3228" xr:uid="{D5939DFC-EC89-440A-BA7A-CA68414EE59A}"/>
    <cellStyle name="Moneda 7 15 10" xfId="27294" xr:uid="{61E0E872-208C-411C-9511-DCDC9857BD02}"/>
    <cellStyle name="Moneda 7 15 11" xfId="16373" xr:uid="{48A24E91-8AC4-4452-B74D-01A5176B818A}"/>
    <cellStyle name="Moneda 7 15 2" xfId="5638" xr:uid="{25DF9BC5-26D1-4BD8-86DE-FFB062545A00}"/>
    <cellStyle name="Moneda 7 15 2 2" xfId="6377" xr:uid="{A2E87D52-A337-4C35-B5A9-BAFA654457C9}"/>
    <cellStyle name="Moneda 7 15 2 2 2" xfId="13684" xr:uid="{22A5403E-3C58-4F00-A870-CA18C72CEB89}"/>
    <cellStyle name="Moneda 7 15 2 2 2 2" xfId="35538" xr:uid="{3920E40F-8057-4E87-83F6-6255A9665534}"/>
    <cellStyle name="Moneda 7 15 2 2 2 3" xfId="24617" xr:uid="{3A98BE33-080C-4113-AF8E-D11A3778B344}"/>
    <cellStyle name="Moneda 7 15 2 2 3" xfId="10030" xr:uid="{DB4DABF1-60D7-4A66-B3B9-F99674D9C1E8}"/>
    <cellStyle name="Moneda 7 15 2 2 3 2" xfId="31898" xr:uid="{2CE2431B-040C-4D66-B351-91380B92287C}"/>
    <cellStyle name="Moneda 7 15 2 2 3 3" xfId="20977" xr:uid="{CA5AAECA-C5EE-4568-909A-B56DCA09AF8B}"/>
    <cellStyle name="Moneda 7 15 2 2 4" xfId="28259" xr:uid="{575EE28D-7DC6-4059-A4AD-070A3BE8A025}"/>
    <cellStyle name="Moneda 7 15 2 2 5" xfId="17338" xr:uid="{41C51262-8B06-49E4-AE44-D888530BDE1B}"/>
    <cellStyle name="Moneda 7 15 2 3" xfId="7107" xr:uid="{7F9EBCEE-3AE8-4625-B4EF-51F98C1D2EB0}"/>
    <cellStyle name="Moneda 7 15 2 3 2" xfId="14414" xr:uid="{B4729B35-36D9-4778-83CE-74C259032E4E}"/>
    <cellStyle name="Moneda 7 15 2 3 2 2" xfId="36264" xr:uid="{61900144-96B8-43A2-9B58-F5C89792829F}"/>
    <cellStyle name="Moneda 7 15 2 3 2 3" xfId="25343" xr:uid="{E885230A-7A98-47CD-B057-DAB0553B3AD7}"/>
    <cellStyle name="Moneda 7 15 2 3 3" xfId="10760" xr:uid="{6051DC82-C4D9-45AF-AA23-ADD2DCB1ED8D}"/>
    <cellStyle name="Moneda 7 15 2 3 3 2" xfId="32624" xr:uid="{DAE1B775-621F-456D-A1E6-B1330F6BC74B}"/>
    <cellStyle name="Moneda 7 15 2 3 3 3" xfId="21703" xr:uid="{3A0DF0E9-5119-41E1-87D2-43CB6324289C}"/>
    <cellStyle name="Moneda 7 15 2 3 4" xfId="28985" xr:uid="{74999769-951D-41FA-8F01-F01E96EC69A2}"/>
    <cellStyle name="Moneda 7 15 2 3 5" xfId="18064" xr:uid="{1C251DE1-103E-4133-94B4-0CFDE7292698}"/>
    <cellStyle name="Moneda 7 15 2 4" xfId="7837" xr:uid="{1874AAE0-800E-405E-96C6-6635E4713966}"/>
    <cellStyle name="Moneda 7 15 2 4 2" xfId="15144" xr:uid="{A0E48195-C956-452D-8048-6976A305653A}"/>
    <cellStyle name="Moneda 7 15 2 4 2 2" xfId="36990" xr:uid="{15CED5EB-61D1-43D4-A188-86CAE44FF8BB}"/>
    <cellStyle name="Moneda 7 15 2 4 2 3" xfId="26069" xr:uid="{1BAD80F8-0137-4BEF-83BD-04253137C93A}"/>
    <cellStyle name="Moneda 7 15 2 4 3" xfId="11490" xr:uid="{4DEE2EFA-BE09-4D62-99D6-42B39460A1D3}"/>
    <cellStyle name="Moneda 7 15 2 4 3 2" xfId="33350" xr:uid="{1B8D01BC-0697-4CD8-B338-7D2C5AF46F38}"/>
    <cellStyle name="Moneda 7 15 2 4 3 3" xfId="22429" xr:uid="{1C96B528-CE39-42CE-B67D-49C5B6B4563C}"/>
    <cellStyle name="Moneda 7 15 2 4 4" xfId="29711" xr:uid="{7BC76CDA-5990-4DD1-B6E7-2545077C026A}"/>
    <cellStyle name="Moneda 7 15 2 4 5" xfId="18790" xr:uid="{70B4F477-1E29-4B3F-85B5-9BD25FB35962}"/>
    <cellStyle name="Moneda 7 15 2 5" xfId="8567" xr:uid="{C14B3001-8BB3-4BB9-9EFB-D4D3BC51BDED}"/>
    <cellStyle name="Moneda 7 15 2 5 2" xfId="15874" xr:uid="{43F7CFF6-1FE7-42A9-84F4-3145F69B568B}"/>
    <cellStyle name="Moneda 7 15 2 5 2 2" xfId="37716" xr:uid="{55BA3A5E-604B-4CA6-8254-64BDC2458A33}"/>
    <cellStyle name="Moneda 7 15 2 5 2 3" xfId="26795" xr:uid="{417BF3F0-213F-43C2-9DDF-C01C1D108466}"/>
    <cellStyle name="Moneda 7 15 2 5 3" xfId="12216" xr:uid="{53B60774-C618-45A7-A929-0FFE0F733917}"/>
    <cellStyle name="Moneda 7 15 2 5 3 2" xfId="34076" xr:uid="{AB13CC6E-3E52-467A-BB2F-82DDEC519D43}"/>
    <cellStyle name="Moneda 7 15 2 5 3 3" xfId="23155" xr:uid="{A5862B7B-49AC-46FF-9CD4-60402B6B498D}"/>
    <cellStyle name="Moneda 7 15 2 5 4" xfId="30437" xr:uid="{C51BE1DA-E26B-4E3E-B0CC-E35262E4F9C6}"/>
    <cellStyle name="Moneda 7 15 2 5 5" xfId="19516" xr:uid="{DE919B1E-8CE9-4757-8A4F-99F0A19AE0CD}"/>
    <cellStyle name="Moneda 7 15 2 6" xfId="12956" xr:uid="{D5514DCB-3E18-4EDB-AB9B-5753A4C3B177}"/>
    <cellStyle name="Moneda 7 15 2 6 2" xfId="34810" xr:uid="{24899AB5-E4AE-4775-9AE0-A4DFEE78FCF3}"/>
    <cellStyle name="Moneda 7 15 2 6 3" xfId="23889" xr:uid="{5D58DC30-92C9-452D-9188-C6537EF3F35B}"/>
    <cellStyle name="Moneda 7 15 2 7" xfId="9302" xr:uid="{4B7C2650-2FE7-4A9A-9F61-80DD581130CA}"/>
    <cellStyle name="Moneda 7 15 2 7 2" xfId="31170" xr:uid="{4A5140DB-8C3E-4E1E-85E2-4AD05ACCCB8D}"/>
    <cellStyle name="Moneda 7 15 2 7 3" xfId="20249" xr:uid="{315F2CF4-0FA9-4E3E-B39D-27876EEC2B50}"/>
    <cellStyle name="Moneda 7 15 2 8" xfId="27531" xr:uid="{7EF4E9B9-6181-4F60-8220-59062FA23946}"/>
    <cellStyle name="Moneda 7 15 2 9" xfId="16610" xr:uid="{F51232F7-2120-44D5-B017-81C3502DD3EC}"/>
    <cellStyle name="Moneda 7 15 3" xfId="5888" xr:uid="{28F55974-1D5B-4FFC-9CDB-8468D7B395DB}"/>
    <cellStyle name="Moneda 7 15 3 2" xfId="6621" xr:uid="{D49A91FD-07B3-4AA5-9915-290452172B7A}"/>
    <cellStyle name="Moneda 7 15 3 2 2" xfId="13928" xr:uid="{4763A980-F4A2-41C6-A039-ACE5A2A4A148}"/>
    <cellStyle name="Moneda 7 15 3 2 2 2" xfId="35782" xr:uid="{B70F5B36-722C-448F-B8E6-CB08FE076CEC}"/>
    <cellStyle name="Moneda 7 15 3 2 2 3" xfId="24861" xr:uid="{3F9DF2CB-A52A-4AAB-B802-46E66CEFB291}"/>
    <cellStyle name="Moneda 7 15 3 2 3" xfId="10274" xr:uid="{8AE1D3FC-67AF-4FB7-AF4D-E4565FD87194}"/>
    <cellStyle name="Moneda 7 15 3 2 3 2" xfId="32142" xr:uid="{5DF172EE-8976-4458-AA48-BF16B70DF51A}"/>
    <cellStyle name="Moneda 7 15 3 2 3 3" xfId="21221" xr:uid="{BAE15142-E0FB-47A4-A88B-A57DC33BDBA1}"/>
    <cellStyle name="Moneda 7 15 3 2 4" xfId="28503" xr:uid="{076500D8-7CC3-442A-9C0C-70FB9366E54D}"/>
    <cellStyle name="Moneda 7 15 3 2 5" xfId="17582" xr:uid="{1DE557E0-44CC-46BF-BBD8-C53444CE178B}"/>
    <cellStyle name="Moneda 7 15 3 3" xfId="7351" xr:uid="{3109236E-51C9-41FA-9806-FD426CDD6EA1}"/>
    <cellStyle name="Moneda 7 15 3 3 2" xfId="14658" xr:uid="{FCAA886D-B9DD-4B09-971E-F66AAFD6190C}"/>
    <cellStyle name="Moneda 7 15 3 3 2 2" xfId="36508" xr:uid="{32148DFA-55FB-4DEC-B636-04B501E2DF11}"/>
    <cellStyle name="Moneda 7 15 3 3 2 3" xfId="25587" xr:uid="{22A354FD-06E1-4D44-8BE9-F6AB18C60DBB}"/>
    <cellStyle name="Moneda 7 15 3 3 3" xfId="11004" xr:uid="{C6BA96B8-E2EF-4F53-B070-3D9E145CAC76}"/>
    <cellStyle name="Moneda 7 15 3 3 3 2" xfId="32868" xr:uid="{165FB2BE-940E-48B4-BF5B-EBD387957F5B}"/>
    <cellStyle name="Moneda 7 15 3 3 3 3" xfId="21947" xr:uid="{95A0A642-E06D-455B-B9F3-1AB20A91A7F3}"/>
    <cellStyle name="Moneda 7 15 3 3 4" xfId="29229" xr:uid="{884FCDF8-20BE-4DD6-B469-FB67C8DD5472}"/>
    <cellStyle name="Moneda 7 15 3 3 5" xfId="18308" xr:uid="{59E30DB1-9139-4F0E-A172-61677FCD89DC}"/>
    <cellStyle name="Moneda 7 15 3 4" xfId="8081" xr:uid="{CAB20618-F535-4CA1-8EC9-D89A49D66B9F}"/>
    <cellStyle name="Moneda 7 15 3 4 2" xfId="15388" xr:uid="{C26C6C63-1973-4BB3-9DB3-71D06AD9AAA2}"/>
    <cellStyle name="Moneda 7 15 3 4 2 2" xfId="37234" xr:uid="{6CAE2E22-9767-44D3-966A-0E8B879FA1B1}"/>
    <cellStyle name="Moneda 7 15 3 4 2 3" xfId="26313" xr:uid="{B57C9399-AA7A-4155-83AA-F03296153593}"/>
    <cellStyle name="Moneda 7 15 3 4 3" xfId="11734" xr:uid="{866B729C-329C-4E7A-98BF-9E4A326C3874}"/>
    <cellStyle name="Moneda 7 15 3 4 3 2" xfId="33594" xr:uid="{3413D3D1-007B-436C-ACC1-BE90CAF2C6C2}"/>
    <cellStyle name="Moneda 7 15 3 4 3 3" xfId="22673" xr:uid="{D418C0EA-0036-47AB-8525-09D6A58A3D2F}"/>
    <cellStyle name="Moneda 7 15 3 4 4" xfId="29955" xr:uid="{FFDB1E64-C4FE-419E-8C79-3200CA5FC496}"/>
    <cellStyle name="Moneda 7 15 3 4 5" xfId="19034" xr:uid="{9A7672D6-6E3F-417F-804A-E3EC42CA90C6}"/>
    <cellStyle name="Moneda 7 15 3 5" xfId="8811" xr:uid="{47CD4E85-BA67-4EE7-8F89-8CF25FD53A63}"/>
    <cellStyle name="Moneda 7 15 3 5 2" xfId="16118" xr:uid="{37F0ACEE-B5AC-4C66-B116-686885AD62C1}"/>
    <cellStyle name="Moneda 7 15 3 5 2 2" xfId="37960" xr:uid="{840D62B5-A4C1-44D7-9B3D-CAFE714BCE9B}"/>
    <cellStyle name="Moneda 7 15 3 5 2 3" xfId="27039" xr:uid="{88E28275-35DE-41C4-96D5-1FED2B3BC8FD}"/>
    <cellStyle name="Moneda 7 15 3 5 3" xfId="12460" xr:uid="{2A133FBF-6484-4E48-9E83-A5AC28ABA838}"/>
    <cellStyle name="Moneda 7 15 3 5 3 2" xfId="34320" xr:uid="{CD86CFB7-5A80-4485-91C7-E336ED41F3BC}"/>
    <cellStyle name="Moneda 7 15 3 5 3 3" xfId="23399" xr:uid="{833E66AC-3908-4A59-BA11-078663BDB815}"/>
    <cellStyle name="Moneda 7 15 3 5 4" xfId="30681" xr:uid="{4AA2CC4E-FB3D-4CEF-963B-32DA25632623}"/>
    <cellStyle name="Moneda 7 15 3 5 5" xfId="19760" xr:uid="{953AC044-70E5-493A-98FA-50951451E7D8}"/>
    <cellStyle name="Moneda 7 15 3 6" xfId="13200" xr:uid="{BD7B2D63-55CE-46E9-BD65-5A48DCA0CC97}"/>
    <cellStyle name="Moneda 7 15 3 6 2" xfId="35054" xr:uid="{FD53AB9A-5429-47CE-ADCD-88FF0077467E}"/>
    <cellStyle name="Moneda 7 15 3 6 3" xfId="24133" xr:uid="{D86FEF56-E5CB-4D40-BECD-824210D49903}"/>
    <cellStyle name="Moneda 7 15 3 7" xfId="9546" xr:uid="{3068A371-91A8-4A3A-B118-6EF5E4288CA1}"/>
    <cellStyle name="Moneda 7 15 3 7 2" xfId="31414" xr:uid="{D24BEA54-A3E1-462C-9FA2-F003593C05D0}"/>
    <cellStyle name="Moneda 7 15 3 7 3" xfId="20493" xr:uid="{B00D0C7A-F0A8-4CF2-90C6-625E5DD20AE9}"/>
    <cellStyle name="Moneda 7 15 3 8" xfId="27775" xr:uid="{F4A1649E-7642-47AB-95CA-41FA0DAF718E}"/>
    <cellStyle name="Moneda 7 15 3 9" xfId="16854" xr:uid="{2C8E3E1D-7D6A-4516-B690-D00214132A3D}"/>
    <cellStyle name="Moneda 7 15 4" xfId="6140" xr:uid="{DC62B5DA-BBAA-4807-B171-7CD7E94AE86A}"/>
    <cellStyle name="Moneda 7 15 4 2" xfId="13447" xr:uid="{80E554BF-1E6E-4FC9-A465-97C127F93EFA}"/>
    <cellStyle name="Moneda 7 15 4 2 2" xfId="35301" xr:uid="{0A7AC22C-8E0B-4FF0-9E5B-B737504BE510}"/>
    <cellStyle name="Moneda 7 15 4 2 3" xfId="24380" xr:uid="{55F74B2C-BC79-4366-9334-D5232920C66C}"/>
    <cellStyle name="Moneda 7 15 4 3" xfId="9793" xr:uid="{6DB10374-A6F6-4E63-BF42-F3FF574F852D}"/>
    <cellStyle name="Moneda 7 15 4 3 2" xfId="31661" xr:uid="{719C7614-B9D3-4D40-9E12-7C1F6E288932}"/>
    <cellStyle name="Moneda 7 15 4 3 3" xfId="20740" xr:uid="{A99F77B9-3A64-401D-B778-B1378EEF984E}"/>
    <cellStyle name="Moneda 7 15 4 4" xfId="28022" xr:uid="{7A29722E-8DEB-49E9-BD3B-386A08AB8AB6}"/>
    <cellStyle name="Moneda 7 15 4 5" xfId="17101" xr:uid="{84D06A9D-9F03-4D42-B41B-2DF71475950A}"/>
    <cellStyle name="Moneda 7 15 5" xfId="6868" xr:uid="{F2A10222-9112-4A13-94A0-D2FBF61E064D}"/>
    <cellStyle name="Moneda 7 15 5 2" xfId="14175" xr:uid="{6428F47E-77F6-4A27-981B-515E88920F68}"/>
    <cellStyle name="Moneda 7 15 5 2 2" xfId="36027" xr:uid="{EEFB3368-E678-4333-B378-DF895EB2CECC}"/>
    <cellStyle name="Moneda 7 15 5 2 3" xfId="25106" xr:uid="{8F518092-8D39-4744-8E63-3089F08AC190}"/>
    <cellStyle name="Moneda 7 15 5 3" xfId="10521" xr:uid="{F5B64D1B-43A5-4DD6-A728-B6B4F5BB6C38}"/>
    <cellStyle name="Moneda 7 15 5 3 2" xfId="32387" xr:uid="{1A3B6750-90CF-471C-A073-1440173B6081}"/>
    <cellStyle name="Moneda 7 15 5 3 3" xfId="21466" xr:uid="{9D1C30E6-9E34-4C6D-BA1F-8F108385ECC7}"/>
    <cellStyle name="Moneda 7 15 5 4" xfId="28748" xr:uid="{F4E416B2-8A69-4DB1-A492-F3D0457D22E1}"/>
    <cellStyle name="Moneda 7 15 5 5" xfId="17827" xr:uid="{12A66226-B224-41B9-9521-50BB9168A900}"/>
    <cellStyle name="Moneda 7 15 6" xfId="7598" xr:uid="{BE1E1B66-3178-4491-8490-57CDC77271D6}"/>
    <cellStyle name="Moneda 7 15 6 2" xfId="14905" xr:uid="{F8045B35-FEE4-4562-B22B-F8392CDA14B1}"/>
    <cellStyle name="Moneda 7 15 6 2 2" xfId="36753" xr:uid="{D17DB654-AC3D-44BB-A1FB-258D1F771BF4}"/>
    <cellStyle name="Moneda 7 15 6 2 3" xfId="25832" xr:uid="{B440C632-0DCF-4AA9-9904-97694FBF51E7}"/>
    <cellStyle name="Moneda 7 15 6 3" xfId="11251" xr:uid="{A43B34A2-6A71-4A12-AB7C-DE80CA1C8C87}"/>
    <cellStyle name="Moneda 7 15 6 3 2" xfId="33113" xr:uid="{20BE591B-D611-4A77-975A-8257C500123A}"/>
    <cellStyle name="Moneda 7 15 6 3 3" xfId="22192" xr:uid="{BA12F6C3-2E23-44C5-B3E5-7C707A76A775}"/>
    <cellStyle name="Moneda 7 15 6 4" xfId="29474" xr:uid="{AA578650-B7D3-4D5F-A660-BA80F6D0F3DB}"/>
    <cellStyle name="Moneda 7 15 6 5" xfId="18553" xr:uid="{A695A0D6-641D-483F-B082-ABB69F26D87E}"/>
    <cellStyle name="Moneda 7 15 7" xfId="8328" xr:uid="{AFCC75B7-A5B7-4496-8C34-3F201378C1C4}"/>
    <cellStyle name="Moneda 7 15 7 2" xfId="15635" xr:uid="{BBA4C2C3-96F3-49B0-83ED-3D455B4A1771}"/>
    <cellStyle name="Moneda 7 15 7 2 2" xfId="37479" xr:uid="{44B6C078-B730-4CAF-9FA7-F2333A3CF7BC}"/>
    <cellStyle name="Moneda 7 15 7 2 3" xfId="26558" xr:uid="{3BEB6A64-C35E-41FF-A3E1-B0E28DFFA0FD}"/>
    <cellStyle name="Moneda 7 15 7 3" xfId="11979" xr:uid="{85F4F281-15F3-4168-87C7-47786EA7EAD8}"/>
    <cellStyle name="Moneda 7 15 7 3 2" xfId="33839" xr:uid="{1058CE49-F586-4F2D-B08C-367A10DB7262}"/>
    <cellStyle name="Moneda 7 15 7 3 3" xfId="22918" xr:uid="{F02237DB-B5D0-48A8-8298-FCC4B2B898C1}"/>
    <cellStyle name="Moneda 7 15 7 4" xfId="30200" xr:uid="{7E00E45A-0094-4D09-B2DD-1058BB839F7E}"/>
    <cellStyle name="Moneda 7 15 7 5" xfId="19279" xr:uid="{7BA65999-D518-4AB1-BC69-266808A0D5A9}"/>
    <cellStyle name="Moneda 7 15 8" xfId="12717" xr:uid="{A999EE44-90E0-4010-B40E-9CCAF91ED2E6}"/>
    <cellStyle name="Moneda 7 15 8 2" xfId="34573" xr:uid="{51500A2C-3445-4372-95C7-E4030EA2B89A}"/>
    <cellStyle name="Moneda 7 15 8 3" xfId="23652" xr:uid="{CE1FC5BE-E1E0-409F-A6D9-1449C579FC80}"/>
    <cellStyle name="Moneda 7 15 9" xfId="9065" xr:uid="{D19A8656-D310-4587-9C22-3EF506AF23EB}"/>
    <cellStyle name="Moneda 7 15 9 2" xfId="30933" xr:uid="{AB263D10-70BA-44CC-9E13-E17CE027673E}"/>
    <cellStyle name="Moneda 7 15 9 3" xfId="20012" xr:uid="{8A7788F1-6B92-4A71-878F-0246233D3BF4}"/>
    <cellStyle name="Moneda 7 16" xfId="3229" xr:uid="{1D07CF0F-EB2C-4E36-80BE-068552D23172}"/>
    <cellStyle name="Moneda 7 16 10" xfId="27295" xr:uid="{86DB9407-B8B5-4087-8292-5DAB7406EE41}"/>
    <cellStyle name="Moneda 7 16 11" xfId="16374" xr:uid="{E9D51BB4-BFDE-40E6-87FE-C04516C46EC9}"/>
    <cellStyle name="Moneda 7 16 2" xfId="5639" xr:uid="{AD141852-EB9D-476C-8AD2-24F66C8255B6}"/>
    <cellStyle name="Moneda 7 16 2 2" xfId="6378" xr:uid="{755A7849-C383-47F1-AC04-DCA7D5F41102}"/>
    <cellStyle name="Moneda 7 16 2 2 2" xfId="13685" xr:uid="{353953DF-1FFB-4861-8F14-A9A4E20D6FD3}"/>
    <cellStyle name="Moneda 7 16 2 2 2 2" xfId="35539" xr:uid="{DEBA1186-EBC9-4BE6-9521-117194BBB6D2}"/>
    <cellStyle name="Moneda 7 16 2 2 2 3" xfId="24618" xr:uid="{3C908B0E-D09D-468E-BF17-C11160400A05}"/>
    <cellStyle name="Moneda 7 16 2 2 3" xfId="10031" xr:uid="{997234E8-64EF-4AD0-9921-7606ED6B5144}"/>
    <cellStyle name="Moneda 7 16 2 2 3 2" xfId="31899" xr:uid="{9F159A14-9349-49F1-8B20-20E1AE66F73D}"/>
    <cellStyle name="Moneda 7 16 2 2 3 3" xfId="20978" xr:uid="{EA69840C-FFE3-45D9-AF42-0A0D8AD19108}"/>
    <cellStyle name="Moneda 7 16 2 2 4" xfId="28260" xr:uid="{7A360414-1111-4FEB-B668-F2CD207F1EEE}"/>
    <cellStyle name="Moneda 7 16 2 2 5" xfId="17339" xr:uid="{0A7DCB0B-A34D-4E3E-B67F-ABF39B71EFEB}"/>
    <cellStyle name="Moneda 7 16 2 3" xfId="7108" xr:uid="{A2482D79-D0D5-406F-9C42-D442EB8A8152}"/>
    <cellStyle name="Moneda 7 16 2 3 2" xfId="14415" xr:uid="{445D5C32-FD4A-4767-A370-2BB7C3493F3D}"/>
    <cellStyle name="Moneda 7 16 2 3 2 2" xfId="36265" xr:uid="{A7A98B86-AC8C-4484-AAFF-2F290968EC48}"/>
    <cellStyle name="Moneda 7 16 2 3 2 3" xfId="25344" xr:uid="{96FE15BA-1AE7-4DCC-8361-E0CEC466B7E0}"/>
    <cellStyle name="Moneda 7 16 2 3 3" xfId="10761" xr:uid="{64B6E86E-0053-408D-A02B-D20983BA3F85}"/>
    <cellStyle name="Moneda 7 16 2 3 3 2" xfId="32625" xr:uid="{1665BE3C-B824-4255-A803-C1FBF239FC6F}"/>
    <cellStyle name="Moneda 7 16 2 3 3 3" xfId="21704" xr:uid="{DB11C853-AA2B-4900-A13A-6E1825FC6FD5}"/>
    <cellStyle name="Moneda 7 16 2 3 4" xfId="28986" xr:uid="{77D009DD-BAD3-4E7D-AE57-3878E2635F10}"/>
    <cellStyle name="Moneda 7 16 2 3 5" xfId="18065" xr:uid="{44059364-526E-4CB7-8713-71AF429BF9AC}"/>
    <cellStyle name="Moneda 7 16 2 4" xfId="7838" xr:uid="{36BF4CB4-FC4F-4F94-AD9A-82E1F5239543}"/>
    <cellStyle name="Moneda 7 16 2 4 2" xfId="15145" xr:uid="{EC6C644C-36DF-430E-96EC-46DF39473D55}"/>
    <cellStyle name="Moneda 7 16 2 4 2 2" xfId="36991" xr:uid="{AEADF298-2AED-4B00-B0E6-4CB2FCA37293}"/>
    <cellStyle name="Moneda 7 16 2 4 2 3" xfId="26070" xr:uid="{34DC3DE3-B6AA-4C91-9CA4-820BC6956DB1}"/>
    <cellStyle name="Moneda 7 16 2 4 3" xfId="11491" xr:uid="{22972A45-EF43-4BE3-8117-7723434CBF6E}"/>
    <cellStyle name="Moneda 7 16 2 4 3 2" xfId="33351" xr:uid="{D1535750-B91A-49DE-9D2B-E37F42F92CC0}"/>
    <cellStyle name="Moneda 7 16 2 4 3 3" xfId="22430" xr:uid="{2B3E4B5E-B5B8-48F5-8A28-C6A7CBC72AFF}"/>
    <cellStyle name="Moneda 7 16 2 4 4" xfId="29712" xr:uid="{50A22427-DA55-402F-A207-4D5A87D8EE12}"/>
    <cellStyle name="Moneda 7 16 2 4 5" xfId="18791" xr:uid="{CE9E0875-B9D0-4ABF-86B9-D7A0455F4EF1}"/>
    <cellStyle name="Moneda 7 16 2 5" xfId="8568" xr:uid="{54049479-07B4-42BA-8147-6219FECAF12F}"/>
    <cellStyle name="Moneda 7 16 2 5 2" xfId="15875" xr:uid="{AE1F985F-6DCA-4F4E-8439-A5F2C1AE5571}"/>
    <cellStyle name="Moneda 7 16 2 5 2 2" xfId="37717" xr:uid="{673F0A43-BF75-4319-9BDD-B4005263D9F6}"/>
    <cellStyle name="Moneda 7 16 2 5 2 3" xfId="26796" xr:uid="{31AA98E7-BA99-40BB-B076-06D965C345C5}"/>
    <cellStyle name="Moneda 7 16 2 5 3" xfId="12217" xr:uid="{30712F9C-7951-4C32-9773-BDC30349DC0D}"/>
    <cellStyle name="Moneda 7 16 2 5 3 2" xfId="34077" xr:uid="{A9167752-0286-44E5-A999-5F412FD8FE2F}"/>
    <cellStyle name="Moneda 7 16 2 5 3 3" xfId="23156" xr:uid="{24EF3871-C222-4DC7-A8B6-3D352E3D2FE4}"/>
    <cellStyle name="Moneda 7 16 2 5 4" xfId="30438" xr:uid="{8D617892-7616-4E7C-8004-B775C612E09B}"/>
    <cellStyle name="Moneda 7 16 2 5 5" xfId="19517" xr:uid="{B19A2CB2-142F-4668-A7D2-ACC996427071}"/>
    <cellStyle name="Moneda 7 16 2 6" xfId="12957" xr:uid="{D94AC5F4-7A55-4DAF-B715-22D953098167}"/>
    <cellStyle name="Moneda 7 16 2 6 2" xfId="34811" xr:uid="{CE48EA5D-888A-4DB9-AD14-D32FFE94BB54}"/>
    <cellStyle name="Moneda 7 16 2 6 3" xfId="23890" xr:uid="{3A1C724C-4994-4924-B5F2-5B1863FD15BC}"/>
    <cellStyle name="Moneda 7 16 2 7" xfId="9303" xr:uid="{D782F113-2154-45F7-9C43-269BD1D0C37C}"/>
    <cellStyle name="Moneda 7 16 2 7 2" xfId="31171" xr:uid="{843D0E3C-C606-443E-B993-3757A1456261}"/>
    <cellStyle name="Moneda 7 16 2 7 3" xfId="20250" xr:uid="{F29DF929-4981-497F-8CF5-8A91546CDD5B}"/>
    <cellStyle name="Moneda 7 16 2 8" xfId="27532" xr:uid="{D2D8ADB5-D7D1-4B96-A84D-53AAB59920C9}"/>
    <cellStyle name="Moneda 7 16 2 9" xfId="16611" xr:uid="{AC937E8F-EEFB-4C16-8975-C04FA09F3E0C}"/>
    <cellStyle name="Moneda 7 16 3" xfId="5889" xr:uid="{E177EC8F-D1A4-4ED9-BB6C-E0139E033BD3}"/>
    <cellStyle name="Moneda 7 16 3 2" xfId="6622" xr:uid="{D0AFF3B0-FFF4-4405-9214-F19D4B24CCFA}"/>
    <cellStyle name="Moneda 7 16 3 2 2" xfId="13929" xr:uid="{BABA1015-1EA7-4E05-9F93-89F95918B613}"/>
    <cellStyle name="Moneda 7 16 3 2 2 2" xfId="35783" xr:uid="{4043AB6F-A512-4EAD-91B6-63C2ED908DA9}"/>
    <cellStyle name="Moneda 7 16 3 2 2 3" xfId="24862" xr:uid="{90B2D046-A9CB-4C57-9E99-BE22D3066C23}"/>
    <cellStyle name="Moneda 7 16 3 2 3" xfId="10275" xr:uid="{DB37D974-B7E2-48ED-A278-8119BE617B25}"/>
    <cellStyle name="Moneda 7 16 3 2 3 2" xfId="32143" xr:uid="{F7C1424F-0277-449E-968E-A9083870B111}"/>
    <cellStyle name="Moneda 7 16 3 2 3 3" xfId="21222" xr:uid="{58A33822-EE92-433B-9986-C50D0071EA43}"/>
    <cellStyle name="Moneda 7 16 3 2 4" xfId="28504" xr:uid="{5D6DBF73-9095-4E1F-8D83-DCC3AA9308C7}"/>
    <cellStyle name="Moneda 7 16 3 2 5" xfId="17583" xr:uid="{9D5EC768-5BF0-4AF8-94C6-63D587E62081}"/>
    <cellStyle name="Moneda 7 16 3 3" xfId="7352" xr:uid="{D039BC65-2DC4-4036-AA4B-1699574868B1}"/>
    <cellStyle name="Moneda 7 16 3 3 2" xfId="14659" xr:uid="{5703434A-BDDC-4BE2-92D5-5A3842C453E6}"/>
    <cellStyle name="Moneda 7 16 3 3 2 2" xfId="36509" xr:uid="{94C1988B-2F5A-405B-A31D-38FA93AD1B93}"/>
    <cellStyle name="Moneda 7 16 3 3 2 3" xfId="25588" xr:uid="{C72ADB68-0EE8-4CBF-9F6A-57FB60A36D5D}"/>
    <cellStyle name="Moneda 7 16 3 3 3" xfId="11005" xr:uid="{D59F54FD-FC84-457E-AD4A-3E638C48677C}"/>
    <cellStyle name="Moneda 7 16 3 3 3 2" xfId="32869" xr:uid="{277337AE-4A36-4ECB-9B7D-43A37B8730B1}"/>
    <cellStyle name="Moneda 7 16 3 3 3 3" xfId="21948" xr:uid="{9ACCABD8-DBDA-4AF2-A26A-20EA1E62D58D}"/>
    <cellStyle name="Moneda 7 16 3 3 4" xfId="29230" xr:uid="{0C2A6838-2627-442B-9673-86E67BD21E4C}"/>
    <cellStyle name="Moneda 7 16 3 3 5" xfId="18309" xr:uid="{742A531A-AB47-4A00-96F5-BC31F0CC72B0}"/>
    <cellStyle name="Moneda 7 16 3 4" xfId="8082" xr:uid="{B11A5B2C-6E4D-4139-8D6D-859A99C336C0}"/>
    <cellStyle name="Moneda 7 16 3 4 2" xfId="15389" xr:uid="{F41AC06B-F389-49AC-84E4-48E07C81C926}"/>
    <cellStyle name="Moneda 7 16 3 4 2 2" xfId="37235" xr:uid="{A666A902-182C-4E1B-9D8E-6149F1B1A13C}"/>
    <cellStyle name="Moneda 7 16 3 4 2 3" xfId="26314" xr:uid="{F2EE4713-A1B2-4B87-A336-9E5AEBDF4610}"/>
    <cellStyle name="Moneda 7 16 3 4 3" xfId="11735" xr:uid="{B44D4351-9832-40A0-AC04-00001539F376}"/>
    <cellStyle name="Moneda 7 16 3 4 3 2" xfId="33595" xr:uid="{67411666-BB03-4504-8DDC-593F288CCA11}"/>
    <cellStyle name="Moneda 7 16 3 4 3 3" xfId="22674" xr:uid="{BE277226-631F-46B6-ABA5-11F6E8951994}"/>
    <cellStyle name="Moneda 7 16 3 4 4" xfId="29956" xr:uid="{1754B3C4-887B-4C57-8C31-2F0F813AF687}"/>
    <cellStyle name="Moneda 7 16 3 4 5" xfId="19035" xr:uid="{2371374B-D603-4A3D-91D4-DD468F6A4458}"/>
    <cellStyle name="Moneda 7 16 3 5" xfId="8812" xr:uid="{6185A9DE-2030-4CCB-9469-6A0B6AF95361}"/>
    <cellStyle name="Moneda 7 16 3 5 2" xfId="16119" xr:uid="{3EF8EE58-D693-46B7-A172-801A67F1BC07}"/>
    <cellStyle name="Moneda 7 16 3 5 2 2" xfId="37961" xr:uid="{EB2030B0-90C8-4964-A64D-6B202998A53D}"/>
    <cellStyle name="Moneda 7 16 3 5 2 3" xfId="27040" xr:uid="{A3F17A9E-A64A-4D2A-89B5-C9E3B027D1A4}"/>
    <cellStyle name="Moneda 7 16 3 5 3" xfId="12461" xr:uid="{6E40DFBD-5E05-45D7-B95D-87DFBF1FE190}"/>
    <cellStyle name="Moneda 7 16 3 5 3 2" xfId="34321" xr:uid="{AA821CB6-E5CE-4B03-AC45-808F00233F4A}"/>
    <cellStyle name="Moneda 7 16 3 5 3 3" xfId="23400" xr:uid="{23880BD8-EB9C-429F-AA32-6ABC060EE13E}"/>
    <cellStyle name="Moneda 7 16 3 5 4" xfId="30682" xr:uid="{7F5FD0CC-2066-4B9B-A377-BE84546E2F95}"/>
    <cellStyle name="Moneda 7 16 3 5 5" xfId="19761" xr:uid="{7FE611A7-5B9E-41F8-84FA-D2EE9FB52424}"/>
    <cellStyle name="Moneda 7 16 3 6" xfId="13201" xr:uid="{07B5F219-E0A4-4E49-A607-D6F387D9F36D}"/>
    <cellStyle name="Moneda 7 16 3 6 2" xfId="35055" xr:uid="{F41715D4-5724-4CDA-94E3-FC5CF2232D06}"/>
    <cellStyle name="Moneda 7 16 3 6 3" xfId="24134" xr:uid="{557996A0-69D8-4ABD-ACEC-D0DBE9C37BC3}"/>
    <cellStyle name="Moneda 7 16 3 7" xfId="9547" xr:uid="{FB2B2477-3AE9-4B9B-BE1E-F10C5EE03012}"/>
    <cellStyle name="Moneda 7 16 3 7 2" xfId="31415" xr:uid="{FF436F7B-DC5C-4CEA-97DC-4123B628A1B1}"/>
    <cellStyle name="Moneda 7 16 3 7 3" xfId="20494" xr:uid="{C2D99C96-538D-4E75-924D-6645CABBCEEA}"/>
    <cellStyle name="Moneda 7 16 3 8" xfId="27776" xr:uid="{C7B572DA-4711-4423-ADE9-8A2FE64F9B62}"/>
    <cellStyle name="Moneda 7 16 3 9" xfId="16855" xr:uid="{31CE9AE0-50D8-4982-9767-7FDD9B923084}"/>
    <cellStyle name="Moneda 7 16 4" xfId="6141" xr:uid="{D0DA9274-39C8-4C21-B6E0-75BBD5D41518}"/>
    <cellStyle name="Moneda 7 16 4 2" xfId="13448" xr:uid="{1029648A-FF13-4481-967C-5FA8091D6DEC}"/>
    <cellStyle name="Moneda 7 16 4 2 2" xfId="35302" xr:uid="{1CAFFA14-7E18-4B07-95F0-56E03E84F073}"/>
    <cellStyle name="Moneda 7 16 4 2 3" xfId="24381" xr:uid="{3CA38462-F207-490E-900D-951065600F54}"/>
    <cellStyle name="Moneda 7 16 4 3" xfId="9794" xr:uid="{6A129780-2ECF-4709-87CE-AC244D34F0E7}"/>
    <cellStyle name="Moneda 7 16 4 3 2" xfId="31662" xr:uid="{E867D7B4-4767-4684-868A-CA0D9BFD8910}"/>
    <cellStyle name="Moneda 7 16 4 3 3" xfId="20741" xr:uid="{F6DFA071-43FD-40B0-BB17-6F547151BEE3}"/>
    <cellStyle name="Moneda 7 16 4 4" xfId="28023" xr:uid="{CB0C536D-E189-4101-8427-2F25D37F7959}"/>
    <cellStyle name="Moneda 7 16 4 5" xfId="17102" xr:uid="{4F9906A5-6857-469D-A386-284ACDFAA735}"/>
    <cellStyle name="Moneda 7 16 5" xfId="6869" xr:uid="{0ADD5773-D025-403B-93CC-F1D4869466F5}"/>
    <cellStyle name="Moneda 7 16 5 2" xfId="14176" xr:uid="{FE2DD754-B8A6-47E1-8A06-141CC442D2AB}"/>
    <cellStyle name="Moneda 7 16 5 2 2" xfId="36028" xr:uid="{04D77E78-D768-43B1-A00A-E8FDCC80F2B1}"/>
    <cellStyle name="Moneda 7 16 5 2 3" xfId="25107" xr:uid="{CCFCCA27-CCED-4937-9AA0-E75635A4A434}"/>
    <cellStyle name="Moneda 7 16 5 3" xfId="10522" xr:uid="{D1CA60C2-8BD2-4BFF-A523-980C925EF701}"/>
    <cellStyle name="Moneda 7 16 5 3 2" xfId="32388" xr:uid="{65F63112-74DC-4299-8A99-6D860DB6B960}"/>
    <cellStyle name="Moneda 7 16 5 3 3" xfId="21467" xr:uid="{AAB3C8C0-90D6-44F2-9E68-42346DC06679}"/>
    <cellStyle name="Moneda 7 16 5 4" xfId="28749" xr:uid="{6CCD0688-7F8F-4264-B0B3-B9887088225E}"/>
    <cellStyle name="Moneda 7 16 5 5" xfId="17828" xr:uid="{6BB82782-7D72-492E-8767-3ECDE6433186}"/>
    <cellStyle name="Moneda 7 16 6" xfId="7599" xr:uid="{F4232678-2C0C-4B56-A870-3EB3EC4D8652}"/>
    <cellStyle name="Moneda 7 16 6 2" xfId="14906" xr:uid="{3F7C5F7B-F0D9-40E8-8D6A-BE567DA92ACC}"/>
    <cellStyle name="Moneda 7 16 6 2 2" xfId="36754" xr:uid="{BFF53757-B5EC-4288-AA57-F9C6FBA88B98}"/>
    <cellStyle name="Moneda 7 16 6 2 3" xfId="25833" xr:uid="{70751EDE-23CC-413C-A469-6EBD93D3D94C}"/>
    <cellStyle name="Moneda 7 16 6 3" xfId="11252" xr:uid="{BEB8DDF0-F591-40D0-AB66-00FB85C1D472}"/>
    <cellStyle name="Moneda 7 16 6 3 2" xfId="33114" xr:uid="{B2072854-A58D-4EF9-B693-7D3B192E97E9}"/>
    <cellStyle name="Moneda 7 16 6 3 3" xfId="22193" xr:uid="{71DFB2BD-4290-4ADB-B988-951B7A073E06}"/>
    <cellStyle name="Moneda 7 16 6 4" xfId="29475" xr:uid="{109A3FD0-D40D-4CCF-B606-4750A7436625}"/>
    <cellStyle name="Moneda 7 16 6 5" xfId="18554" xr:uid="{D4001309-4B0C-48D5-B850-FBA9C5616C3C}"/>
    <cellStyle name="Moneda 7 16 7" xfId="8329" xr:uid="{621B22DB-7CAC-459B-9EB9-5203B21070C8}"/>
    <cellStyle name="Moneda 7 16 7 2" xfId="15636" xr:uid="{3BD9E25C-9FF0-4939-A864-4E8913C99852}"/>
    <cellStyle name="Moneda 7 16 7 2 2" xfId="37480" xr:uid="{A84CD532-F4DB-461F-AD13-F6715864177D}"/>
    <cellStyle name="Moneda 7 16 7 2 3" xfId="26559" xr:uid="{6A456ED8-CA13-47A9-A740-E28474F9DADF}"/>
    <cellStyle name="Moneda 7 16 7 3" xfId="11980" xr:uid="{943412F6-4DD7-4E83-898E-EBC9511536EB}"/>
    <cellStyle name="Moneda 7 16 7 3 2" xfId="33840" xr:uid="{8DAFC290-2494-4E42-9EE7-338C9C7E44CD}"/>
    <cellStyle name="Moneda 7 16 7 3 3" xfId="22919" xr:uid="{FF330AB9-948E-4F2F-B684-8DD0FB109278}"/>
    <cellStyle name="Moneda 7 16 7 4" xfId="30201" xr:uid="{1D62E381-3AC5-4773-B3FC-6A48AC3DA3C1}"/>
    <cellStyle name="Moneda 7 16 7 5" xfId="19280" xr:uid="{A82AB5F3-AE60-46FF-87D2-6E610330683C}"/>
    <cellStyle name="Moneda 7 16 8" xfId="12718" xr:uid="{1E9AA2C4-1472-44C1-9386-8025944E0CBB}"/>
    <cellStyle name="Moneda 7 16 8 2" xfId="34574" xr:uid="{7A1FFBAF-C07C-4F49-9F08-61EF13508416}"/>
    <cellStyle name="Moneda 7 16 8 3" xfId="23653" xr:uid="{362B2F31-9140-4A81-A3C0-BEF43B21B0C6}"/>
    <cellStyle name="Moneda 7 16 9" xfId="9066" xr:uid="{DCD627AD-7F4E-44FD-9AA7-9AB49A70D3AB}"/>
    <cellStyle name="Moneda 7 16 9 2" xfId="30934" xr:uid="{80D25C61-3170-467D-8824-C4597EA9F1F0}"/>
    <cellStyle name="Moneda 7 16 9 3" xfId="20013" xr:uid="{F2DC997C-677D-4916-A443-E2A5F3F3E415}"/>
    <cellStyle name="Moneda 7 17" xfId="3230" xr:uid="{9592F645-9D33-45AE-89AD-3383DB66DC30}"/>
    <cellStyle name="Moneda 7 17 10" xfId="27296" xr:uid="{7D7E5BAD-C326-45E5-804C-EC8862473443}"/>
    <cellStyle name="Moneda 7 17 11" xfId="16375" xr:uid="{5927C7CF-53AA-48F9-A342-CFA9A295C883}"/>
    <cellStyle name="Moneda 7 17 2" xfId="5640" xr:uid="{67EB6381-B24B-4A93-A211-578C1CF6FBFB}"/>
    <cellStyle name="Moneda 7 17 2 2" xfId="6379" xr:uid="{78B728D7-BAD5-473D-B31E-F2F7D12D1022}"/>
    <cellStyle name="Moneda 7 17 2 2 2" xfId="13686" xr:uid="{5BDF065D-7C9E-4925-8E6F-3A8D59B0ABFC}"/>
    <cellStyle name="Moneda 7 17 2 2 2 2" xfId="35540" xr:uid="{6B339F9F-12AB-498A-B70B-F3BF946F922E}"/>
    <cellStyle name="Moneda 7 17 2 2 2 3" xfId="24619" xr:uid="{C308418E-160B-4B77-BFA7-EDA8A3BD39E5}"/>
    <cellStyle name="Moneda 7 17 2 2 3" xfId="10032" xr:uid="{F3487FB1-4A15-4E5C-8DBD-3E4463CCE81F}"/>
    <cellStyle name="Moneda 7 17 2 2 3 2" xfId="31900" xr:uid="{6AD7A551-D403-49EB-A798-C5188967546F}"/>
    <cellStyle name="Moneda 7 17 2 2 3 3" xfId="20979" xr:uid="{959B011A-C7CA-4B2C-AB7A-59D84E8C0A3D}"/>
    <cellStyle name="Moneda 7 17 2 2 4" xfId="28261" xr:uid="{8F1F1CDF-F13E-4D27-865B-0F9B22AB986B}"/>
    <cellStyle name="Moneda 7 17 2 2 5" xfId="17340" xr:uid="{80DED957-E741-41B3-AF32-422DFD97BD8A}"/>
    <cellStyle name="Moneda 7 17 2 3" xfId="7109" xr:uid="{B28789EB-B2BC-487D-8193-F79ECBF0279C}"/>
    <cellStyle name="Moneda 7 17 2 3 2" xfId="14416" xr:uid="{54088080-EB85-414C-8DA3-49487021FE60}"/>
    <cellStyle name="Moneda 7 17 2 3 2 2" xfId="36266" xr:uid="{96A505D4-ABA8-4AF3-9484-E53525BD2D0E}"/>
    <cellStyle name="Moneda 7 17 2 3 2 3" xfId="25345" xr:uid="{73D959A4-06E6-4860-A875-776CBCAB5CB7}"/>
    <cellStyle name="Moneda 7 17 2 3 3" xfId="10762" xr:uid="{FE7B8775-5AF1-46B4-B5E7-FA0799A0A0B1}"/>
    <cellStyle name="Moneda 7 17 2 3 3 2" xfId="32626" xr:uid="{B3B795F3-69E6-4D7D-A163-2DF6174E13A0}"/>
    <cellStyle name="Moneda 7 17 2 3 3 3" xfId="21705" xr:uid="{32018DC3-AA4E-4D46-AE1C-6A23E6F8BE19}"/>
    <cellStyle name="Moneda 7 17 2 3 4" xfId="28987" xr:uid="{B810894F-1187-4B06-91F5-3E1642457C6A}"/>
    <cellStyle name="Moneda 7 17 2 3 5" xfId="18066" xr:uid="{2725330A-88DC-42FB-9114-17F302272295}"/>
    <cellStyle name="Moneda 7 17 2 4" xfId="7839" xr:uid="{D8BC0BB8-0AC2-41EE-8C50-D04099DD8550}"/>
    <cellStyle name="Moneda 7 17 2 4 2" xfId="15146" xr:uid="{C686467D-1D27-4486-8087-1F48AEB22584}"/>
    <cellStyle name="Moneda 7 17 2 4 2 2" xfId="36992" xr:uid="{A07CE639-CC99-4B8A-B4E1-CB6EFDD9AFF2}"/>
    <cellStyle name="Moneda 7 17 2 4 2 3" xfId="26071" xr:uid="{49D71F53-339E-4A63-8F43-61CF801AD50E}"/>
    <cellStyle name="Moneda 7 17 2 4 3" xfId="11492" xr:uid="{87361DEA-CC6F-45D5-8B2A-4D81F1E9552A}"/>
    <cellStyle name="Moneda 7 17 2 4 3 2" xfId="33352" xr:uid="{2B689276-A07A-4CED-B99D-DC896EA5CEC9}"/>
    <cellStyle name="Moneda 7 17 2 4 3 3" xfId="22431" xr:uid="{1B67A961-FE65-4F8D-A1C0-12A572EF964C}"/>
    <cellStyle name="Moneda 7 17 2 4 4" xfId="29713" xr:uid="{025F71E1-1B0B-41A4-B386-162C5EE590D0}"/>
    <cellStyle name="Moneda 7 17 2 4 5" xfId="18792" xr:uid="{A20CD573-9FE0-4204-A7C7-DE894C9D4997}"/>
    <cellStyle name="Moneda 7 17 2 5" xfId="8569" xr:uid="{A91E59F2-DC06-41EE-90B6-8A895E69D08D}"/>
    <cellStyle name="Moneda 7 17 2 5 2" xfId="15876" xr:uid="{2CF8BCB5-7342-49D4-98D7-401F205D6DAD}"/>
    <cellStyle name="Moneda 7 17 2 5 2 2" xfId="37718" xr:uid="{CC625BE1-7C90-4C80-A6EE-B23829C35BB9}"/>
    <cellStyle name="Moneda 7 17 2 5 2 3" xfId="26797" xr:uid="{3E6040CF-DE15-4421-919E-D8CE373EEC9F}"/>
    <cellStyle name="Moneda 7 17 2 5 3" xfId="12218" xr:uid="{2652BACA-E71A-4350-8BBA-5DB1BD31780F}"/>
    <cellStyle name="Moneda 7 17 2 5 3 2" xfId="34078" xr:uid="{DEC96946-F5BC-4A01-AEA7-A1C0BCDFD6B4}"/>
    <cellStyle name="Moneda 7 17 2 5 3 3" xfId="23157" xr:uid="{9D5069BD-E3E8-40A7-865C-D5298E01EA06}"/>
    <cellStyle name="Moneda 7 17 2 5 4" xfId="30439" xr:uid="{6C7B144E-E3FF-4724-B9C3-D6AA3391000A}"/>
    <cellStyle name="Moneda 7 17 2 5 5" xfId="19518" xr:uid="{43A87222-7199-4B24-AB8D-333D6AFABC4F}"/>
    <cellStyle name="Moneda 7 17 2 6" xfId="12958" xr:uid="{C2178B4E-A6FE-46B0-AB75-51D7AC61E8A3}"/>
    <cellStyle name="Moneda 7 17 2 6 2" xfId="34812" xr:uid="{5C13A924-337A-46EC-A0AC-32F2DD6D9620}"/>
    <cellStyle name="Moneda 7 17 2 6 3" xfId="23891" xr:uid="{C8E0A63E-D0E2-4660-9356-5F3F3C7AB836}"/>
    <cellStyle name="Moneda 7 17 2 7" xfId="9304" xr:uid="{F4C81B09-70D8-4A16-9A43-C9D7038B8FB1}"/>
    <cellStyle name="Moneda 7 17 2 7 2" xfId="31172" xr:uid="{CE731204-34EF-49D6-941C-B004E5A19753}"/>
    <cellStyle name="Moneda 7 17 2 7 3" xfId="20251" xr:uid="{0B9BEA82-F7DD-4CD0-83BB-60334FFC3A82}"/>
    <cellStyle name="Moneda 7 17 2 8" xfId="27533" xr:uid="{A41C753C-E22B-443D-BE8F-9F4E727B3FD1}"/>
    <cellStyle name="Moneda 7 17 2 9" xfId="16612" xr:uid="{FD894F69-A755-474A-ACAE-BEC61FB42FCA}"/>
    <cellStyle name="Moneda 7 17 3" xfId="5890" xr:uid="{049950DF-E847-4DFB-83C6-955F9CFF1403}"/>
    <cellStyle name="Moneda 7 17 3 2" xfId="6623" xr:uid="{81559EF7-7296-4477-9DDC-AD516950C697}"/>
    <cellStyle name="Moneda 7 17 3 2 2" xfId="13930" xr:uid="{1CC437CB-18C1-444E-BC12-449FBCCB3165}"/>
    <cellStyle name="Moneda 7 17 3 2 2 2" xfId="35784" xr:uid="{FF212C5F-40A6-4FAE-B9E7-DBA87BEDA7F2}"/>
    <cellStyle name="Moneda 7 17 3 2 2 3" xfId="24863" xr:uid="{56D343D7-CF86-4927-9AA9-1CFA6AB63774}"/>
    <cellStyle name="Moneda 7 17 3 2 3" xfId="10276" xr:uid="{56509A3B-749E-46DA-B147-6FA0924416EF}"/>
    <cellStyle name="Moneda 7 17 3 2 3 2" xfId="32144" xr:uid="{01EDC827-23E9-4C41-8597-09809DDC0CD5}"/>
    <cellStyle name="Moneda 7 17 3 2 3 3" xfId="21223" xr:uid="{898661B8-1EDB-4DA7-840B-55F1B2506AEF}"/>
    <cellStyle name="Moneda 7 17 3 2 4" xfId="28505" xr:uid="{78C6507D-CBFD-465E-A59F-E8980372BDC4}"/>
    <cellStyle name="Moneda 7 17 3 2 5" xfId="17584" xr:uid="{8C9D2F13-F986-4C33-AE35-4D19A9144DB5}"/>
    <cellStyle name="Moneda 7 17 3 3" xfId="7353" xr:uid="{B613CD97-BE2B-4DFF-8659-00185CCB34FC}"/>
    <cellStyle name="Moneda 7 17 3 3 2" xfId="14660" xr:uid="{F7B9D856-1602-4478-ABCD-4B0EB333B3F4}"/>
    <cellStyle name="Moneda 7 17 3 3 2 2" xfId="36510" xr:uid="{B6DE6869-0730-4175-B06C-35D21EB97C57}"/>
    <cellStyle name="Moneda 7 17 3 3 2 3" xfId="25589" xr:uid="{0E19941F-CA96-455E-8BDB-F2CB5E126FC7}"/>
    <cellStyle name="Moneda 7 17 3 3 3" xfId="11006" xr:uid="{2BEC50AD-A8A5-4E12-B313-ED6C8834367C}"/>
    <cellStyle name="Moneda 7 17 3 3 3 2" xfId="32870" xr:uid="{A04191AF-F308-4279-8185-C9C0819B248F}"/>
    <cellStyle name="Moneda 7 17 3 3 3 3" xfId="21949" xr:uid="{308F3368-0B79-4C6A-892E-131E1CC96204}"/>
    <cellStyle name="Moneda 7 17 3 3 4" xfId="29231" xr:uid="{5A479BCA-533A-47B4-9434-7FE36BD20F8D}"/>
    <cellStyle name="Moneda 7 17 3 3 5" xfId="18310" xr:uid="{B8CCA626-42C2-4D48-85D6-1C41F1941C4E}"/>
    <cellStyle name="Moneda 7 17 3 4" xfId="8083" xr:uid="{DFD5B0F3-C665-44AF-9592-66D914A98C8F}"/>
    <cellStyle name="Moneda 7 17 3 4 2" xfId="15390" xr:uid="{DD4714B2-BA75-476B-850F-068EDEFA1353}"/>
    <cellStyle name="Moneda 7 17 3 4 2 2" xfId="37236" xr:uid="{7F004B37-CF95-425C-A947-E9F0CD51F50A}"/>
    <cellStyle name="Moneda 7 17 3 4 2 3" xfId="26315" xr:uid="{C0CC01E0-6F0E-42AB-B983-9BD89D823A15}"/>
    <cellStyle name="Moneda 7 17 3 4 3" xfId="11736" xr:uid="{03A7B318-1C3B-4B30-B581-CE2829D97A0A}"/>
    <cellStyle name="Moneda 7 17 3 4 3 2" xfId="33596" xr:uid="{CAAB1E9F-4B5C-485A-B658-0CC08C69AECD}"/>
    <cellStyle name="Moneda 7 17 3 4 3 3" xfId="22675" xr:uid="{72CD96AA-DD9F-4858-9866-6E1690A916B5}"/>
    <cellStyle name="Moneda 7 17 3 4 4" xfId="29957" xr:uid="{63C30D9E-7BFC-497C-85C0-1FD9C6AFB43E}"/>
    <cellStyle name="Moneda 7 17 3 4 5" xfId="19036" xr:uid="{36980E9A-FDE8-43C7-8015-E193F5510967}"/>
    <cellStyle name="Moneda 7 17 3 5" xfId="8813" xr:uid="{77897860-E69F-4196-A618-108CAE72FC69}"/>
    <cellStyle name="Moneda 7 17 3 5 2" xfId="16120" xr:uid="{B0AC1D5D-928F-473E-879D-1A88E8EE2DCC}"/>
    <cellStyle name="Moneda 7 17 3 5 2 2" xfId="37962" xr:uid="{108DC59B-2C74-417D-8591-A3A2A9EB4DAE}"/>
    <cellStyle name="Moneda 7 17 3 5 2 3" xfId="27041" xr:uid="{985546D9-B545-4534-89D1-3DF8D4420CFF}"/>
    <cellStyle name="Moneda 7 17 3 5 3" xfId="12462" xr:uid="{5082EFFC-C7D2-42EE-9D4C-6514F22AB27B}"/>
    <cellStyle name="Moneda 7 17 3 5 3 2" xfId="34322" xr:uid="{0C1F74E5-378D-40F4-9827-7EC7C4C23974}"/>
    <cellStyle name="Moneda 7 17 3 5 3 3" xfId="23401" xr:uid="{6632E217-3422-4F22-859A-86D17854CC5E}"/>
    <cellStyle name="Moneda 7 17 3 5 4" xfId="30683" xr:uid="{9BB8ABD9-9A3C-443D-8664-96E908E2283B}"/>
    <cellStyle name="Moneda 7 17 3 5 5" xfId="19762" xr:uid="{E2000E28-A28E-452E-862B-17F82A12E679}"/>
    <cellStyle name="Moneda 7 17 3 6" xfId="13202" xr:uid="{7629D96B-7AE5-4B02-9E69-24614732DF21}"/>
    <cellStyle name="Moneda 7 17 3 6 2" xfId="35056" xr:uid="{1C43E256-4257-4165-B88B-F356725FDB5A}"/>
    <cellStyle name="Moneda 7 17 3 6 3" xfId="24135" xr:uid="{8BC5E5DA-BCD9-485A-A39E-B8C4AE0952BF}"/>
    <cellStyle name="Moneda 7 17 3 7" xfId="9548" xr:uid="{6910B218-1103-40D7-A643-D8E62AF4A678}"/>
    <cellStyle name="Moneda 7 17 3 7 2" xfId="31416" xr:uid="{4AA93DD3-3013-4ADB-8761-982D15248849}"/>
    <cellStyle name="Moneda 7 17 3 7 3" xfId="20495" xr:uid="{B49C60ED-07A8-420D-84DD-ECBA11ADC39F}"/>
    <cellStyle name="Moneda 7 17 3 8" xfId="27777" xr:uid="{344B02C8-6831-40DB-8C5E-549AF3E7E59E}"/>
    <cellStyle name="Moneda 7 17 3 9" xfId="16856" xr:uid="{EFF6EFCB-0D6D-4E27-8D3C-EBD0B6F1BCE1}"/>
    <cellStyle name="Moneda 7 17 4" xfId="6142" xr:uid="{8BD0B8A5-FFCA-4536-AD5A-C705D6D1722B}"/>
    <cellStyle name="Moneda 7 17 4 2" xfId="13449" xr:uid="{35C3DEAD-8E60-4A73-8202-FED70B3B302D}"/>
    <cellStyle name="Moneda 7 17 4 2 2" xfId="35303" xr:uid="{FE0A7474-FD09-4D43-B544-69FCB050024F}"/>
    <cellStyle name="Moneda 7 17 4 2 3" xfId="24382" xr:uid="{5239B1B5-E353-45DB-AAF7-DC2D14D053BF}"/>
    <cellStyle name="Moneda 7 17 4 3" xfId="9795" xr:uid="{87A517C2-C9B6-4887-8A59-E34EBB30475B}"/>
    <cellStyle name="Moneda 7 17 4 3 2" xfId="31663" xr:uid="{DB2E9573-1823-40FB-99B7-291D30B3CAB8}"/>
    <cellStyle name="Moneda 7 17 4 3 3" xfId="20742" xr:uid="{EBA0F277-1C21-4249-8733-9CD4BB6A7773}"/>
    <cellStyle name="Moneda 7 17 4 4" xfId="28024" xr:uid="{8266CF9F-9EDA-40E9-8B52-1BA41D614CF1}"/>
    <cellStyle name="Moneda 7 17 4 5" xfId="17103" xr:uid="{47A6EAE0-FDFA-4F22-86A0-028E6FB3F11A}"/>
    <cellStyle name="Moneda 7 17 5" xfId="6870" xr:uid="{DC59EF64-4DE4-4A36-A380-4E1CE703F299}"/>
    <cellStyle name="Moneda 7 17 5 2" xfId="14177" xr:uid="{AC7A93CF-9D3D-4476-AFBA-D60EE46733C0}"/>
    <cellStyle name="Moneda 7 17 5 2 2" xfId="36029" xr:uid="{A2D8A795-75E9-4BF4-B8D5-8086E36ACEF9}"/>
    <cellStyle name="Moneda 7 17 5 2 3" xfId="25108" xr:uid="{0E370822-FA18-4A47-92FB-3E05805165F7}"/>
    <cellStyle name="Moneda 7 17 5 3" xfId="10523" xr:uid="{4707B04D-5EBC-4461-9C76-2CB9F91D5869}"/>
    <cellStyle name="Moneda 7 17 5 3 2" xfId="32389" xr:uid="{EFDE4B9B-3A27-47E8-A638-8905CE7A68FC}"/>
    <cellStyle name="Moneda 7 17 5 3 3" xfId="21468" xr:uid="{0DFE6637-C6D2-4E9C-8C9D-BC0D0757CAE6}"/>
    <cellStyle name="Moneda 7 17 5 4" xfId="28750" xr:uid="{349DE53C-CFF9-46FA-A79C-9FAB9017850F}"/>
    <cellStyle name="Moneda 7 17 5 5" xfId="17829" xr:uid="{518BC875-B667-496C-96F3-D40EFDBD6C90}"/>
    <cellStyle name="Moneda 7 17 6" xfId="7600" xr:uid="{D7B2AE66-4B0C-4A0E-8801-1EB8862CB8A3}"/>
    <cellStyle name="Moneda 7 17 6 2" xfId="14907" xr:uid="{268A187A-614B-4AC0-BCAA-565799C65756}"/>
    <cellStyle name="Moneda 7 17 6 2 2" xfId="36755" xr:uid="{5688259A-82C8-44FE-9E55-BCC1C7B5ACD2}"/>
    <cellStyle name="Moneda 7 17 6 2 3" xfId="25834" xr:uid="{ACD3A8E0-C48C-441D-8BE6-C389E4807877}"/>
    <cellStyle name="Moneda 7 17 6 3" xfId="11253" xr:uid="{A0EF9D9A-3D18-4579-B972-7BBE79BE877F}"/>
    <cellStyle name="Moneda 7 17 6 3 2" xfId="33115" xr:uid="{17180694-1BF9-4B9D-A3CC-F1B141AFB081}"/>
    <cellStyle name="Moneda 7 17 6 3 3" xfId="22194" xr:uid="{EE44A184-E283-4BF7-B6A0-C337DE5CAB65}"/>
    <cellStyle name="Moneda 7 17 6 4" xfId="29476" xr:uid="{E9FCC289-95C0-4F25-9E8F-97AC90D3D7E2}"/>
    <cellStyle name="Moneda 7 17 6 5" xfId="18555" xr:uid="{9E68C091-E6A8-45D5-803B-B3F87F865472}"/>
    <cellStyle name="Moneda 7 17 7" xfId="8330" xr:uid="{E58B479B-5D8E-466E-8E9B-6D89941EADD1}"/>
    <cellStyle name="Moneda 7 17 7 2" xfId="15637" xr:uid="{ECE33F8E-AAD8-4767-97B3-8BCEA4200A12}"/>
    <cellStyle name="Moneda 7 17 7 2 2" xfId="37481" xr:uid="{F7A2ADC2-3B53-4272-8746-0C5A9CE388F5}"/>
    <cellStyle name="Moneda 7 17 7 2 3" xfId="26560" xr:uid="{9D488A91-0935-4F4A-90FE-DB77E4B72D3D}"/>
    <cellStyle name="Moneda 7 17 7 3" xfId="11981" xr:uid="{C8368636-7447-4B43-BB15-47C383D560EB}"/>
    <cellStyle name="Moneda 7 17 7 3 2" xfId="33841" xr:uid="{E0840A3E-25A8-4AE8-BF1D-452768BD5308}"/>
    <cellStyle name="Moneda 7 17 7 3 3" xfId="22920" xr:uid="{E114979F-63C7-4F52-825D-52452913317B}"/>
    <cellStyle name="Moneda 7 17 7 4" xfId="30202" xr:uid="{4C885E1F-CC15-4738-8898-4B9FA02AD1AE}"/>
    <cellStyle name="Moneda 7 17 7 5" xfId="19281" xr:uid="{0299370A-991A-44EA-A491-8E2F37B6434C}"/>
    <cellStyle name="Moneda 7 17 8" xfId="12719" xr:uid="{FBCE9012-60E8-413B-8C5A-8A77AEB3CB27}"/>
    <cellStyle name="Moneda 7 17 8 2" xfId="34575" xr:uid="{19052FED-2B29-4CF5-8945-060644070443}"/>
    <cellStyle name="Moneda 7 17 8 3" xfId="23654" xr:uid="{7E2BB0CB-2DC7-4D37-AFE8-DBB320BE7B1A}"/>
    <cellStyle name="Moneda 7 17 9" xfId="9067" xr:uid="{14C9EF3C-AEBD-4812-89E9-7C143CD4AD73}"/>
    <cellStyle name="Moneda 7 17 9 2" xfId="30935" xr:uid="{437249C0-2CD5-48CE-9DB9-3C2B0506427F}"/>
    <cellStyle name="Moneda 7 17 9 3" xfId="20014" xr:uid="{D7F8B097-111A-40F2-AD01-7380AA27DB60}"/>
    <cellStyle name="Moneda 7 18" xfId="3231" xr:uid="{82614FA5-ECAA-4053-891D-4004D71346BA}"/>
    <cellStyle name="Moneda 7 18 10" xfId="27297" xr:uid="{67481F1E-3678-413F-9CC5-C2F2D71D533E}"/>
    <cellStyle name="Moneda 7 18 11" xfId="16376" xr:uid="{FA39ED7B-D99F-4C47-8037-EB153E0311F8}"/>
    <cellStyle name="Moneda 7 18 2" xfId="5641" xr:uid="{9A2F0161-7D28-4767-97F7-104B1FB5C453}"/>
    <cellStyle name="Moneda 7 18 2 2" xfId="6380" xr:uid="{56152FFA-FCFE-4C9F-BC0A-A8B580F34395}"/>
    <cellStyle name="Moneda 7 18 2 2 2" xfId="13687" xr:uid="{0A51E8EF-BD1A-435F-926B-B06DE1D947EA}"/>
    <cellStyle name="Moneda 7 18 2 2 2 2" xfId="35541" xr:uid="{7F0F3379-D974-46AF-A1A1-37C4E7005291}"/>
    <cellStyle name="Moneda 7 18 2 2 2 3" xfId="24620" xr:uid="{2EAC002C-CDA7-4A01-9FA0-C0945E426A74}"/>
    <cellStyle name="Moneda 7 18 2 2 3" xfId="10033" xr:uid="{D680E1CA-A1C1-4DF5-800B-50FFD86CBF70}"/>
    <cellStyle name="Moneda 7 18 2 2 3 2" xfId="31901" xr:uid="{991FDEDD-88E4-4D2D-9C8C-B7CF69A0695C}"/>
    <cellStyle name="Moneda 7 18 2 2 3 3" xfId="20980" xr:uid="{816B04CC-EF43-4672-B950-ECDDC9E82EBD}"/>
    <cellStyle name="Moneda 7 18 2 2 4" xfId="28262" xr:uid="{732F9FE8-6A54-4F14-BD18-085393815FED}"/>
    <cellStyle name="Moneda 7 18 2 2 5" xfId="17341" xr:uid="{F0899B41-0B98-4AE8-9D39-86E26BF3FBD9}"/>
    <cellStyle name="Moneda 7 18 2 3" xfId="7110" xr:uid="{A3B23FCC-5B6D-4A39-9A24-54AFF7F93C26}"/>
    <cellStyle name="Moneda 7 18 2 3 2" xfId="14417" xr:uid="{A7B79D52-5A68-4D08-BA3F-A0AB37E4531C}"/>
    <cellStyle name="Moneda 7 18 2 3 2 2" xfId="36267" xr:uid="{D5770CA7-347B-48B0-BFF1-B852F6B0745A}"/>
    <cellStyle name="Moneda 7 18 2 3 2 3" xfId="25346" xr:uid="{4B6B86BC-34C2-4FBB-B663-E176CAE7C9EC}"/>
    <cellStyle name="Moneda 7 18 2 3 3" xfId="10763" xr:uid="{E1AB98C7-7874-459F-B10A-6B222B35AADD}"/>
    <cellStyle name="Moneda 7 18 2 3 3 2" xfId="32627" xr:uid="{EFF0F5D9-9E14-40B4-AE53-4891E24E70FF}"/>
    <cellStyle name="Moneda 7 18 2 3 3 3" xfId="21706" xr:uid="{1333B097-526D-4871-AF5F-B333474861B4}"/>
    <cellStyle name="Moneda 7 18 2 3 4" xfId="28988" xr:uid="{BC1AF9E9-79B1-43BF-A53E-B0122B8A8D80}"/>
    <cellStyle name="Moneda 7 18 2 3 5" xfId="18067" xr:uid="{AD59A1F7-B3AF-4590-BC5F-3A58755F26E5}"/>
    <cellStyle name="Moneda 7 18 2 4" xfId="7840" xr:uid="{8F1F2308-E533-44A1-9434-B134EE902D15}"/>
    <cellStyle name="Moneda 7 18 2 4 2" xfId="15147" xr:uid="{2D14C6DC-90C7-44F6-9E71-73F4DC7C3DFB}"/>
    <cellStyle name="Moneda 7 18 2 4 2 2" xfId="36993" xr:uid="{36C55277-BAF6-4C52-AC74-3708E905A64C}"/>
    <cellStyle name="Moneda 7 18 2 4 2 3" xfId="26072" xr:uid="{B473B9CA-96C0-44A6-B720-FAAFD2B5DC33}"/>
    <cellStyle name="Moneda 7 18 2 4 3" xfId="11493" xr:uid="{B96E566F-FC5B-443D-ACFE-9A2583EB3835}"/>
    <cellStyle name="Moneda 7 18 2 4 3 2" xfId="33353" xr:uid="{E41412D4-0FB6-4CFD-B94E-163949CD4510}"/>
    <cellStyle name="Moneda 7 18 2 4 3 3" xfId="22432" xr:uid="{12A294CB-73B7-4658-A318-A200C99DFC64}"/>
    <cellStyle name="Moneda 7 18 2 4 4" xfId="29714" xr:uid="{BCF79BB7-8867-4DFD-8335-1CA6019BA9EE}"/>
    <cellStyle name="Moneda 7 18 2 4 5" xfId="18793" xr:uid="{499F36D1-DB9A-4CB6-8476-4A081B24F9E8}"/>
    <cellStyle name="Moneda 7 18 2 5" xfId="8570" xr:uid="{08DFDB0B-21F3-4809-8459-B1A419D6ABFE}"/>
    <cellStyle name="Moneda 7 18 2 5 2" xfId="15877" xr:uid="{C6522A52-8652-418F-B869-380275080D85}"/>
    <cellStyle name="Moneda 7 18 2 5 2 2" xfId="37719" xr:uid="{6CFE1F0F-25E3-4869-836B-5E1953BE8702}"/>
    <cellStyle name="Moneda 7 18 2 5 2 3" xfId="26798" xr:uid="{51044203-0367-4415-B0DB-B6889FC6558E}"/>
    <cellStyle name="Moneda 7 18 2 5 3" xfId="12219" xr:uid="{EC52874B-2A31-4AEB-AA2F-DF2332D85A56}"/>
    <cellStyle name="Moneda 7 18 2 5 3 2" xfId="34079" xr:uid="{5C43E633-5F7F-40CB-ACA2-BCDE45EC22D4}"/>
    <cellStyle name="Moneda 7 18 2 5 3 3" xfId="23158" xr:uid="{8C6F09FB-F6A8-4E32-9F6C-263E3E368A94}"/>
    <cellStyle name="Moneda 7 18 2 5 4" xfId="30440" xr:uid="{A8BD44E8-23CB-4C7F-ABB7-904AA16D7110}"/>
    <cellStyle name="Moneda 7 18 2 5 5" xfId="19519" xr:uid="{4E668B1F-14DA-4089-AA9C-0D7266A215B8}"/>
    <cellStyle name="Moneda 7 18 2 6" xfId="12959" xr:uid="{62E34637-9A58-4034-9EFD-E5906CE94DDA}"/>
    <cellStyle name="Moneda 7 18 2 6 2" xfId="34813" xr:uid="{6B0B707A-3DE7-4184-94E9-2E7F29D5BE2A}"/>
    <cellStyle name="Moneda 7 18 2 6 3" xfId="23892" xr:uid="{F80D1723-030B-451C-96C3-8F3878512B60}"/>
    <cellStyle name="Moneda 7 18 2 7" xfId="9305" xr:uid="{E93BCDB6-B288-4EE5-B30B-FFD9B39F6BBD}"/>
    <cellStyle name="Moneda 7 18 2 7 2" xfId="31173" xr:uid="{14F2B30D-B575-409A-9F44-8B15C42D5E67}"/>
    <cellStyle name="Moneda 7 18 2 7 3" xfId="20252" xr:uid="{E98EF9D7-3B7C-4215-BD04-AF3439C53563}"/>
    <cellStyle name="Moneda 7 18 2 8" xfId="27534" xr:uid="{4959122F-8B66-4E94-9FC8-6A4EE65F26FD}"/>
    <cellStyle name="Moneda 7 18 2 9" xfId="16613" xr:uid="{E16DA3A4-48A5-47AC-AB36-972E3FDA74C9}"/>
    <cellStyle name="Moneda 7 18 3" xfId="5891" xr:uid="{91E8812A-DEFA-4E1E-830A-2AAB484786C1}"/>
    <cellStyle name="Moneda 7 18 3 2" xfId="6624" xr:uid="{61BBB179-4FCD-46AF-B21A-5EB4B211461E}"/>
    <cellStyle name="Moneda 7 18 3 2 2" xfId="13931" xr:uid="{6CC19CE6-5299-4E17-A8AC-1ED5A55C95C8}"/>
    <cellStyle name="Moneda 7 18 3 2 2 2" xfId="35785" xr:uid="{A2DFAC88-F57F-4D72-9F00-9690556C61B9}"/>
    <cellStyle name="Moneda 7 18 3 2 2 3" xfId="24864" xr:uid="{1F899D1E-D648-4403-819C-AA03F1237368}"/>
    <cellStyle name="Moneda 7 18 3 2 3" xfId="10277" xr:uid="{65416B9A-295A-4AE7-8C30-65F4C7AE4DAA}"/>
    <cellStyle name="Moneda 7 18 3 2 3 2" xfId="32145" xr:uid="{062EE574-4844-4A57-805F-79C0B01DD828}"/>
    <cellStyle name="Moneda 7 18 3 2 3 3" xfId="21224" xr:uid="{19C40D5F-5376-4045-98DF-9DB57D0AD3F8}"/>
    <cellStyle name="Moneda 7 18 3 2 4" xfId="28506" xr:uid="{04398CDF-E471-49FB-AF58-72660A2AA00A}"/>
    <cellStyle name="Moneda 7 18 3 2 5" xfId="17585" xr:uid="{B8C0C15C-CF6F-48FC-B761-9BDC911C93D5}"/>
    <cellStyle name="Moneda 7 18 3 3" xfId="7354" xr:uid="{8C8AA959-7472-4B19-979D-65968C951B17}"/>
    <cellStyle name="Moneda 7 18 3 3 2" xfId="14661" xr:uid="{402DEA5C-822E-4E4F-99E7-EAC03BB07C03}"/>
    <cellStyle name="Moneda 7 18 3 3 2 2" xfId="36511" xr:uid="{54B4427E-FDD1-4442-96E9-A8A239490236}"/>
    <cellStyle name="Moneda 7 18 3 3 2 3" xfId="25590" xr:uid="{D87D56E3-29B8-449F-BBC0-4A54EC8A9AC3}"/>
    <cellStyle name="Moneda 7 18 3 3 3" xfId="11007" xr:uid="{E81E5443-1909-497F-B67C-C0B728AB5B80}"/>
    <cellStyle name="Moneda 7 18 3 3 3 2" xfId="32871" xr:uid="{712B82F8-7FAC-4116-A670-211EB5845A52}"/>
    <cellStyle name="Moneda 7 18 3 3 3 3" xfId="21950" xr:uid="{6713396C-9BA9-4CE7-9C61-DAA1B9D2A86C}"/>
    <cellStyle name="Moneda 7 18 3 3 4" xfId="29232" xr:uid="{AD53177E-1FA4-455F-9223-89C4E3D90F8F}"/>
    <cellStyle name="Moneda 7 18 3 3 5" xfId="18311" xr:uid="{23F06427-DD97-43CE-88A6-45A7825F0A6B}"/>
    <cellStyle name="Moneda 7 18 3 4" xfId="8084" xr:uid="{7D490E16-A4CA-4AC9-A880-4366D4CCAFE9}"/>
    <cellStyle name="Moneda 7 18 3 4 2" xfId="15391" xr:uid="{276C4F58-B64D-48AC-9CA2-E71C6EBFCA3A}"/>
    <cellStyle name="Moneda 7 18 3 4 2 2" xfId="37237" xr:uid="{3941C599-5E9E-40C4-8E2E-6C6B5EC5E0D7}"/>
    <cellStyle name="Moneda 7 18 3 4 2 3" xfId="26316" xr:uid="{1E8B97BF-D53C-4142-B424-DCE2C4F34D8A}"/>
    <cellStyle name="Moneda 7 18 3 4 3" xfId="11737" xr:uid="{3D4BD852-9497-4A33-9F33-DE6CBCB156DD}"/>
    <cellStyle name="Moneda 7 18 3 4 3 2" xfId="33597" xr:uid="{14D83469-CBBC-4EC3-AD87-943EBBD55991}"/>
    <cellStyle name="Moneda 7 18 3 4 3 3" xfId="22676" xr:uid="{7E399EF8-2A77-4651-85B5-F112EC0D45D7}"/>
    <cellStyle name="Moneda 7 18 3 4 4" xfId="29958" xr:uid="{91109178-E7BA-4482-96F7-A85891A3AA69}"/>
    <cellStyle name="Moneda 7 18 3 4 5" xfId="19037" xr:uid="{0F90D157-2056-4C9B-A86C-2FC07596BFCE}"/>
    <cellStyle name="Moneda 7 18 3 5" xfId="8814" xr:uid="{1E70D18C-A63C-4AA9-ACF9-0B991E48DF5B}"/>
    <cellStyle name="Moneda 7 18 3 5 2" xfId="16121" xr:uid="{710435FB-CA62-4DA2-B52D-D4E2B82F9BFE}"/>
    <cellStyle name="Moneda 7 18 3 5 2 2" xfId="37963" xr:uid="{71A9BEDD-C9BE-4D7A-8E6D-680A9C6EEFC7}"/>
    <cellStyle name="Moneda 7 18 3 5 2 3" xfId="27042" xr:uid="{9627DDFC-6A1D-40C6-80F2-327F278F6343}"/>
    <cellStyle name="Moneda 7 18 3 5 3" xfId="12463" xr:uid="{F81AD9BD-72F6-48FD-92C5-B9AA0A6B03C1}"/>
    <cellStyle name="Moneda 7 18 3 5 3 2" xfId="34323" xr:uid="{A075BFDB-F4C6-4CCD-9418-B191DF12D289}"/>
    <cellStyle name="Moneda 7 18 3 5 3 3" xfId="23402" xr:uid="{A557A964-944E-4092-B407-A89A297A0165}"/>
    <cellStyle name="Moneda 7 18 3 5 4" xfId="30684" xr:uid="{8195453B-6BF3-488A-B7EA-AEE82FB50FCD}"/>
    <cellStyle name="Moneda 7 18 3 5 5" xfId="19763" xr:uid="{0F101DF3-67BF-41BE-BEDC-DAF03C83F9B9}"/>
    <cellStyle name="Moneda 7 18 3 6" xfId="13203" xr:uid="{2D7C15C5-5E47-4B22-9D9F-4FF7C6DB72A5}"/>
    <cellStyle name="Moneda 7 18 3 6 2" xfId="35057" xr:uid="{1EE2D6D2-7DAC-4A2F-AD85-3FCE5B565159}"/>
    <cellStyle name="Moneda 7 18 3 6 3" xfId="24136" xr:uid="{B53F45EC-A101-4AC7-89E9-4DA5EFC71178}"/>
    <cellStyle name="Moneda 7 18 3 7" xfId="9549" xr:uid="{0278E273-A0D1-402A-B5F8-02B0C53676A0}"/>
    <cellStyle name="Moneda 7 18 3 7 2" xfId="31417" xr:uid="{C645ADF8-0F4A-45C9-92F0-48212C737F2B}"/>
    <cellStyle name="Moneda 7 18 3 7 3" xfId="20496" xr:uid="{8C7EFDF7-6382-46F6-879B-1A99371ED06C}"/>
    <cellStyle name="Moneda 7 18 3 8" xfId="27778" xr:uid="{DCE5A7C0-349A-4341-93FC-0102E3FBB783}"/>
    <cellStyle name="Moneda 7 18 3 9" xfId="16857" xr:uid="{C58CA630-890F-4850-89C2-B23977B0C204}"/>
    <cellStyle name="Moneda 7 18 4" xfId="6143" xr:uid="{3ACD272D-0BAD-4493-97E0-81E0B4F2AF42}"/>
    <cellStyle name="Moneda 7 18 4 2" xfId="13450" xr:uid="{B3A149A4-FD97-4673-8832-7BCD96C82B19}"/>
    <cellStyle name="Moneda 7 18 4 2 2" xfId="35304" xr:uid="{29BE6BC5-1019-417C-A05F-6269930A3892}"/>
    <cellStyle name="Moneda 7 18 4 2 3" xfId="24383" xr:uid="{586C9B81-F46A-4DC4-91B2-3125BEA9DA88}"/>
    <cellStyle name="Moneda 7 18 4 3" xfId="9796" xr:uid="{B2A7C1A0-BB72-461A-8350-AE7EA884EE10}"/>
    <cellStyle name="Moneda 7 18 4 3 2" xfId="31664" xr:uid="{FA90DCA0-EEEB-4670-A3E6-6968C5C4856E}"/>
    <cellStyle name="Moneda 7 18 4 3 3" xfId="20743" xr:uid="{2F87D63C-F693-4968-96E6-86CAE4EB61E7}"/>
    <cellStyle name="Moneda 7 18 4 4" xfId="28025" xr:uid="{36220826-1C31-4257-B593-B1A13FAD6DAC}"/>
    <cellStyle name="Moneda 7 18 4 5" xfId="17104" xr:uid="{B23220D6-9BCF-4243-849E-066032AD54BD}"/>
    <cellStyle name="Moneda 7 18 5" xfId="6871" xr:uid="{E999C6EA-80C5-4505-B9D5-A5781EEAD3D7}"/>
    <cellStyle name="Moneda 7 18 5 2" xfId="14178" xr:uid="{C9C26D80-DA36-45F8-84A4-6F4A3984737B}"/>
    <cellStyle name="Moneda 7 18 5 2 2" xfId="36030" xr:uid="{5D0264C4-21CD-436A-AFCD-6AC19A1D0A6F}"/>
    <cellStyle name="Moneda 7 18 5 2 3" xfId="25109" xr:uid="{5B181948-0ED6-4492-A522-0545FD4F6D31}"/>
    <cellStyle name="Moneda 7 18 5 3" xfId="10524" xr:uid="{4AF0C16F-C8FD-4C85-A04A-8A97D27DF1E0}"/>
    <cellStyle name="Moneda 7 18 5 3 2" xfId="32390" xr:uid="{B9B4E36E-AFF2-486F-AF52-4F1EED069314}"/>
    <cellStyle name="Moneda 7 18 5 3 3" xfId="21469" xr:uid="{7EB15B9C-85EE-47DA-A138-B68799422D0D}"/>
    <cellStyle name="Moneda 7 18 5 4" xfId="28751" xr:uid="{B7E221F1-6823-477B-B747-5A52657A9FBF}"/>
    <cellStyle name="Moneda 7 18 5 5" xfId="17830" xr:uid="{5CB95D8A-A34E-457D-B4B4-4BB59344BA2D}"/>
    <cellStyle name="Moneda 7 18 6" xfId="7601" xr:uid="{3A83AD21-BBCE-48B7-8BD9-EF3DD136693A}"/>
    <cellStyle name="Moneda 7 18 6 2" xfId="14908" xr:uid="{74590863-BA93-4A59-ACDC-CE123A679E91}"/>
    <cellStyle name="Moneda 7 18 6 2 2" xfId="36756" xr:uid="{89C60B02-02C1-4862-9D48-F84000E3BDF6}"/>
    <cellStyle name="Moneda 7 18 6 2 3" xfId="25835" xr:uid="{CA1EB9AD-CE02-4DAD-8835-5D085A900FA4}"/>
    <cellStyle name="Moneda 7 18 6 3" xfId="11254" xr:uid="{E712C8FF-6B93-4081-9885-619ADEFD9985}"/>
    <cellStyle name="Moneda 7 18 6 3 2" xfId="33116" xr:uid="{8A902EF0-50DC-4C4A-8914-F73820B40A2F}"/>
    <cellStyle name="Moneda 7 18 6 3 3" xfId="22195" xr:uid="{B56D9702-25DB-4DB3-8A73-F972666107A2}"/>
    <cellStyle name="Moneda 7 18 6 4" xfId="29477" xr:uid="{B37FD728-B527-4756-8040-D15EC70B701E}"/>
    <cellStyle name="Moneda 7 18 6 5" xfId="18556" xr:uid="{7A1BAF10-3483-4686-8DD6-D3458BD992DA}"/>
    <cellStyle name="Moneda 7 18 7" xfId="8331" xr:uid="{62A091F1-0D68-480A-A724-93BD848E0BEC}"/>
    <cellStyle name="Moneda 7 18 7 2" xfId="15638" xr:uid="{A64931D7-230D-4E2B-8877-FDAB3A393928}"/>
    <cellStyle name="Moneda 7 18 7 2 2" xfId="37482" xr:uid="{CEF56FB3-EB6F-4D8A-861E-AD3410FD2DC4}"/>
    <cellStyle name="Moneda 7 18 7 2 3" xfId="26561" xr:uid="{FD265176-0431-4904-B76A-4CA63A5C5AD8}"/>
    <cellStyle name="Moneda 7 18 7 3" xfId="11982" xr:uid="{BCA8DAD7-13DE-4681-A2BD-45D3155DF002}"/>
    <cellStyle name="Moneda 7 18 7 3 2" xfId="33842" xr:uid="{FAAA790A-E6BB-44A7-8FDE-ADCEE9C50900}"/>
    <cellStyle name="Moneda 7 18 7 3 3" xfId="22921" xr:uid="{768EC427-221C-42BD-AB5C-10BBCA17544F}"/>
    <cellStyle name="Moneda 7 18 7 4" xfId="30203" xr:uid="{26AA1EB9-C510-4352-BB30-CA99F95086D6}"/>
    <cellStyle name="Moneda 7 18 7 5" xfId="19282" xr:uid="{3D1067C4-EAA2-4853-89B0-D9BC7B72F2F4}"/>
    <cellStyle name="Moneda 7 18 8" xfId="12720" xr:uid="{B6EFAE39-13D7-4998-9026-AA404AA75C57}"/>
    <cellStyle name="Moneda 7 18 8 2" xfId="34576" xr:uid="{E36ED841-5513-42EE-9801-3665578EA491}"/>
    <cellStyle name="Moneda 7 18 8 3" xfId="23655" xr:uid="{7F93F121-0EA8-424A-9139-4E316D0D5405}"/>
    <cellStyle name="Moneda 7 18 9" xfId="9068" xr:uid="{92C9ACF9-6D3D-4E7B-B852-8DE9F8489916}"/>
    <cellStyle name="Moneda 7 18 9 2" xfId="30936" xr:uid="{5AE139F0-4000-474F-A02A-91F64E859D11}"/>
    <cellStyle name="Moneda 7 18 9 3" xfId="20015" xr:uid="{A5B97926-4A73-4EB2-BEC5-F4ABDC9786BE}"/>
    <cellStyle name="Moneda 7 19" xfId="3232" xr:uid="{06DA8B21-E021-41FA-9CA5-800DB7CF0F25}"/>
    <cellStyle name="Moneda 7 19 10" xfId="27298" xr:uid="{965A7CAA-5A2E-40C1-A25C-4BD35AF1B96F}"/>
    <cellStyle name="Moneda 7 19 11" xfId="16377" xr:uid="{9638D45E-9EA2-4D70-A493-B9987569C96F}"/>
    <cellStyle name="Moneda 7 19 2" xfId="5642" xr:uid="{0D10BFE8-6890-4080-AAB6-D081E64E7583}"/>
    <cellStyle name="Moneda 7 19 2 2" xfId="6381" xr:uid="{9F0897E3-0AED-4316-9308-3573F481584B}"/>
    <cellStyle name="Moneda 7 19 2 2 2" xfId="13688" xr:uid="{5380E8E4-638E-4065-9165-397C8F89DB95}"/>
    <cellStyle name="Moneda 7 19 2 2 2 2" xfId="35542" xr:uid="{24324581-B704-449D-992B-732344E76BD4}"/>
    <cellStyle name="Moneda 7 19 2 2 2 3" xfId="24621" xr:uid="{E318CC10-A43F-49E7-AE85-B6246D192024}"/>
    <cellStyle name="Moneda 7 19 2 2 3" xfId="10034" xr:uid="{F13E52FC-CA26-4BA4-9ED9-9BF69705F7C8}"/>
    <cellStyle name="Moneda 7 19 2 2 3 2" xfId="31902" xr:uid="{33D0792A-94F2-4725-8B0A-28EE650B7152}"/>
    <cellStyle name="Moneda 7 19 2 2 3 3" xfId="20981" xr:uid="{7D563558-910E-424D-A9D3-93C29D777659}"/>
    <cellStyle name="Moneda 7 19 2 2 4" xfId="28263" xr:uid="{A0C85DB0-CDA4-4CF4-8221-D39BA8B36905}"/>
    <cellStyle name="Moneda 7 19 2 2 5" xfId="17342" xr:uid="{9F10AFBF-2029-4856-9284-35E70517EB76}"/>
    <cellStyle name="Moneda 7 19 2 3" xfId="7111" xr:uid="{E184544A-A668-40C7-9CC0-41465DD79463}"/>
    <cellStyle name="Moneda 7 19 2 3 2" xfId="14418" xr:uid="{AE3C1D22-5968-4B3A-85DB-AB0E52CFBB28}"/>
    <cellStyle name="Moneda 7 19 2 3 2 2" xfId="36268" xr:uid="{456D2052-72DA-4E01-80A6-01E0A060090E}"/>
    <cellStyle name="Moneda 7 19 2 3 2 3" xfId="25347" xr:uid="{2532BCFC-B64D-4768-8E21-49D7882B4E92}"/>
    <cellStyle name="Moneda 7 19 2 3 3" xfId="10764" xr:uid="{4C7BA588-D306-43EB-A168-0F9FCCB3EB3C}"/>
    <cellStyle name="Moneda 7 19 2 3 3 2" xfId="32628" xr:uid="{1E80D337-4819-4F59-989D-2548BBAF75C8}"/>
    <cellStyle name="Moneda 7 19 2 3 3 3" xfId="21707" xr:uid="{1461EAF7-BC11-4978-8B08-A27DD342E3FB}"/>
    <cellStyle name="Moneda 7 19 2 3 4" xfId="28989" xr:uid="{4B169D29-605F-4FF3-9559-14F2827CEE43}"/>
    <cellStyle name="Moneda 7 19 2 3 5" xfId="18068" xr:uid="{ED5038C2-4734-4A60-A0E0-9DB86B9ADC8B}"/>
    <cellStyle name="Moneda 7 19 2 4" xfId="7841" xr:uid="{5426D2F7-D0A8-40BF-A6BE-30EEC5531856}"/>
    <cellStyle name="Moneda 7 19 2 4 2" xfId="15148" xr:uid="{62A45302-A7D3-4740-8E01-0482959438D0}"/>
    <cellStyle name="Moneda 7 19 2 4 2 2" xfId="36994" xr:uid="{D4944656-7E88-425E-9F29-32ACC9E33122}"/>
    <cellStyle name="Moneda 7 19 2 4 2 3" xfId="26073" xr:uid="{103CB6AB-2FAD-4DD0-9F03-B346CB81A8C2}"/>
    <cellStyle name="Moneda 7 19 2 4 3" xfId="11494" xr:uid="{DF154730-2D77-44ED-9753-BE9D9967127F}"/>
    <cellStyle name="Moneda 7 19 2 4 3 2" xfId="33354" xr:uid="{2FB77FD0-A7DA-41EE-BE48-4729101D701B}"/>
    <cellStyle name="Moneda 7 19 2 4 3 3" xfId="22433" xr:uid="{8D1E29A0-6EFE-46E4-AEBF-37A33D8A3BE6}"/>
    <cellStyle name="Moneda 7 19 2 4 4" xfId="29715" xr:uid="{04A4263B-18CC-45BC-9576-796AAA319194}"/>
    <cellStyle name="Moneda 7 19 2 4 5" xfId="18794" xr:uid="{CA9DBAA6-EFDB-401E-8C47-A37D2F18B252}"/>
    <cellStyle name="Moneda 7 19 2 5" xfId="8571" xr:uid="{6BDB3EEA-EEED-4B3B-9707-7F59521CABB2}"/>
    <cellStyle name="Moneda 7 19 2 5 2" xfId="15878" xr:uid="{A33A8F37-3F19-4C9D-94DE-2084343D07FE}"/>
    <cellStyle name="Moneda 7 19 2 5 2 2" xfId="37720" xr:uid="{CDADFD9D-5B47-428A-B2CA-CC2C41A461EF}"/>
    <cellStyle name="Moneda 7 19 2 5 2 3" xfId="26799" xr:uid="{C0A9DE09-F443-4631-B392-B94D44A37CDE}"/>
    <cellStyle name="Moneda 7 19 2 5 3" xfId="12220" xr:uid="{8C04D7F0-92A4-4442-A2DB-F161FEFDCFD0}"/>
    <cellStyle name="Moneda 7 19 2 5 3 2" xfId="34080" xr:uid="{581452DB-A4D8-4081-8FCA-15201BD33E87}"/>
    <cellStyle name="Moneda 7 19 2 5 3 3" xfId="23159" xr:uid="{82F99AEA-483A-4022-A35F-C59E4DD932DE}"/>
    <cellStyle name="Moneda 7 19 2 5 4" xfId="30441" xr:uid="{1F8C366D-E98C-4882-B09B-3FAD15937D29}"/>
    <cellStyle name="Moneda 7 19 2 5 5" xfId="19520" xr:uid="{539C3C2C-D053-4447-AF16-0CEA07C634F4}"/>
    <cellStyle name="Moneda 7 19 2 6" xfId="12960" xr:uid="{2264322D-2D63-4CE0-AA8A-6ACB82C3FE5D}"/>
    <cellStyle name="Moneda 7 19 2 6 2" xfId="34814" xr:uid="{4AE71C97-D989-42F2-B6BD-153F15B6B017}"/>
    <cellStyle name="Moneda 7 19 2 6 3" xfId="23893" xr:uid="{4815BB41-8EDB-43D2-ABBA-92F02E5EEF03}"/>
    <cellStyle name="Moneda 7 19 2 7" xfId="9306" xr:uid="{5671B089-3978-4796-AFB3-7A3E74015176}"/>
    <cellStyle name="Moneda 7 19 2 7 2" xfId="31174" xr:uid="{CD425EF4-2663-413E-8749-AA8E756CA24B}"/>
    <cellStyle name="Moneda 7 19 2 7 3" xfId="20253" xr:uid="{CCEE09FF-AA8B-4627-85F8-7760D76E24F5}"/>
    <cellStyle name="Moneda 7 19 2 8" xfId="27535" xr:uid="{9053FA3F-1516-4BB2-9A65-872298197531}"/>
    <cellStyle name="Moneda 7 19 2 9" xfId="16614" xr:uid="{DE396F72-C63A-41E3-A1BD-62DD4B18BF6F}"/>
    <cellStyle name="Moneda 7 19 3" xfId="5892" xr:uid="{639E274C-6193-406E-94EF-780700BC9B76}"/>
    <cellStyle name="Moneda 7 19 3 2" xfId="6625" xr:uid="{E28ADC7C-40AE-48BB-8E20-4C891EFEBC73}"/>
    <cellStyle name="Moneda 7 19 3 2 2" xfId="13932" xr:uid="{A596DB96-7B1E-4438-A578-39D40102E904}"/>
    <cellStyle name="Moneda 7 19 3 2 2 2" xfId="35786" xr:uid="{815D4604-C3F3-4144-A270-43BC3057D02C}"/>
    <cellStyle name="Moneda 7 19 3 2 2 3" xfId="24865" xr:uid="{A757369C-E175-4261-B504-9848FECDE3E9}"/>
    <cellStyle name="Moneda 7 19 3 2 3" xfId="10278" xr:uid="{51E30043-FC64-4BEB-B7A0-64093D385133}"/>
    <cellStyle name="Moneda 7 19 3 2 3 2" xfId="32146" xr:uid="{3AA17576-9FB7-434B-B4A5-BD7C2FFD006D}"/>
    <cellStyle name="Moneda 7 19 3 2 3 3" xfId="21225" xr:uid="{51672F98-41A3-424A-8D5C-FA072C3B6CEA}"/>
    <cellStyle name="Moneda 7 19 3 2 4" xfId="28507" xr:uid="{23E2ECF0-5572-4E88-A3F6-B0DCD175EBAD}"/>
    <cellStyle name="Moneda 7 19 3 2 5" xfId="17586" xr:uid="{AB046077-281C-486B-8E14-DE5A14C4D719}"/>
    <cellStyle name="Moneda 7 19 3 3" xfId="7355" xr:uid="{FB1A5A9D-7787-466D-BA48-564C1227BF02}"/>
    <cellStyle name="Moneda 7 19 3 3 2" xfId="14662" xr:uid="{1BBF18D0-D917-4936-8876-D94D38190EB2}"/>
    <cellStyle name="Moneda 7 19 3 3 2 2" xfId="36512" xr:uid="{11A8A079-3082-49BB-B095-FCF49CB4F869}"/>
    <cellStyle name="Moneda 7 19 3 3 2 3" xfId="25591" xr:uid="{35F493DF-8421-4109-80CB-7F5872E09001}"/>
    <cellStyle name="Moneda 7 19 3 3 3" xfId="11008" xr:uid="{F5146699-6FEB-462F-8990-E736C8DCF86B}"/>
    <cellStyle name="Moneda 7 19 3 3 3 2" xfId="32872" xr:uid="{9701C92A-0B85-482B-A8B5-D9D9181CFEB9}"/>
    <cellStyle name="Moneda 7 19 3 3 3 3" xfId="21951" xr:uid="{A2670B78-8BC9-4694-9B5D-BB0BD02193E9}"/>
    <cellStyle name="Moneda 7 19 3 3 4" xfId="29233" xr:uid="{1774DA7E-3929-4B21-AB71-D70C5849AC97}"/>
    <cellStyle name="Moneda 7 19 3 3 5" xfId="18312" xr:uid="{BD698433-6574-46F3-8CA8-B651E895C58E}"/>
    <cellStyle name="Moneda 7 19 3 4" xfId="8085" xr:uid="{DE0D05B0-6F00-48D5-8F67-8053A3D8B76B}"/>
    <cellStyle name="Moneda 7 19 3 4 2" xfId="15392" xr:uid="{407C9B16-C4AA-44E9-B53D-CA5263F36963}"/>
    <cellStyle name="Moneda 7 19 3 4 2 2" xfId="37238" xr:uid="{62B06308-7ACE-4535-BD9C-8223603A7340}"/>
    <cellStyle name="Moneda 7 19 3 4 2 3" xfId="26317" xr:uid="{D7E3D7FD-3A0A-470C-AF59-2BA4346664CC}"/>
    <cellStyle name="Moneda 7 19 3 4 3" xfId="11738" xr:uid="{3FF093D9-E341-4FCF-AFB1-41582B46CD5D}"/>
    <cellStyle name="Moneda 7 19 3 4 3 2" xfId="33598" xr:uid="{E128B6D1-B1B8-4B89-BB78-EE9444291AA0}"/>
    <cellStyle name="Moneda 7 19 3 4 3 3" xfId="22677" xr:uid="{42C720D4-1DB7-4BB2-8D9B-345B665C4462}"/>
    <cellStyle name="Moneda 7 19 3 4 4" xfId="29959" xr:uid="{FAE3E231-49AD-4C41-AF80-0FC4DDF60A29}"/>
    <cellStyle name="Moneda 7 19 3 4 5" xfId="19038" xr:uid="{B0E268A9-7E2C-4B82-9D96-2C92148B0D84}"/>
    <cellStyle name="Moneda 7 19 3 5" xfId="8815" xr:uid="{B4D08BDA-AF18-4939-AD8B-6C5ABA052ACD}"/>
    <cellStyle name="Moneda 7 19 3 5 2" xfId="16122" xr:uid="{56B14100-E584-4459-82E5-B2F266F0E8AC}"/>
    <cellStyle name="Moneda 7 19 3 5 2 2" xfId="37964" xr:uid="{DBCD938C-1A44-4AAD-A678-5D54FEE850F5}"/>
    <cellStyle name="Moneda 7 19 3 5 2 3" xfId="27043" xr:uid="{E7022390-4F06-4FFB-A5CA-A259CB7CB85E}"/>
    <cellStyle name="Moneda 7 19 3 5 3" xfId="12464" xr:uid="{53BEDE1A-4DA2-4C69-AF27-880D2261240F}"/>
    <cellStyle name="Moneda 7 19 3 5 3 2" xfId="34324" xr:uid="{500C04A4-E851-45ED-86CB-992E220B822D}"/>
    <cellStyle name="Moneda 7 19 3 5 3 3" xfId="23403" xr:uid="{F5F1B1F7-E6BA-4509-9DB1-A120C50DC314}"/>
    <cellStyle name="Moneda 7 19 3 5 4" xfId="30685" xr:uid="{06601028-73E0-4216-9C4B-A816F95C0108}"/>
    <cellStyle name="Moneda 7 19 3 5 5" xfId="19764" xr:uid="{3BFA8FDE-ECB7-41AA-A686-B6C077BD564F}"/>
    <cellStyle name="Moneda 7 19 3 6" xfId="13204" xr:uid="{F1FAFEF2-3F3B-4319-B8C2-38E27BF7E9F3}"/>
    <cellStyle name="Moneda 7 19 3 6 2" xfId="35058" xr:uid="{2AC66F9D-AB12-4F4D-9220-474914C1FA05}"/>
    <cellStyle name="Moneda 7 19 3 6 3" xfId="24137" xr:uid="{EEE53CA7-9699-4A0C-8863-16A20B338B5E}"/>
    <cellStyle name="Moneda 7 19 3 7" xfId="9550" xr:uid="{009FB8A6-061E-4115-8463-90B909A2EEEB}"/>
    <cellStyle name="Moneda 7 19 3 7 2" xfId="31418" xr:uid="{20566FBD-BD86-42F0-9C30-814AB0F38050}"/>
    <cellStyle name="Moneda 7 19 3 7 3" xfId="20497" xr:uid="{E438B226-1CFA-4BBC-BA4D-D08B536D5047}"/>
    <cellStyle name="Moneda 7 19 3 8" xfId="27779" xr:uid="{0DEF633A-F901-4794-9284-AAEC38A0975D}"/>
    <cellStyle name="Moneda 7 19 3 9" xfId="16858" xr:uid="{6EBE8463-3091-4B1E-96DA-F4D18C215744}"/>
    <cellStyle name="Moneda 7 19 4" xfId="6144" xr:uid="{BE4A6DD4-1686-4D54-BA91-84CF66B96FF8}"/>
    <cellStyle name="Moneda 7 19 4 2" xfId="13451" xr:uid="{5D99C1F7-A24D-42C2-99C6-0A06DFB7DB67}"/>
    <cellStyle name="Moneda 7 19 4 2 2" xfId="35305" xr:uid="{5BEC030F-5D4E-4D40-93F7-340FBFE0E4E4}"/>
    <cellStyle name="Moneda 7 19 4 2 3" xfId="24384" xr:uid="{F4CB7111-9450-4E0F-8854-89215C12C2D1}"/>
    <cellStyle name="Moneda 7 19 4 3" xfId="9797" xr:uid="{DADF3FD1-B72F-4A47-B94E-F73FC8AFBEE0}"/>
    <cellStyle name="Moneda 7 19 4 3 2" xfId="31665" xr:uid="{237786D1-9427-43D6-A8D3-0FA2A4F6233B}"/>
    <cellStyle name="Moneda 7 19 4 3 3" xfId="20744" xr:uid="{3C4C6E4E-08F8-443B-B7F0-04C36DA5819A}"/>
    <cellStyle name="Moneda 7 19 4 4" xfId="28026" xr:uid="{5D0F3084-70DD-4CDF-B2C2-4BEC8AFB885C}"/>
    <cellStyle name="Moneda 7 19 4 5" xfId="17105" xr:uid="{9BC23F04-4783-4C88-8738-CC13A64DD0BB}"/>
    <cellStyle name="Moneda 7 19 5" xfId="6872" xr:uid="{D4284E0D-8859-4E8E-A4A3-E4E143540428}"/>
    <cellStyle name="Moneda 7 19 5 2" xfId="14179" xr:uid="{7D6FAA59-9317-4DD4-A179-DCE98DA38B2F}"/>
    <cellStyle name="Moneda 7 19 5 2 2" xfId="36031" xr:uid="{FBE46002-D9AA-4E2C-8795-23D34EF59620}"/>
    <cellStyle name="Moneda 7 19 5 2 3" xfId="25110" xr:uid="{D3CBB36D-AC47-4149-9667-69186E55168B}"/>
    <cellStyle name="Moneda 7 19 5 3" xfId="10525" xr:uid="{CA4A1CCE-5833-47B9-93D6-F8FD31AFDAE4}"/>
    <cellStyle name="Moneda 7 19 5 3 2" xfId="32391" xr:uid="{24F87629-593B-4C30-BE71-5685E37B1786}"/>
    <cellStyle name="Moneda 7 19 5 3 3" xfId="21470" xr:uid="{E465A397-09C5-43B0-A6F7-490EE419C551}"/>
    <cellStyle name="Moneda 7 19 5 4" xfId="28752" xr:uid="{BEF5F3CC-E930-48A2-8EAB-EE0ED336CD1D}"/>
    <cellStyle name="Moneda 7 19 5 5" xfId="17831" xr:uid="{10BCDB0C-CD2C-4633-8F5B-6A7FAD0BB416}"/>
    <cellStyle name="Moneda 7 19 6" xfId="7602" xr:uid="{1F8D501C-FA97-4A08-9278-D7AC555AC1D7}"/>
    <cellStyle name="Moneda 7 19 6 2" xfId="14909" xr:uid="{4A16691F-AB34-4F05-993D-296803745A34}"/>
    <cellStyle name="Moneda 7 19 6 2 2" xfId="36757" xr:uid="{E224E757-DF70-46A7-A464-11BCE2DC95C0}"/>
    <cellStyle name="Moneda 7 19 6 2 3" xfId="25836" xr:uid="{D9D31D69-2ACC-4565-A27C-FE73C5BE372B}"/>
    <cellStyle name="Moneda 7 19 6 3" xfId="11255" xr:uid="{FEB2B02F-BA81-4569-AD5F-1708D1C75AA5}"/>
    <cellStyle name="Moneda 7 19 6 3 2" xfId="33117" xr:uid="{0BF0AFA8-F2F1-43DB-B1A7-985B3A1F3322}"/>
    <cellStyle name="Moneda 7 19 6 3 3" xfId="22196" xr:uid="{690361FB-3F2E-4826-B533-5768323C6813}"/>
    <cellStyle name="Moneda 7 19 6 4" xfId="29478" xr:uid="{7ABB52F2-0808-40EE-BEE7-0FD2370194D8}"/>
    <cellStyle name="Moneda 7 19 6 5" xfId="18557" xr:uid="{829193DE-0782-41CB-88D1-DFCC8CF77CC7}"/>
    <cellStyle name="Moneda 7 19 7" xfId="8332" xr:uid="{B6563EFF-C9EF-47EB-8A7E-3A6542130D9D}"/>
    <cellStyle name="Moneda 7 19 7 2" xfId="15639" xr:uid="{B2813845-F224-4F63-9DC9-11232448EA71}"/>
    <cellStyle name="Moneda 7 19 7 2 2" xfId="37483" xr:uid="{63ADFF58-F13D-4973-9E3B-625DBD06DE17}"/>
    <cellStyle name="Moneda 7 19 7 2 3" xfId="26562" xr:uid="{4B905D2A-6D5C-46CC-B53A-13DB8F212650}"/>
    <cellStyle name="Moneda 7 19 7 3" xfId="11983" xr:uid="{FE4D575F-37BB-424A-9C62-6AF2FBE5E387}"/>
    <cellStyle name="Moneda 7 19 7 3 2" xfId="33843" xr:uid="{9066051A-2450-4695-AF03-959EB361DBF5}"/>
    <cellStyle name="Moneda 7 19 7 3 3" xfId="22922" xr:uid="{E2E0219A-B0D4-444F-A9F4-5CE9BAF91C48}"/>
    <cellStyle name="Moneda 7 19 7 4" xfId="30204" xr:uid="{1280A47F-8F35-4695-A22E-A2D8DEBD3513}"/>
    <cellStyle name="Moneda 7 19 7 5" xfId="19283" xr:uid="{DFA5C88B-3D56-4FB1-9DCD-6F047C3F2DF5}"/>
    <cellStyle name="Moneda 7 19 8" xfId="12721" xr:uid="{306E6450-20B5-401E-8EF7-28D21A42E15B}"/>
    <cellStyle name="Moneda 7 19 8 2" xfId="34577" xr:uid="{60105106-C525-4AA2-B90E-B461DF78D482}"/>
    <cellStyle name="Moneda 7 19 8 3" xfId="23656" xr:uid="{0152D049-B6C1-43B6-ABFD-3A5A8CD373B0}"/>
    <cellStyle name="Moneda 7 19 9" xfId="9069" xr:uid="{3B1AB62C-CE50-4FA9-87BF-CC1C4D203E80}"/>
    <cellStyle name="Moneda 7 19 9 2" xfId="30937" xr:uid="{C448C113-B033-42DB-9332-EDB5883FF3C5}"/>
    <cellStyle name="Moneda 7 19 9 3" xfId="20016" xr:uid="{74FD6E9D-630D-4141-B256-22DE9EC10E3E}"/>
    <cellStyle name="Moneda 7 2" xfId="3233" xr:uid="{7B386D09-F9AE-4838-A753-5F0E9B4AE8BC}"/>
    <cellStyle name="Moneda 7 2 10" xfId="27299" xr:uid="{6234F600-74A8-4191-8768-4BBB0D06F0F4}"/>
    <cellStyle name="Moneda 7 2 11" xfId="16378" xr:uid="{B9B1E520-0C9B-4B28-8469-C4093FEA1843}"/>
    <cellStyle name="Moneda 7 2 2" xfId="5643" xr:uid="{12A30689-3166-4D0D-A4D8-346F937909E3}"/>
    <cellStyle name="Moneda 7 2 2 2" xfId="6382" xr:uid="{FFFB524A-B211-40C8-9954-895FBEBCF633}"/>
    <cellStyle name="Moneda 7 2 2 2 2" xfId="13689" xr:uid="{B4878DED-37AE-4DBD-AACF-6BDFF605D893}"/>
    <cellStyle name="Moneda 7 2 2 2 2 2" xfId="35543" xr:uid="{C67785E2-A678-4EEA-B503-40BB54D4C385}"/>
    <cellStyle name="Moneda 7 2 2 2 2 3" xfId="24622" xr:uid="{A8619D20-AB82-41AB-8131-D2192C5C1FA5}"/>
    <cellStyle name="Moneda 7 2 2 2 3" xfId="10035" xr:uid="{318AF111-7869-4FA7-9DE6-F72C47D65465}"/>
    <cellStyle name="Moneda 7 2 2 2 3 2" xfId="31903" xr:uid="{1145369A-B5DD-4B8E-B600-D34E03EC5D0C}"/>
    <cellStyle name="Moneda 7 2 2 2 3 3" xfId="20982" xr:uid="{1CE0FBB4-E9D7-40DB-928A-796B064C5024}"/>
    <cellStyle name="Moneda 7 2 2 2 4" xfId="28264" xr:uid="{48E28461-8613-4F4F-865C-64EA83CF02C1}"/>
    <cellStyle name="Moneda 7 2 2 2 5" xfId="17343" xr:uid="{EB7FD17E-EF1E-4E38-B78E-A01B513C6E5F}"/>
    <cellStyle name="Moneda 7 2 2 3" xfId="7112" xr:uid="{897D31E3-F21A-4976-91A6-0BD5A28304C5}"/>
    <cellStyle name="Moneda 7 2 2 3 2" xfId="14419" xr:uid="{C446E5EA-FC40-47BA-B0A1-D77220CBBAEE}"/>
    <cellStyle name="Moneda 7 2 2 3 2 2" xfId="36269" xr:uid="{79FE9285-A3E2-4690-88D7-2FB07614B83E}"/>
    <cellStyle name="Moneda 7 2 2 3 2 3" xfId="25348" xr:uid="{7903E62E-C2F7-4F9F-AF68-4176E7B17042}"/>
    <cellStyle name="Moneda 7 2 2 3 3" xfId="10765" xr:uid="{5A710FA9-B192-43CF-B4B3-2D9E44696658}"/>
    <cellStyle name="Moneda 7 2 2 3 3 2" xfId="32629" xr:uid="{4C020B1A-FAD1-412C-A536-078973D78C64}"/>
    <cellStyle name="Moneda 7 2 2 3 3 3" xfId="21708" xr:uid="{EB1807AA-C171-412E-A5F1-B54578C75233}"/>
    <cellStyle name="Moneda 7 2 2 3 4" xfId="28990" xr:uid="{38EBC1ED-282A-4635-88CB-06C9D1D51EC2}"/>
    <cellStyle name="Moneda 7 2 2 3 5" xfId="18069" xr:uid="{8D3318A8-B960-4531-B120-F2E52E58A906}"/>
    <cellStyle name="Moneda 7 2 2 4" xfId="7842" xr:uid="{7B110E19-7AF8-4FF7-8D70-F7480EF25BA1}"/>
    <cellStyle name="Moneda 7 2 2 4 2" xfId="15149" xr:uid="{D9C2145D-BF72-438C-ACEB-D7C2A5BA92EA}"/>
    <cellStyle name="Moneda 7 2 2 4 2 2" xfId="36995" xr:uid="{E817C38D-AD1C-42BA-B3FF-E5F4D7E260F7}"/>
    <cellStyle name="Moneda 7 2 2 4 2 3" xfId="26074" xr:uid="{7DB003BE-414F-4138-B363-B6A8322D9A99}"/>
    <cellStyle name="Moneda 7 2 2 4 3" xfId="11495" xr:uid="{58BD619D-B448-44AD-B1FA-F70914C63036}"/>
    <cellStyle name="Moneda 7 2 2 4 3 2" xfId="33355" xr:uid="{1160754B-166A-402A-825E-A4427BC4157D}"/>
    <cellStyle name="Moneda 7 2 2 4 3 3" xfId="22434" xr:uid="{3DA5A8EC-EBA3-4A20-91A9-11ED8F39B910}"/>
    <cellStyle name="Moneda 7 2 2 4 4" xfId="29716" xr:uid="{92025A75-8F32-4065-84AA-E8F56C1BAD94}"/>
    <cellStyle name="Moneda 7 2 2 4 5" xfId="18795" xr:uid="{BDD76BE8-AE95-4E2D-AF7E-CE11DE51635D}"/>
    <cellStyle name="Moneda 7 2 2 5" xfId="8572" xr:uid="{C7A63209-E93A-4911-A4F7-A647CF36FC08}"/>
    <cellStyle name="Moneda 7 2 2 5 2" xfId="15879" xr:uid="{9F4DFBFC-4E21-4FF6-B396-01B648F68C32}"/>
    <cellStyle name="Moneda 7 2 2 5 2 2" xfId="37721" xr:uid="{8F3CD411-F058-4981-BE0E-4B99908DB967}"/>
    <cellStyle name="Moneda 7 2 2 5 2 3" xfId="26800" xr:uid="{889481FF-DB99-4C82-9E9B-5FA562616F12}"/>
    <cellStyle name="Moneda 7 2 2 5 3" xfId="12221" xr:uid="{8CB648DE-EF52-45E5-BBAC-90548B88190D}"/>
    <cellStyle name="Moneda 7 2 2 5 3 2" xfId="34081" xr:uid="{B0667219-489A-4172-A72C-8ED9E36CC69C}"/>
    <cellStyle name="Moneda 7 2 2 5 3 3" xfId="23160" xr:uid="{3647FD99-0BD6-4ECF-B761-C4F840CAC277}"/>
    <cellStyle name="Moneda 7 2 2 5 4" xfId="30442" xr:uid="{05C0DC12-BF07-4D57-AAE9-29BBEFC9D354}"/>
    <cellStyle name="Moneda 7 2 2 5 5" xfId="19521" xr:uid="{D0B4D5FD-089F-4D97-8972-F8FB8E538069}"/>
    <cellStyle name="Moneda 7 2 2 6" xfId="12961" xr:uid="{5D2D1F9A-9E78-427A-9AF1-54C7FBBA0210}"/>
    <cellStyle name="Moneda 7 2 2 6 2" xfId="34815" xr:uid="{6FD8D443-270A-45EA-B2BD-51AD6361E30A}"/>
    <cellStyle name="Moneda 7 2 2 6 3" xfId="23894" xr:uid="{11E64F66-DEEA-43E5-8353-74685517C28D}"/>
    <cellStyle name="Moneda 7 2 2 7" xfId="9307" xr:uid="{9B969C05-360D-400A-AA1B-3E923DE5EB4D}"/>
    <cellStyle name="Moneda 7 2 2 7 2" xfId="31175" xr:uid="{292137D6-13CC-4238-934F-BA25A9A75DAE}"/>
    <cellStyle name="Moneda 7 2 2 7 3" xfId="20254" xr:uid="{DF21343E-FF87-40A4-A348-EEA344B6FCFF}"/>
    <cellStyle name="Moneda 7 2 2 8" xfId="27536" xr:uid="{64DB8C43-6D00-4AF7-AC81-2A4CEB316E49}"/>
    <cellStyle name="Moneda 7 2 2 9" xfId="16615" xr:uid="{E141436E-9B49-486C-9776-3579CF6B042D}"/>
    <cellStyle name="Moneda 7 2 3" xfId="5893" xr:uid="{F36FE993-214C-4732-85B5-818F4CEF58FF}"/>
    <cellStyle name="Moneda 7 2 3 2" xfId="6626" xr:uid="{7B4A9EA2-A94F-4B6F-B20B-80D2914DB7E5}"/>
    <cellStyle name="Moneda 7 2 3 2 2" xfId="13933" xr:uid="{E7845210-257F-4741-8E38-DD91D0072A9A}"/>
    <cellStyle name="Moneda 7 2 3 2 2 2" xfId="35787" xr:uid="{DF136EF6-5F0C-4CD5-B195-34536EEF9747}"/>
    <cellStyle name="Moneda 7 2 3 2 2 3" xfId="24866" xr:uid="{CF406361-3578-4DEB-ADD4-6F0DEACBD135}"/>
    <cellStyle name="Moneda 7 2 3 2 3" xfId="10279" xr:uid="{566CB6BD-FCE8-4C78-9E86-001D4DA554A7}"/>
    <cellStyle name="Moneda 7 2 3 2 3 2" xfId="32147" xr:uid="{28121879-858C-43E7-A38E-50F6C2697270}"/>
    <cellStyle name="Moneda 7 2 3 2 3 3" xfId="21226" xr:uid="{21879934-78FE-4E5B-ADD9-AA64990D72D9}"/>
    <cellStyle name="Moneda 7 2 3 2 4" xfId="28508" xr:uid="{DF5580CA-CDD3-4EFE-B3A8-092E2175F47D}"/>
    <cellStyle name="Moneda 7 2 3 2 5" xfId="17587" xr:uid="{FF979026-5942-47A5-9236-501A2C43E9B9}"/>
    <cellStyle name="Moneda 7 2 3 3" xfId="7356" xr:uid="{8B40CA41-9EDC-43CB-A82C-C5761D4A44A9}"/>
    <cellStyle name="Moneda 7 2 3 3 2" xfId="14663" xr:uid="{442B9540-E9BB-4473-AE39-15479951E8A9}"/>
    <cellStyle name="Moneda 7 2 3 3 2 2" xfId="36513" xr:uid="{ED45E503-F7AF-4C94-ADED-C00F1D533E40}"/>
    <cellStyle name="Moneda 7 2 3 3 2 3" xfId="25592" xr:uid="{26D850D2-B6FD-49C4-9EF6-5F6796CA269B}"/>
    <cellStyle name="Moneda 7 2 3 3 3" xfId="11009" xr:uid="{0719A1D6-591A-4F03-BF81-6CA68650E427}"/>
    <cellStyle name="Moneda 7 2 3 3 3 2" xfId="32873" xr:uid="{20EB2702-AB17-4A07-8D15-64956E9F314F}"/>
    <cellStyle name="Moneda 7 2 3 3 3 3" xfId="21952" xr:uid="{1307A493-18F2-437F-BED4-6E7D3D3FA843}"/>
    <cellStyle name="Moneda 7 2 3 3 4" xfId="29234" xr:uid="{D5329DC9-461B-4366-A269-91691CA9DCC8}"/>
    <cellStyle name="Moneda 7 2 3 3 5" xfId="18313" xr:uid="{A2E0840C-E065-4332-BC5B-12D8BFD808ED}"/>
    <cellStyle name="Moneda 7 2 3 4" xfId="8086" xr:uid="{19E735B9-1712-4F36-B2AA-58B1C2B1FDFB}"/>
    <cellStyle name="Moneda 7 2 3 4 2" xfId="15393" xr:uid="{FD1D4B1F-2908-4112-B939-16B97C109EBB}"/>
    <cellStyle name="Moneda 7 2 3 4 2 2" xfId="37239" xr:uid="{FE39479F-2471-4376-999C-3D50EA296C10}"/>
    <cellStyle name="Moneda 7 2 3 4 2 3" xfId="26318" xr:uid="{05F5EA31-9291-4EAC-8D9C-3D744A66CF07}"/>
    <cellStyle name="Moneda 7 2 3 4 3" xfId="11739" xr:uid="{78B2BF5D-8901-486C-8E59-B1D42ACFF2FE}"/>
    <cellStyle name="Moneda 7 2 3 4 3 2" xfId="33599" xr:uid="{30A43C0C-79A8-4630-A3DB-94E3BA8D6CFC}"/>
    <cellStyle name="Moneda 7 2 3 4 3 3" xfId="22678" xr:uid="{2F6A5059-E7EF-4035-8560-918FF6A7D348}"/>
    <cellStyle name="Moneda 7 2 3 4 4" xfId="29960" xr:uid="{AC64B63D-5239-40D9-93ED-06EC8C9D0683}"/>
    <cellStyle name="Moneda 7 2 3 4 5" xfId="19039" xr:uid="{09E2513D-D68E-4FA0-971D-9D1C7FE7784A}"/>
    <cellStyle name="Moneda 7 2 3 5" xfId="8816" xr:uid="{DA40DAF6-A7E7-47EF-93A8-5A54276A5978}"/>
    <cellStyle name="Moneda 7 2 3 5 2" xfId="16123" xr:uid="{357ABD6C-CEA2-4FD3-8195-6A97408CD4AE}"/>
    <cellStyle name="Moneda 7 2 3 5 2 2" xfId="37965" xr:uid="{D412C155-AA99-4168-9757-D3587F7BE90A}"/>
    <cellStyle name="Moneda 7 2 3 5 2 3" xfId="27044" xr:uid="{26C75214-03EA-49FC-A4AB-EEED65638E67}"/>
    <cellStyle name="Moneda 7 2 3 5 3" xfId="12465" xr:uid="{AF5733D4-9689-4E6F-97A1-02EA9ACAD50B}"/>
    <cellStyle name="Moneda 7 2 3 5 3 2" xfId="34325" xr:uid="{2F9AE440-CF8B-4574-A874-6A03D347AA0E}"/>
    <cellStyle name="Moneda 7 2 3 5 3 3" xfId="23404" xr:uid="{09B97512-405C-4277-9CCB-1BAE6BDBDD2C}"/>
    <cellStyle name="Moneda 7 2 3 5 4" xfId="30686" xr:uid="{08476C93-C40B-4111-9399-9A4AAF331872}"/>
    <cellStyle name="Moneda 7 2 3 5 5" xfId="19765" xr:uid="{0F8BA4CD-3FF7-41D5-961F-12EE649358CE}"/>
    <cellStyle name="Moneda 7 2 3 6" xfId="13205" xr:uid="{23AF61EB-F4FA-426D-BB02-9682F98E01F2}"/>
    <cellStyle name="Moneda 7 2 3 6 2" xfId="35059" xr:uid="{CE2073C6-843E-440E-92A1-6D81F0677823}"/>
    <cellStyle name="Moneda 7 2 3 6 3" xfId="24138" xr:uid="{1F4104E1-289A-4A04-B5F0-3B6B1FE564A2}"/>
    <cellStyle name="Moneda 7 2 3 7" xfId="9551" xr:uid="{FA8393E2-5661-4FE4-8590-6129F9B80265}"/>
    <cellStyle name="Moneda 7 2 3 7 2" xfId="31419" xr:uid="{CAED4736-9D67-40E0-BAA7-C5E90D3102C9}"/>
    <cellStyle name="Moneda 7 2 3 7 3" xfId="20498" xr:uid="{7CBB0E78-DF1B-45AB-8CCE-AF442D6A414A}"/>
    <cellStyle name="Moneda 7 2 3 8" xfId="27780" xr:uid="{08DE5C9E-DE74-43C1-B1A7-ADE33741CE9A}"/>
    <cellStyle name="Moneda 7 2 3 9" xfId="16859" xr:uid="{87907DF0-D5C2-456F-BDE9-3D0B76E3291A}"/>
    <cellStyle name="Moneda 7 2 4" xfId="6145" xr:uid="{DA8D3031-EDFF-4E60-8DA4-39A3961BC4EC}"/>
    <cellStyle name="Moneda 7 2 4 2" xfId="13452" xr:uid="{D43B8778-CE9B-4D20-AC68-323D058DC426}"/>
    <cellStyle name="Moneda 7 2 4 2 2" xfId="35306" xr:uid="{A93C7147-69A2-4F5D-A18A-621F8FD5D277}"/>
    <cellStyle name="Moneda 7 2 4 2 3" xfId="24385" xr:uid="{112EB031-40C9-4FBE-B9B0-08A19C88151A}"/>
    <cellStyle name="Moneda 7 2 4 3" xfId="9798" xr:uid="{0C191E11-D275-410A-B957-2EDB102D4613}"/>
    <cellStyle name="Moneda 7 2 4 3 2" xfId="31666" xr:uid="{C6CE7418-FF21-40D0-B11B-D85B4DAF5B9B}"/>
    <cellStyle name="Moneda 7 2 4 3 3" xfId="20745" xr:uid="{5C4F1DAA-BF55-47EB-9B38-6FA8A993B52C}"/>
    <cellStyle name="Moneda 7 2 4 4" xfId="28027" xr:uid="{505A3D6E-12A5-44AC-BA8B-0D282EAE0073}"/>
    <cellStyle name="Moneda 7 2 4 5" xfId="17106" xr:uid="{6947ED1C-3CC3-4651-AE15-F2D6A0C15063}"/>
    <cellStyle name="Moneda 7 2 5" xfId="6873" xr:uid="{09CE6790-91F9-4162-B877-036528159746}"/>
    <cellStyle name="Moneda 7 2 5 2" xfId="14180" xr:uid="{9DFA93B5-6D07-4EF0-9D38-6595749DAFD4}"/>
    <cellStyle name="Moneda 7 2 5 2 2" xfId="36032" xr:uid="{F3733868-492D-4CE7-94F7-2A2B22F76092}"/>
    <cellStyle name="Moneda 7 2 5 2 3" xfId="25111" xr:uid="{29B7F9AC-B8D4-445C-8851-B60ED925B09E}"/>
    <cellStyle name="Moneda 7 2 5 3" xfId="10526" xr:uid="{D7EE14E9-44F8-4E4F-9856-6A8C115EC21A}"/>
    <cellStyle name="Moneda 7 2 5 3 2" xfId="32392" xr:uid="{D33C73F1-203C-483A-93E0-598D300F882C}"/>
    <cellStyle name="Moneda 7 2 5 3 3" xfId="21471" xr:uid="{EDF704B2-2C1A-43F6-B3F8-B86C71B09BFA}"/>
    <cellStyle name="Moneda 7 2 5 4" xfId="28753" xr:uid="{F19C56AD-928E-4C22-AFDA-A002D6AF4EA4}"/>
    <cellStyle name="Moneda 7 2 5 5" xfId="17832" xr:uid="{C446F0C8-8171-45AA-9602-C4BF54C98537}"/>
    <cellStyle name="Moneda 7 2 6" xfId="7603" xr:uid="{47B30BFF-56DB-44E1-96DF-238359DB87D7}"/>
    <cellStyle name="Moneda 7 2 6 2" xfId="14910" xr:uid="{F498B0C4-FEB2-45B7-BE02-AC5413999076}"/>
    <cellStyle name="Moneda 7 2 6 2 2" xfId="36758" xr:uid="{5870320D-AB1A-477A-A6AC-B20ECDF33849}"/>
    <cellStyle name="Moneda 7 2 6 2 3" xfId="25837" xr:uid="{359F2215-DD2A-4983-A7D4-1853BA5F89F5}"/>
    <cellStyle name="Moneda 7 2 6 3" xfId="11256" xr:uid="{6C6425F5-B12C-4797-8E72-720706669AE1}"/>
    <cellStyle name="Moneda 7 2 6 3 2" xfId="33118" xr:uid="{1FEE848D-5C11-45E2-A4C7-E606C4C3A513}"/>
    <cellStyle name="Moneda 7 2 6 3 3" xfId="22197" xr:uid="{447D5464-2F11-488A-94F2-BD88D616F881}"/>
    <cellStyle name="Moneda 7 2 6 4" xfId="29479" xr:uid="{F08E0E10-5142-4BE2-937C-0D3D1839694D}"/>
    <cellStyle name="Moneda 7 2 6 5" xfId="18558" xr:uid="{155F47DC-55EE-40D7-A43F-5DBBE08A7982}"/>
    <cellStyle name="Moneda 7 2 7" xfId="8333" xr:uid="{C6489ED6-8785-4241-AF98-7613AD4D9CF0}"/>
    <cellStyle name="Moneda 7 2 7 2" xfId="15640" xr:uid="{37D50636-53DA-4C49-BEA3-E04B3BEAB007}"/>
    <cellStyle name="Moneda 7 2 7 2 2" xfId="37484" xr:uid="{D79A1A60-828C-4993-BB76-FB7C2FCCA65C}"/>
    <cellStyle name="Moneda 7 2 7 2 3" xfId="26563" xr:uid="{C831F459-5AF9-4BE4-B75F-210C9756BDEA}"/>
    <cellStyle name="Moneda 7 2 7 3" xfId="11984" xr:uid="{39C3E0C3-E31E-448F-86B6-0BE3FD0A5583}"/>
    <cellStyle name="Moneda 7 2 7 3 2" xfId="33844" xr:uid="{8EEF6272-B976-41C2-A2C4-BEE28BD531DA}"/>
    <cellStyle name="Moneda 7 2 7 3 3" xfId="22923" xr:uid="{F8A842C9-2ADE-40AE-931B-4DEA47F564E5}"/>
    <cellStyle name="Moneda 7 2 7 4" xfId="30205" xr:uid="{277C91E9-6C2A-4240-8041-A1BBC077A761}"/>
    <cellStyle name="Moneda 7 2 7 5" xfId="19284" xr:uid="{31AC8719-FF0D-421B-BCA0-079CB55A2A54}"/>
    <cellStyle name="Moneda 7 2 8" xfId="12722" xr:uid="{0EB516F8-F09F-453B-89E6-AD55BB439239}"/>
    <cellStyle name="Moneda 7 2 8 2" xfId="34578" xr:uid="{1F752DEF-CDE6-4CE2-BB7F-8A46AAF664A9}"/>
    <cellStyle name="Moneda 7 2 8 3" xfId="23657" xr:uid="{7331A667-7371-4712-9C21-2BC696A5145E}"/>
    <cellStyle name="Moneda 7 2 9" xfId="9070" xr:uid="{9E9BB7A8-D6B2-4598-A605-3A89F65D5285}"/>
    <cellStyle name="Moneda 7 2 9 2" xfId="30938" xr:uid="{EBEC9354-65B0-4AB2-A1B2-F9AC7BA55F92}"/>
    <cellStyle name="Moneda 7 2 9 3" xfId="20017" xr:uid="{4BB2257F-2535-4388-A20A-D74F32E78329}"/>
    <cellStyle name="Moneda 7 20" xfId="3234" xr:uid="{3BC2FC03-A895-4280-AE13-C136AF481CFB}"/>
    <cellStyle name="Moneda 7 20 10" xfId="27300" xr:uid="{7E46C0A5-4710-4BFB-9C11-9A4284864673}"/>
    <cellStyle name="Moneda 7 20 11" xfId="16379" xr:uid="{D013798A-1B99-472B-9FFF-0EB57E061192}"/>
    <cellStyle name="Moneda 7 20 2" xfId="5644" xr:uid="{E445DB38-587D-4E4B-8C6E-B97E662A5187}"/>
    <cellStyle name="Moneda 7 20 2 2" xfId="6383" xr:uid="{FE71F51A-8142-49B1-AE69-0CC07C73228D}"/>
    <cellStyle name="Moneda 7 20 2 2 2" xfId="13690" xr:uid="{FC8E0112-0708-44E7-A46B-BBDD6D7B0B99}"/>
    <cellStyle name="Moneda 7 20 2 2 2 2" xfId="35544" xr:uid="{797C081C-C33F-442A-AE69-7C92B658828E}"/>
    <cellStyle name="Moneda 7 20 2 2 2 3" xfId="24623" xr:uid="{3FEF7598-83E4-4600-85E7-D0F65AF7E670}"/>
    <cellStyle name="Moneda 7 20 2 2 3" xfId="10036" xr:uid="{24B6B059-58F6-49C1-AD15-D5EBA6D3191D}"/>
    <cellStyle name="Moneda 7 20 2 2 3 2" xfId="31904" xr:uid="{B92DF3D1-14B7-488D-B2A8-2888666983AB}"/>
    <cellStyle name="Moneda 7 20 2 2 3 3" xfId="20983" xr:uid="{1156E641-E2B7-4840-9E58-D17E5D9C2D87}"/>
    <cellStyle name="Moneda 7 20 2 2 4" xfId="28265" xr:uid="{D8C5320F-6468-4570-A33E-54B9FDBAB56B}"/>
    <cellStyle name="Moneda 7 20 2 2 5" xfId="17344" xr:uid="{689E33D9-80B0-434F-A567-D8B5987E6618}"/>
    <cellStyle name="Moneda 7 20 2 3" xfId="7113" xr:uid="{6F6EBCC2-8271-43E4-BA9F-805B169BFA46}"/>
    <cellStyle name="Moneda 7 20 2 3 2" xfId="14420" xr:uid="{E51332DA-04FA-4CAB-A004-6F9CF79AF54F}"/>
    <cellStyle name="Moneda 7 20 2 3 2 2" xfId="36270" xr:uid="{8E4BD470-1E04-4D69-AD2E-5BAF3DE94963}"/>
    <cellStyle name="Moneda 7 20 2 3 2 3" xfId="25349" xr:uid="{48A6887B-E880-4306-8648-B12657B378D0}"/>
    <cellStyle name="Moneda 7 20 2 3 3" xfId="10766" xr:uid="{3156BF5D-B4CD-47CE-B6BE-C58C114C3961}"/>
    <cellStyle name="Moneda 7 20 2 3 3 2" xfId="32630" xr:uid="{10F1AD09-4A03-4BF3-B89F-DEBE92E35515}"/>
    <cellStyle name="Moneda 7 20 2 3 3 3" xfId="21709" xr:uid="{7BE3F7D7-4A20-4733-9000-6C5505E38C01}"/>
    <cellStyle name="Moneda 7 20 2 3 4" xfId="28991" xr:uid="{9E499298-E348-43BD-8559-DD4FADC1DA95}"/>
    <cellStyle name="Moneda 7 20 2 3 5" xfId="18070" xr:uid="{AF976D5B-1E3C-4AE5-A091-531C9A367700}"/>
    <cellStyle name="Moneda 7 20 2 4" xfId="7843" xr:uid="{120FB84C-09A8-4102-8142-0CEFD4972E44}"/>
    <cellStyle name="Moneda 7 20 2 4 2" xfId="15150" xr:uid="{7CFCA1BC-07BF-478F-862F-584EB8208C2E}"/>
    <cellStyle name="Moneda 7 20 2 4 2 2" xfId="36996" xr:uid="{314A1BF2-4E87-43CC-AE15-53C03F3756AC}"/>
    <cellStyle name="Moneda 7 20 2 4 2 3" xfId="26075" xr:uid="{EB155791-F47E-422E-843F-1AE923D9BF66}"/>
    <cellStyle name="Moneda 7 20 2 4 3" xfId="11496" xr:uid="{B46E4D1E-6CC1-4617-8DC8-56D02EB2BD7E}"/>
    <cellStyle name="Moneda 7 20 2 4 3 2" xfId="33356" xr:uid="{6D3FFC22-A9ED-4EA3-B772-4A477A1D80CA}"/>
    <cellStyle name="Moneda 7 20 2 4 3 3" xfId="22435" xr:uid="{646FCFDE-644F-43FE-812D-7EAC425F584A}"/>
    <cellStyle name="Moneda 7 20 2 4 4" xfId="29717" xr:uid="{3BA3D2F0-B039-48C0-9D82-BE82F630A3A9}"/>
    <cellStyle name="Moneda 7 20 2 4 5" xfId="18796" xr:uid="{97C75167-7A9D-4D5B-8283-EC37E613E3ED}"/>
    <cellStyle name="Moneda 7 20 2 5" xfId="8573" xr:uid="{F437768F-50E0-4790-9A9F-5BC410A260A3}"/>
    <cellStyle name="Moneda 7 20 2 5 2" xfId="15880" xr:uid="{47D27FFF-6269-40DA-A887-69EAB93DB348}"/>
    <cellStyle name="Moneda 7 20 2 5 2 2" xfId="37722" xr:uid="{1E5848DE-F488-4164-BCB7-301CE9B7CF74}"/>
    <cellStyle name="Moneda 7 20 2 5 2 3" xfId="26801" xr:uid="{5BF29BB5-2720-43AB-B25E-DEDC46AAB675}"/>
    <cellStyle name="Moneda 7 20 2 5 3" xfId="12222" xr:uid="{35CECD77-2F19-492C-89AE-7FE44E10A2CA}"/>
    <cellStyle name="Moneda 7 20 2 5 3 2" xfId="34082" xr:uid="{29233DD2-3F51-41E1-A5DB-3E8F8708CD28}"/>
    <cellStyle name="Moneda 7 20 2 5 3 3" xfId="23161" xr:uid="{796BA613-E4CA-4D7B-B551-608E7EF15F5E}"/>
    <cellStyle name="Moneda 7 20 2 5 4" xfId="30443" xr:uid="{C5CFA737-E5E0-4DA5-AC24-02694174F91B}"/>
    <cellStyle name="Moneda 7 20 2 5 5" xfId="19522" xr:uid="{77E808C4-9008-439A-A5FE-C4D9FBD7CB8D}"/>
    <cellStyle name="Moneda 7 20 2 6" xfId="12962" xr:uid="{7B596C89-BA43-4296-A14B-E3346DE8B386}"/>
    <cellStyle name="Moneda 7 20 2 6 2" xfId="34816" xr:uid="{45661907-045E-4BCA-A46C-003BE4D1492B}"/>
    <cellStyle name="Moneda 7 20 2 6 3" xfId="23895" xr:uid="{2C3CF029-7BB4-4331-8687-7394B8037450}"/>
    <cellStyle name="Moneda 7 20 2 7" xfId="9308" xr:uid="{DC13DB1E-7A74-4A85-BF51-0CB0C3CABB15}"/>
    <cellStyle name="Moneda 7 20 2 7 2" xfId="31176" xr:uid="{4E32E5A0-E60E-490A-8139-527DE5F20C42}"/>
    <cellStyle name="Moneda 7 20 2 7 3" xfId="20255" xr:uid="{1F952289-905D-461D-AC57-618AF196BD74}"/>
    <cellStyle name="Moneda 7 20 2 8" xfId="27537" xr:uid="{8D396A73-D5BD-40A6-B590-D6F0E86771AC}"/>
    <cellStyle name="Moneda 7 20 2 9" xfId="16616" xr:uid="{449E48AC-47DB-46D4-8FF4-42FD73F55906}"/>
    <cellStyle name="Moneda 7 20 3" xfId="5894" xr:uid="{F03CE1B1-655B-4617-9D2D-07405C548AA2}"/>
    <cellStyle name="Moneda 7 20 3 2" xfId="6627" xr:uid="{52D36111-30A3-4D3A-A6CA-95DFF3FD71BD}"/>
    <cellStyle name="Moneda 7 20 3 2 2" xfId="13934" xr:uid="{0AB4F49B-62C1-48BE-90F2-D1C0B02AD2A7}"/>
    <cellStyle name="Moneda 7 20 3 2 2 2" xfId="35788" xr:uid="{2E1A4487-00C2-4C3A-A604-1CBD72DA052C}"/>
    <cellStyle name="Moneda 7 20 3 2 2 3" xfId="24867" xr:uid="{6F682889-12CC-4A6C-9622-6EAC0ABE3E08}"/>
    <cellStyle name="Moneda 7 20 3 2 3" xfId="10280" xr:uid="{486E59AE-90C1-4F6B-BFB2-D83270FD3C7E}"/>
    <cellStyle name="Moneda 7 20 3 2 3 2" xfId="32148" xr:uid="{81E22653-DD1D-42E6-BAA0-3E0BBB960054}"/>
    <cellStyle name="Moneda 7 20 3 2 3 3" xfId="21227" xr:uid="{37DD3699-3172-482F-B5F6-C43B8501A081}"/>
    <cellStyle name="Moneda 7 20 3 2 4" xfId="28509" xr:uid="{4E53AF0E-1706-4424-883F-98165FBB0A54}"/>
    <cellStyle name="Moneda 7 20 3 2 5" xfId="17588" xr:uid="{8DF66189-9EBF-4CDA-A0F4-1A96A4C7F022}"/>
    <cellStyle name="Moneda 7 20 3 3" xfId="7357" xr:uid="{E3365067-58E7-4AB9-826C-C13551054884}"/>
    <cellStyle name="Moneda 7 20 3 3 2" xfId="14664" xr:uid="{9BB94269-551F-4CC1-A04B-1BFFF9E3C131}"/>
    <cellStyle name="Moneda 7 20 3 3 2 2" xfId="36514" xr:uid="{22BB343A-B2E2-40B8-993B-D5E16A9D76AA}"/>
    <cellStyle name="Moneda 7 20 3 3 2 3" xfId="25593" xr:uid="{AD9842C6-307B-4845-9D4E-3340B1A8227F}"/>
    <cellStyle name="Moneda 7 20 3 3 3" xfId="11010" xr:uid="{5EC594C9-DC73-421E-A481-B1DCA728E379}"/>
    <cellStyle name="Moneda 7 20 3 3 3 2" xfId="32874" xr:uid="{4BAB3F94-EE26-4EA2-B873-00123DA29E23}"/>
    <cellStyle name="Moneda 7 20 3 3 3 3" xfId="21953" xr:uid="{C63607EF-ADB1-4244-98C7-5E37BFDE26A0}"/>
    <cellStyle name="Moneda 7 20 3 3 4" xfId="29235" xr:uid="{5FA22BBF-A902-44E1-A90C-6C1F13308440}"/>
    <cellStyle name="Moneda 7 20 3 3 5" xfId="18314" xr:uid="{D3279033-EECB-47A3-B1DA-728147777672}"/>
    <cellStyle name="Moneda 7 20 3 4" xfId="8087" xr:uid="{D808303B-79C5-415C-A88A-262EA8C0C019}"/>
    <cellStyle name="Moneda 7 20 3 4 2" xfId="15394" xr:uid="{BF932813-6E96-4583-9EFE-D2491A8FDC8B}"/>
    <cellStyle name="Moneda 7 20 3 4 2 2" xfId="37240" xr:uid="{4667AC1D-8887-4A15-B9C4-609002D3E2EF}"/>
    <cellStyle name="Moneda 7 20 3 4 2 3" xfId="26319" xr:uid="{AAEE5BAF-D1AD-4095-9F0C-839A74309EA8}"/>
    <cellStyle name="Moneda 7 20 3 4 3" xfId="11740" xr:uid="{DB9BEED8-4D95-4129-AAF4-A3850842AF8C}"/>
    <cellStyle name="Moneda 7 20 3 4 3 2" xfId="33600" xr:uid="{32A5A0F5-634C-4C26-BF85-4A7AC77CD6D3}"/>
    <cellStyle name="Moneda 7 20 3 4 3 3" xfId="22679" xr:uid="{6D6F86B3-7484-4D6C-A8C1-AC6556B5DA25}"/>
    <cellStyle name="Moneda 7 20 3 4 4" xfId="29961" xr:uid="{8C70DA4F-B30A-4B64-BB69-4B2F3BBC7077}"/>
    <cellStyle name="Moneda 7 20 3 4 5" xfId="19040" xr:uid="{41F80AE5-EC8B-4675-B10B-83E385A563A5}"/>
    <cellStyle name="Moneda 7 20 3 5" xfId="8817" xr:uid="{7312AC29-7582-4009-9DB2-D428A2551C20}"/>
    <cellStyle name="Moneda 7 20 3 5 2" xfId="16124" xr:uid="{E2DAE039-8C9E-4CEB-879E-411E9C122F31}"/>
    <cellStyle name="Moneda 7 20 3 5 2 2" xfId="37966" xr:uid="{C5F0622B-3B58-41B1-923E-A3ADC4B166AB}"/>
    <cellStyle name="Moneda 7 20 3 5 2 3" xfId="27045" xr:uid="{45A7990E-A719-473F-84AB-4CFEC2F6F0E0}"/>
    <cellStyle name="Moneda 7 20 3 5 3" xfId="12466" xr:uid="{88F7A05C-FE64-49B1-B04F-82BBF2C91DB4}"/>
    <cellStyle name="Moneda 7 20 3 5 3 2" xfId="34326" xr:uid="{B260D6DB-7058-47F7-B529-690AB2407CB7}"/>
    <cellStyle name="Moneda 7 20 3 5 3 3" xfId="23405" xr:uid="{D53427A4-BE39-47DA-98C9-26212B461E97}"/>
    <cellStyle name="Moneda 7 20 3 5 4" xfId="30687" xr:uid="{422245C6-94F5-41AD-8742-C0AF2DD8143D}"/>
    <cellStyle name="Moneda 7 20 3 5 5" xfId="19766" xr:uid="{B9EAECCF-D03C-4C26-9DE7-99568349E60A}"/>
    <cellStyle name="Moneda 7 20 3 6" xfId="13206" xr:uid="{2F3091BF-58E6-4127-8397-EC677E44333D}"/>
    <cellStyle name="Moneda 7 20 3 6 2" xfId="35060" xr:uid="{BACE5CBF-4BF0-445D-B44E-B130EE383344}"/>
    <cellStyle name="Moneda 7 20 3 6 3" xfId="24139" xr:uid="{32CD9B5F-8DFC-43CC-BA4D-711C5E89DA0D}"/>
    <cellStyle name="Moneda 7 20 3 7" xfId="9552" xr:uid="{1DDF3279-C27B-4A42-9D07-8482AF0560F2}"/>
    <cellStyle name="Moneda 7 20 3 7 2" xfId="31420" xr:uid="{5E7177F1-7D08-423F-AE1D-05D15B06E78D}"/>
    <cellStyle name="Moneda 7 20 3 7 3" xfId="20499" xr:uid="{464E9125-2890-4E32-809D-6F2E41C29940}"/>
    <cellStyle name="Moneda 7 20 3 8" xfId="27781" xr:uid="{6089CF56-A3A5-4EDC-A62B-036B834BDFB3}"/>
    <cellStyle name="Moneda 7 20 3 9" xfId="16860" xr:uid="{86CB91DA-45FD-4AE4-9E76-2E3EC5A84307}"/>
    <cellStyle name="Moneda 7 20 4" xfId="6146" xr:uid="{3E3252A4-E36B-4AEF-9B0B-C5C619AA775A}"/>
    <cellStyle name="Moneda 7 20 4 2" xfId="13453" xr:uid="{65F71AFE-87D3-4984-9B3E-6E3AE381515F}"/>
    <cellStyle name="Moneda 7 20 4 2 2" xfId="35307" xr:uid="{42A89D43-B1F3-46BE-8812-08DCE53D5BAF}"/>
    <cellStyle name="Moneda 7 20 4 2 3" xfId="24386" xr:uid="{118A1CDE-DF88-42BB-8EA8-5F9C458632C9}"/>
    <cellStyle name="Moneda 7 20 4 3" xfId="9799" xr:uid="{484F3154-EFAB-422C-9E33-A1C033177948}"/>
    <cellStyle name="Moneda 7 20 4 3 2" xfId="31667" xr:uid="{D26219AD-E13E-4E13-84AD-FFDC2CFAFC08}"/>
    <cellStyle name="Moneda 7 20 4 3 3" xfId="20746" xr:uid="{2078CDA1-2760-4814-9594-E970F13556AE}"/>
    <cellStyle name="Moneda 7 20 4 4" xfId="28028" xr:uid="{2DBCD191-95E6-4E34-8EF9-6B17E736020A}"/>
    <cellStyle name="Moneda 7 20 4 5" xfId="17107" xr:uid="{D763C032-945D-4F02-9DF5-CB547AED7172}"/>
    <cellStyle name="Moneda 7 20 5" xfId="6874" xr:uid="{3E5FF72F-0EBE-4464-B91C-582A6D1F4E97}"/>
    <cellStyle name="Moneda 7 20 5 2" xfId="14181" xr:uid="{CD398871-1E50-4C15-A710-45FFF073B25B}"/>
    <cellStyle name="Moneda 7 20 5 2 2" xfId="36033" xr:uid="{AEF0C7A8-502C-49AF-B5CC-D8AB2978ABAC}"/>
    <cellStyle name="Moneda 7 20 5 2 3" xfId="25112" xr:uid="{367ABF01-CF65-43D7-BE77-CD60812B8E89}"/>
    <cellStyle name="Moneda 7 20 5 3" xfId="10527" xr:uid="{9F71FCE7-84E8-4019-B842-754C692B11E3}"/>
    <cellStyle name="Moneda 7 20 5 3 2" xfId="32393" xr:uid="{92041EB5-49DA-4AA2-9006-09770531A21E}"/>
    <cellStyle name="Moneda 7 20 5 3 3" xfId="21472" xr:uid="{A39C3F44-E490-43FD-9A5A-8C8CF507CF5C}"/>
    <cellStyle name="Moneda 7 20 5 4" xfId="28754" xr:uid="{FC01208D-1958-44C1-AC83-CD6BE844D80A}"/>
    <cellStyle name="Moneda 7 20 5 5" xfId="17833" xr:uid="{B108FED9-9BB9-4949-B24C-348F17EBB5C5}"/>
    <cellStyle name="Moneda 7 20 6" xfId="7604" xr:uid="{4791CF50-71BF-4610-8E50-BB4535DC432A}"/>
    <cellStyle name="Moneda 7 20 6 2" xfId="14911" xr:uid="{5D8BFCB4-BB11-4DFB-909A-D722B20B14BA}"/>
    <cellStyle name="Moneda 7 20 6 2 2" xfId="36759" xr:uid="{E4B6F4A1-CAF0-40A0-9AA9-0A1A3AC2EDCF}"/>
    <cellStyle name="Moneda 7 20 6 2 3" xfId="25838" xr:uid="{4F0B03B4-A15A-49A3-8DE6-2E5CD2B2FADD}"/>
    <cellStyle name="Moneda 7 20 6 3" xfId="11257" xr:uid="{1F57C91C-661E-466D-BC38-26CC1A71EDC6}"/>
    <cellStyle name="Moneda 7 20 6 3 2" xfId="33119" xr:uid="{1131BE91-994C-43B1-9B31-332C82DFB763}"/>
    <cellStyle name="Moneda 7 20 6 3 3" xfId="22198" xr:uid="{53E21EC5-DB81-471D-A48C-458AF02508E6}"/>
    <cellStyle name="Moneda 7 20 6 4" xfId="29480" xr:uid="{4418D714-CDB7-4E6B-9BAC-E3C8181A13EE}"/>
    <cellStyle name="Moneda 7 20 6 5" xfId="18559" xr:uid="{91D8CF99-67F3-4148-AE88-3EB12D8935BC}"/>
    <cellStyle name="Moneda 7 20 7" xfId="8334" xr:uid="{E9288068-BEEF-49F2-8F0F-8ECDDAD92F02}"/>
    <cellStyle name="Moneda 7 20 7 2" xfId="15641" xr:uid="{83029E47-9CC7-428A-9C2A-4BF8BD3C7719}"/>
    <cellStyle name="Moneda 7 20 7 2 2" xfId="37485" xr:uid="{379BF366-3C55-4B90-A06E-6541608B9429}"/>
    <cellStyle name="Moneda 7 20 7 2 3" xfId="26564" xr:uid="{6E2E9C05-C574-46EC-8EC8-844BD6901A04}"/>
    <cellStyle name="Moneda 7 20 7 3" xfId="11985" xr:uid="{EE24E11D-A20F-4C6F-89B9-885578E5C432}"/>
    <cellStyle name="Moneda 7 20 7 3 2" xfId="33845" xr:uid="{B2A89671-88A6-40CA-BD06-E8516E4D603D}"/>
    <cellStyle name="Moneda 7 20 7 3 3" xfId="22924" xr:uid="{AE9750B3-B005-4C9E-868C-6D520440C3B7}"/>
    <cellStyle name="Moneda 7 20 7 4" xfId="30206" xr:uid="{8B4F94A9-3486-4FCE-AF95-0C138BA4A06F}"/>
    <cellStyle name="Moneda 7 20 7 5" xfId="19285" xr:uid="{14B65B11-E5D8-4842-9806-DC08B2B890F1}"/>
    <cellStyle name="Moneda 7 20 8" xfId="12723" xr:uid="{7515762E-051F-4BAE-ACD6-7CED5C6E43FF}"/>
    <cellStyle name="Moneda 7 20 8 2" xfId="34579" xr:uid="{83630E84-D79B-4AD6-B040-74EEBEAF1490}"/>
    <cellStyle name="Moneda 7 20 8 3" xfId="23658" xr:uid="{CF3E6A7D-F005-484F-A7B0-B666D6C35F99}"/>
    <cellStyle name="Moneda 7 20 9" xfId="9071" xr:uid="{00974880-C274-49FF-A8C6-21B9DC5F8D00}"/>
    <cellStyle name="Moneda 7 20 9 2" xfId="30939" xr:uid="{26043F60-A28A-4697-9316-911173281FF3}"/>
    <cellStyle name="Moneda 7 20 9 3" xfId="20018" xr:uid="{FC677BB5-0270-4EBC-B0EC-60D915ACEFE2}"/>
    <cellStyle name="Moneda 7 21" xfId="3235" xr:uid="{92D8A879-FE99-40DA-9ED9-5306864919A1}"/>
    <cellStyle name="Moneda 7 21 10" xfId="27301" xr:uid="{448F5FF8-0E15-433D-8959-33B80581B688}"/>
    <cellStyle name="Moneda 7 21 11" xfId="16380" xr:uid="{075B19F8-F3FD-4E47-8420-E31F2E31DAC8}"/>
    <cellStyle name="Moneda 7 21 2" xfId="5645" xr:uid="{F9DFF6AF-1381-4C79-88CE-696A0E9E5E0F}"/>
    <cellStyle name="Moneda 7 21 2 2" xfId="6384" xr:uid="{D5EAD8D1-668C-4674-8E96-7B82A0C8430F}"/>
    <cellStyle name="Moneda 7 21 2 2 2" xfId="13691" xr:uid="{A3226140-5EB1-4E44-A376-BA3CA5FE0ABC}"/>
    <cellStyle name="Moneda 7 21 2 2 2 2" xfId="35545" xr:uid="{3BC40C6A-3E6F-4D47-8468-09C22940C428}"/>
    <cellStyle name="Moneda 7 21 2 2 2 3" xfId="24624" xr:uid="{6668F4FA-E19A-48A9-B68B-3473F8E66DB7}"/>
    <cellStyle name="Moneda 7 21 2 2 3" xfId="10037" xr:uid="{21ADA269-065C-422A-A311-8D28E510FC02}"/>
    <cellStyle name="Moneda 7 21 2 2 3 2" xfId="31905" xr:uid="{EFE17441-BD0E-4DFF-BDC9-3C868946456B}"/>
    <cellStyle name="Moneda 7 21 2 2 3 3" xfId="20984" xr:uid="{C573511E-DC39-4A4A-86A8-013511A972CA}"/>
    <cellStyle name="Moneda 7 21 2 2 4" xfId="28266" xr:uid="{2FC22525-CE55-402C-8270-0A8946A26058}"/>
    <cellStyle name="Moneda 7 21 2 2 5" xfId="17345" xr:uid="{C3EC1152-573E-43C6-AAAC-23FD521ADD0A}"/>
    <cellStyle name="Moneda 7 21 2 3" xfId="7114" xr:uid="{308863C8-7B9C-4655-8B08-89C6BA05568A}"/>
    <cellStyle name="Moneda 7 21 2 3 2" xfId="14421" xr:uid="{299DA204-D8AB-4F8A-AD53-BB9AB19EAACE}"/>
    <cellStyle name="Moneda 7 21 2 3 2 2" xfId="36271" xr:uid="{85D89F79-3AE8-4AB0-9AB4-DBB53F38CF4E}"/>
    <cellStyle name="Moneda 7 21 2 3 2 3" xfId="25350" xr:uid="{BC72E8F1-82CE-4A51-9092-0EB4D5613686}"/>
    <cellStyle name="Moneda 7 21 2 3 3" xfId="10767" xr:uid="{911999A9-6CE7-4BD2-9D8D-AAE4F40A2022}"/>
    <cellStyle name="Moneda 7 21 2 3 3 2" xfId="32631" xr:uid="{E2442CFA-117B-41C3-9AA0-031679EBD5CA}"/>
    <cellStyle name="Moneda 7 21 2 3 3 3" xfId="21710" xr:uid="{6EE3800B-DBD9-4901-A25B-2FA34B3D9945}"/>
    <cellStyle name="Moneda 7 21 2 3 4" xfId="28992" xr:uid="{4C15B2F1-C72E-409B-B4A4-B22636D841DC}"/>
    <cellStyle name="Moneda 7 21 2 3 5" xfId="18071" xr:uid="{82F1CE5D-5519-4A70-BFD5-8F06AE4FEF15}"/>
    <cellStyle name="Moneda 7 21 2 4" xfId="7844" xr:uid="{5386C640-F8E6-4283-9CF2-AC8A35AA0517}"/>
    <cellStyle name="Moneda 7 21 2 4 2" xfId="15151" xr:uid="{4835B520-83D1-498E-B1BA-448A3ED82207}"/>
    <cellStyle name="Moneda 7 21 2 4 2 2" xfId="36997" xr:uid="{636A8798-3069-4D1D-8A92-BBBD79C1718D}"/>
    <cellStyle name="Moneda 7 21 2 4 2 3" xfId="26076" xr:uid="{A0B9071B-E694-4DEC-9437-DAAED88E6B40}"/>
    <cellStyle name="Moneda 7 21 2 4 3" xfId="11497" xr:uid="{8C9233DC-250A-4E0D-A9FF-26884782D095}"/>
    <cellStyle name="Moneda 7 21 2 4 3 2" xfId="33357" xr:uid="{A969B080-4EFC-4D4E-A99D-5FF14D4B58CE}"/>
    <cellStyle name="Moneda 7 21 2 4 3 3" xfId="22436" xr:uid="{8DE901A7-4A18-4C8B-9F15-BBE8473CE18D}"/>
    <cellStyle name="Moneda 7 21 2 4 4" xfId="29718" xr:uid="{BC7305C2-52E2-4D0A-8F64-6DEBCC2159E2}"/>
    <cellStyle name="Moneda 7 21 2 4 5" xfId="18797" xr:uid="{BF2180FA-9614-4C36-8A57-207BE410597A}"/>
    <cellStyle name="Moneda 7 21 2 5" xfId="8574" xr:uid="{8E5D393E-85B6-4C5C-BC25-EF8874DCE3D6}"/>
    <cellStyle name="Moneda 7 21 2 5 2" xfId="15881" xr:uid="{802DDCFA-D5E6-400C-BDE0-ED6968B05FE8}"/>
    <cellStyle name="Moneda 7 21 2 5 2 2" xfId="37723" xr:uid="{57ED6CC3-98A6-4078-B534-EE3A6F582825}"/>
    <cellStyle name="Moneda 7 21 2 5 2 3" xfId="26802" xr:uid="{AFED7751-9025-4FDC-BF75-A1A9B08A180E}"/>
    <cellStyle name="Moneda 7 21 2 5 3" xfId="12223" xr:uid="{90C795DF-3D5D-4250-AD22-5729E522F9BB}"/>
    <cellStyle name="Moneda 7 21 2 5 3 2" xfId="34083" xr:uid="{6613E0F8-103C-4892-B4B4-C931CD2BE79E}"/>
    <cellStyle name="Moneda 7 21 2 5 3 3" xfId="23162" xr:uid="{0B7CEF8C-1776-4DD2-BF1B-8ECA79E80695}"/>
    <cellStyle name="Moneda 7 21 2 5 4" xfId="30444" xr:uid="{D2CCEA90-D505-464D-8CA0-48E824C2E823}"/>
    <cellStyle name="Moneda 7 21 2 5 5" xfId="19523" xr:uid="{9300240E-5EBD-4896-A986-D6FAEE77CF3C}"/>
    <cellStyle name="Moneda 7 21 2 6" xfId="12963" xr:uid="{7AF667C6-7339-4AD0-9A97-A2A752A959A8}"/>
    <cellStyle name="Moneda 7 21 2 6 2" xfId="34817" xr:uid="{EF7AF8DC-AB89-4D86-93AB-7716F72136D8}"/>
    <cellStyle name="Moneda 7 21 2 6 3" xfId="23896" xr:uid="{D992F56E-CD3B-4265-95A9-7A82C18B8774}"/>
    <cellStyle name="Moneda 7 21 2 7" xfId="9309" xr:uid="{2AAD637B-C8A8-4B4C-96D3-AC32FA2DBA54}"/>
    <cellStyle name="Moneda 7 21 2 7 2" xfId="31177" xr:uid="{AD2B7946-3E2D-4219-8C8C-A234114C752A}"/>
    <cellStyle name="Moneda 7 21 2 7 3" xfId="20256" xr:uid="{E18A94C9-376A-4994-88A4-A8A0F0DB1846}"/>
    <cellStyle name="Moneda 7 21 2 8" xfId="27538" xr:uid="{2C232E4F-DFBF-4390-A3BB-27AF53BF06E4}"/>
    <cellStyle name="Moneda 7 21 2 9" xfId="16617" xr:uid="{5996A222-D866-4D17-9B8C-4A3E6B95F983}"/>
    <cellStyle name="Moneda 7 21 3" xfId="5895" xr:uid="{53F9F780-63A4-4F70-9623-F121E064A6C9}"/>
    <cellStyle name="Moneda 7 21 3 2" xfId="6628" xr:uid="{FDFB3202-928F-422C-8D7E-DCD44FBEF59A}"/>
    <cellStyle name="Moneda 7 21 3 2 2" xfId="13935" xr:uid="{EEC1B779-5A68-4500-A348-42A748BFDB17}"/>
    <cellStyle name="Moneda 7 21 3 2 2 2" xfId="35789" xr:uid="{F2CC2EFE-7C64-40BA-B53B-5DD063DCED2A}"/>
    <cellStyle name="Moneda 7 21 3 2 2 3" xfId="24868" xr:uid="{8789ECF1-E535-4018-8CF3-325D8EA4918B}"/>
    <cellStyle name="Moneda 7 21 3 2 3" xfId="10281" xr:uid="{393B5A1B-EE2F-4912-AC85-6F0DFE5A15BD}"/>
    <cellStyle name="Moneda 7 21 3 2 3 2" xfId="32149" xr:uid="{760E2B52-9654-47AD-955E-5EA122164A88}"/>
    <cellStyle name="Moneda 7 21 3 2 3 3" xfId="21228" xr:uid="{4483E80C-B7F1-428A-A055-F686797C2F57}"/>
    <cellStyle name="Moneda 7 21 3 2 4" xfId="28510" xr:uid="{0F78549F-5C0C-4281-81DE-FC6596701868}"/>
    <cellStyle name="Moneda 7 21 3 2 5" xfId="17589" xr:uid="{D25CE8D1-10E4-4BF5-A78F-095495AD3A4C}"/>
    <cellStyle name="Moneda 7 21 3 3" xfId="7358" xr:uid="{0D6952E8-E871-46CF-BF36-B25884E70B5C}"/>
    <cellStyle name="Moneda 7 21 3 3 2" xfId="14665" xr:uid="{1E46B6AC-B5C9-4AFC-8A5B-5037552C6C37}"/>
    <cellStyle name="Moneda 7 21 3 3 2 2" xfId="36515" xr:uid="{0CD6ED5D-1E9A-4584-826D-C6B359086CDD}"/>
    <cellStyle name="Moneda 7 21 3 3 2 3" xfId="25594" xr:uid="{A621863C-8EE8-46E9-8500-4D5ADE47E94B}"/>
    <cellStyle name="Moneda 7 21 3 3 3" xfId="11011" xr:uid="{9B8281A9-F344-4650-B0E2-3558D4FDA15C}"/>
    <cellStyle name="Moneda 7 21 3 3 3 2" xfId="32875" xr:uid="{63643277-7F07-4F39-ACAE-B834A3F9E7ED}"/>
    <cellStyle name="Moneda 7 21 3 3 3 3" xfId="21954" xr:uid="{D91C02B5-AAD3-457B-B153-45C7EB8D3831}"/>
    <cellStyle name="Moneda 7 21 3 3 4" xfId="29236" xr:uid="{031A620C-D49B-4984-8C06-488811D7CDE2}"/>
    <cellStyle name="Moneda 7 21 3 3 5" xfId="18315" xr:uid="{40048D74-8008-4975-B07C-14813CBFD9EE}"/>
    <cellStyle name="Moneda 7 21 3 4" xfId="8088" xr:uid="{924C2A05-61C1-4C9A-A1EE-FCCA06487BCC}"/>
    <cellStyle name="Moneda 7 21 3 4 2" xfId="15395" xr:uid="{D4C101D6-28B7-4EF6-93EF-9E3B91519540}"/>
    <cellStyle name="Moneda 7 21 3 4 2 2" xfId="37241" xr:uid="{566D18C3-3270-4055-87C2-7A7F38692C1E}"/>
    <cellStyle name="Moneda 7 21 3 4 2 3" xfId="26320" xr:uid="{70465002-4C92-49B2-9E26-50F3D19A6071}"/>
    <cellStyle name="Moneda 7 21 3 4 3" xfId="11741" xr:uid="{1DF92727-5A19-4FD9-8962-1B143245B63B}"/>
    <cellStyle name="Moneda 7 21 3 4 3 2" xfId="33601" xr:uid="{40315C23-4C89-47D1-9F26-39B63C6273B0}"/>
    <cellStyle name="Moneda 7 21 3 4 3 3" xfId="22680" xr:uid="{FD406406-A82A-46A8-98AE-6BA19FAD585E}"/>
    <cellStyle name="Moneda 7 21 3 4 4" xfId="29962" xr:uid="{25C5B93B-F0F9-4507-AFF2-CB9A9924AF1F}"/>
    <cellStyle name="Moneda 7 21 3 4 5" xfId="19041" xr:uid="{DE16362D-0E40-4F15-BA6F-858A89FF6A85}"/>
    <cellStyle name="Moneda 7 21 3 5" xfId="8818" xr:uid="{20821227-F943-4C87-B64E-1FC4A245CEA6}"/>
    <cellStyle name="Moneda 7 21 3 5 2" xfId="16125" xr:uid="{E47DE981-647D-4887-A246-9F9237DBD125}"/>
    <cellStyle name="Moneda 7 21 3 5 2 2" xfId="37967" xr:uid="{DE42BED0-D126-4388-8BFB-D0ECDA87395B}"/>
    <cellStyle name="Moneda 7 21 3 5 2 3" xfId="27046" xr:uid="{8B99C30A-F8CF-4C57-A435-5134077F7C78}"/>
    <cellStyle name="Moneda 7 21 3 5 3" xfId="12467" xr:uid="{D499F9F5-B54E-457C-AADB-07C7E2155CDD}"/>
    <cellStyle name="Moneda 7 21 3 5 3 2" xfId="34327" xr:uid="{4B96184E-FFCC-4532-A1D6-531D2D238AAA}"/>
    <cellStyle name="Moneda 7 21 3 5 3 3" xfId="23406" xr:uid="{5E46D2BE-9AFE-4DCF-A8FA-5E333E92B4C1}"/>
    <cellStyle name="Moneda 7 21 3 5 4" xfId="30688" xr:uid="{6788EF95-083A-4181-8E6B-B7D38D6FB1AC}"/>
    <cellStyle name="Moneda 7 21 3 5 5" xfId="19767" xr:uid="{23D2A0C8-2B04-40BA-86FE-171532CFA87D}"/>
    <cellStyle name="Moneda 7 21 3 6" xfId="13207" xr:uid="{8DFDBAA5-BDC1-4AEE-9066-E64C67C7288B}"/>
    <cellStyle name="Moneda 7 21 3 6 2" xfId="35061" xr:uid="{1D8B391D-38C1-4C44-9017-B6A539B7C547}"/>
    <cellStyle name="Moneda 7 21 3 6 3" xfId="24140" xr:uid="{F7F64F8B-C186-42A6-9B1C-054D19B31543}"/>
    <cellStyle name="Moneda 7 21 3 7" xfId="9553" xr:uid="{62B98F14-1770-4F48-92D2-53408D4E56FF}"/>
    <cellStyle name="Moneda 7 21 3 7 2" xfId="31421" xr:uid="{0D7EFBD5-9A9C-47CD-9AB7-3E1E756317B3}"/>
    <cellStyle name="Moneda 7 21 3 7 3" xfId="20500" xr:uid="{FC1C5C86-B624-4382-9FDE-205D9F332BEB}"/>
    <cellStyle name="Moneda 7 21 3 8" xfId="27782" xr:uid="{FD8F1020-ABA1-44B4-9B0A-973F43AB1781}"/>
    <cellStyle name="Moneda 7 21 3 9" xfId="16861" xr:uid="{3CA6E0E7-C320-4B32-8B1D-CBD95DA80130}"/>
    <cellStyle name="Moneda 7 21 4" xfId="6147" xr:uid="{DB722B2F-8ABB-43C1-804B-A268579F132C}"/>
    <cellStyle name="Moneda 7 21 4 2" xfId="13454" xr:uid="{50C6C2C8-1CA4-4B60-86EA-7DF1B1EE4C39}"/>
    <cellStyle name="Moneda 7 21 4 2 2" xfId="35308" xr:uid="{1EBEAAE3-A7EF-4A6E-A8CE-095BD1497612}"/>
    <cellStyle name="Moneda 7 21 4 2 3" xfId="24387" xr:uid="{9D6846AF-1F05-4DE4-A2BE-EE4821F35965}"/>
    <cellStyle name="Moneda 7 21 4 3" xfId="9800" xr:uid="{099F6DF5-F268-4710-82E4-6868AA08EC96}"/>
    <cellStyle name="Moneda 7 21 4 3 2" xfId="31668" xr:uid="{0DD793EF-111B-4171-B5DF-21D7A044768E}"/>
    <cellStyle name="Moneda 7 21 4 3 3" xfId="20747" xr:uid="{9557A14B-1531-4BAF-A908-E507970DC327}"/>
    <cellStyle name="Moneda 7 21 4 4" xfId="28029" xr:uid="{E8D7C9F6-7074-4B0C-8F2C-7D111D84DBE5}"/>
    <cellStyle name="Moneda 7 21 4 5" xfId="17108" xr:uid="{AC1F8894-4E18-4ED3-9CBF-6D998CC7A2E6}"/>
    <cellStyle name="Moneda 7 21 5" xfId="6875" xr:uid="{21ED4B15-A339-410D-8C51-8996C357F37A}"/>
    <cellStyle name="Moneda 7 21 5 2" xfId="14182" xr:uid="{2A50E09A-5306-4B42-9373-6AF046AFBB25}"/>
    <cellStyle name="Moneda 7 21 5 2 2" xfId="36034" xr:uid="{906A26C0-82C3-44E6-B10B-A8E3FCD87563}"/>
    <cellStyle name="Moneda 7 21 5 2 3" xfId="25113" xr:uid="{9261FC6D-2A11-48A4-B0E4-3964D92B319D}"/>
    <cellStyle name="Moneda 7 21 5 3" xfId="10528" xr:uid="{8B81C0EF-DA01-4F4F-A25C-13E6855D0340}"/>
    <cellStyle name="Moneda 7 21 5 3 2" xfId="32394" xr:uid="{4DEF91A9-516C-4EA4-B364-412691EDD5B4}"/>
    <cellStyle name="Moneda 7 21 5 3 3" xfId="21473" xr:uid="{AC5373B5-AAF3-4E17-B624-A5C920D3BBC4}"/>
    <cellStyle name="Moneda 7 21 5 4" xfId="28755" xr:uid="{FAED6A4F-3029-4738-9E07-781DD98B2796}"/>
    <cellStyle name="Moneda 7 21 5 5" xfId="17834" xr:uid="{B41BE3DF-FA2B-4CBA-9CD5-BB98B786C662}"/>
    <cellStyle name="Moneda 7 21 6" xfId="7605" xr:uid="{C31A6E2C-B665-40F2-8CEA-18874BC7F96A}"/>
    <cellStyle name="Moneda 7 21 6 2" xfId="14912" xr:uid="{40B3E594-2E5B-4E57-9648-8D8B0AA8966E}"/>
    <cellStyle name="Moneda 7 21 6 2 2" xfId="36760" xr:uid="{B0043110-FF74-4FF8-98CE-6553393DFF1C}"/>
    <cellStyle name="Moneda 7 21 6 2 3" xfId="25839" xr:uid="{FE128229-10D6-4717-9335-224D02188A6A}"/>
    <cellStyle name="Moneda 7 21 6 3" xfId="11258" xr:uid="{E89B5DF2-95E3-4FE5-81AE-0189789F6EAC}"/>
    <cellStyle name="Moneda 7 21 6 3 2" xfId="33120" xr:uid="{F1803268-DEC6-4147-BAF8-716D139CA1DD}"/>
    <cellStyle name="Moneda 7 21 6 3 3" xfId="22199" xr:uid="{ABBF6A9F-3E5A-4755-9D43-85B21CB8DA0E}"/>
    <cellStyle name="Moneda 7 21 6 4" xfId="29481" xr:uid="{915A58C1-92AB-49D9-989B-523FDD397D9D}"/>
    <cellStyle name="Moneda 7 21 6 5" xfId="18560" xr:uid="{58404A4E-BA43-4677-8626-EB93BF1210FB}"/>
    <cellStyle name="Moneda 7 21 7" xfId="8335" xr:uid="{6A5AF2BD-0C32-4984-8AA5-5CA93CB85D97}"/>
    <cellStyle name="Moneda 7 21 7 2" xfId="15642" xr:uid="{18FA2C88-F7E8-4F9E-9FB2-28B860347BDB}"/>
    <cellStyle name="Moneda 7 21 7 2 2" xfId="37486" xr:uid="{0566D947-EF68-45B6-A242-C09ECF6ABC09}"/>
    <cellStyle name="Moneda 7 21 7 2 3" xfId="26565" xr:uid="{6345E0EE-A843-4E74-99BF-B65E75D0F787}"/>
    <cellStyle name="Moneda 7 21 7 3" xfId="11986" xr:uid="{197E76A7-8908-4C43-B37E-E99556DC4B03}"/>
    <cellStyle name="Moneda 7 21 7 3 2" xfId="33846" xr:uid="{D45A2016-D4BC-47E6-84B1-F812A6635A7D}"/>
    <cellStyle name="Moneda 7 21 7 3 3" xfId="22925" xr:uid="{A47CBBE2-EAD7-42C9-9999-90796F25E0AD}"/>
    <cellStyle name="Moneda 7 21 7 4" xfId="30207" xr:uid="{66541244-5B6D-4FCD-B597-1EFF2802CB5F}"/>
    <cellStyle name="Moneda 7 21 7 5" xfId="19286" xr:uid="{88186A8F-EF10-4859-BCEE-9C3104205012}"/>
    <cellStyle name="Moneda 7 21 8" xfId="12724" xr:uid="{F18A17C8-6C0C-4D99-B815-5F54E4EB9937}"/>
    <cellStyle name="Moneda 7 21 8 2" xfId="34580" xr:uid="{8DDED5E8-04FF-421C-96A7-D63C571C006D}"/>
    <cellStyle name="Moneda 7 21 8 3" xfId="23659" xr:uid="{CCD2F1DF-58DA-48C9-B6FA-DBA8E38AB5D6}"/>
    <cellStyle name="Moneda 7 21 9" xfId="9072" xr:uid="{6D912F52-D9F1-45A0-B951-57C0FE925CFC}"/>
    <cellStyle name="Moneda 7 21 9 2" xfId="30940" xr:uid="{45C62D6D-7E7B-4FB9-BD36-5CA1959D0F14}"/>
    <cellStyle name="Moneda 7 21 9 3" xfId="20019" xr:uid="{8D3C75B3-FC5D-466B-91C3-66A2202DC859}"/>
    <cellStyle name="Moneda 7 22" xfId="3236" xr:uid="{2A349EA9-2340-4C9F-BC7E-14A8A1456969}"/>
    <cellStyle name="Moneda 7 22 10" xfId="27302" xr:uid="{D6A3A7E8-2CE2-4FCD-BF98-6F234CA230C3}"/>
    <cellStyle name="Moneda 7 22 11" xfId="16381" xr:uid="{EEE50ED1-B69D-4704-9EC8-19A12C9AF641}"/>
    <cellStyle name="Moneda 7 22 2" xfId="5646" xr:uid="{91634B0D-D0DE-430F-8CB5-29D12B68ECBF}"/>
    <cellStyle name="Moneda 7 22 2 2" xfId="6385" xr:uid="{ED6DE4E5-17DB-458E-825A-B6DED2038A23}"/>
    <cellStyle name="Moneda 7 22 2 2 2" xfId="13692" xr:uid="{C1F79B8D-7B56-4AEA-8A6E-9FFFA39C2FFB}"/>
    <cellStyle name="Moneda 7 22 2 2 2 2" xfId="35546" xr:uid="{981B211A-1F4C-44AA-B57C-D99904BFD400}"/>
    <cellStyle name="Moneda 7 22 2 2 2 3" xfId="24625" xr:uid="{D83AAB1E-4245-45A9-874F-8B3D7DD5105B}"/>
    <cellStyle name="Moneda 7 22 2 2 3" xfId="10038" xr:uid="{AB893E37-E348-45C0-A9F6-3B0B52D42851}"/>
    <cellStyle name="Moneda 7 22 2 2 3 2" xfId="31906" xr:uid="{923466E4-B482-48A8-9DFA-E664BDAF5296}"/>
    <cellStyle name="Moneda 7 22 2 2 3 3" xfId="20985" xr:uid="{0BA35AB6-8916-4805-B967-6EFD403BFECF}"/>
    <cellStyle name="Moneda 7 22 2 2 4" xfId="28267" xr:uid="{A0ADAEA1-E49F-4976-8152-B70F79110F14}"/>
    <cellStyle name="Moneda 7 22 2 2 5" xfId="17346" xr:uid="{F4EFF94D-78CC-4AC5-AB1D-0AE29692FE71}"/>
    <cellStyle name="Moneda 7 22 2 3" xfId="7115" xr:uid="{5B43D426-D3C0-48CA-95A2-1260E000E85F}"/>
    <cellStyle name="Moneda 7 22 2 3 2" xfId="14422" xr:uid="{6D54C81C-8E82-473A-B7DA-D57017EBC7A8}"/>
    <cellStyle name="Moneda 7 22 2 3 2 2" xfId="36272" xr:uid="{23FCCFBE-188D-4357-9296-C502C98E8404}"/>
    <cellStyle name="Moneda 7 22 2 3 2 3" xfId="25351" xr:uid="{6A0064D3-C59A-4DA9-83C9-0927B288AFA4}"/>
    <cellStyle name="Moneda 7 22 2 3 3" xfId="10768" xr:uid="{C64486B2-6057-472A-804D-26E0B9F5252C}"/>
    <cellStyle name="Moneda 7 22 2 3 3 2" xfId="32632" xr:uid="{DD5D5E51-31E7-41AE-9897-2C7D54319493}"/>
    <cellStyle name="Moneda 7 22 2 3 3 3" xfId="21711" xr:uid="{1C02AB05-21D9-492C-B0FE-3D7772E605B0}"/>
    <cellStyle name="Moneda 7 22 2 3 4" xfId="28993" xr:uid="{D511BB75-D210-4813-A095-FD21C92AEA0A}"/>
    <cellStyle name="Moneda 7 22 2 3 5" xfId="18072" xr:uid="{415ADD91-DB94-466D-9518-9F8E1418B9D0}"/>
    <cellStyle name="Moneda 7 22 2 4" xfId="7845" xr:uid="{A7393B82-FE9E-498C-B115-90D512C405D4}"/>
    <cellStyle name="Moneda 7 22 2 4 2" xfId="15152" xr:uid="{79CF29C7-D1DE-43F7-A494-15EAAC26E6C7}"/>
    <cellStyle name="Moneda 7 22 2 4 2 2" xfId="36998" xr:uid="{66EC47C0-5FD5-4D68-8EA8-DE36C9826777}"/>
    <cellStyle name="Moneda 7 22 2 4 2 3" xfId="26077" xr:uid="{90FB38C6-B2BD-44DD-9AB1-ECFE680EDADE}"/>
    <cellStyle name="Moneda 7 22 2 4 3" xfId="11498" xr:uid="{BB170803-9C12-4BC3-A99F-B0269CEF2EA2}"/>
    <cellStyle name="Moneda 7 22 2 4 3 2" xfId="33358" xr:uid="{5C1F26B7-C1F0-4DA8-A9DD-4D193B045237}"/>
    <cellStyle name="Moneda 7 22 2 4 3 3" xfId="22437" xr:uid="{0B8712E6-D973-4DFB-AFD8-73E593D2C321}"/>
    <cellStyle name="Moneda 7 22 2 4 4" xfId="29719" xr:uid="{E292D9FB-83B9-4657-8385-FAD52543CCCF}"/>
    <cellStyle name="Moneda 7 22 2 4 5" xfId="18798" xr:uid="{BA19435D-74CC-4EF1-8A3C-D81DA8BC37EC}"/>
    <cellStyle name="Moneda 7 22 2 5" xfId="8575" xr:uid="{1CD5FBE5-4DE6-4668-8726-AC33F5780B22}"/>
    <cellStyle name="Moneda 7 22 2 5 2" xfId="15882" xr:uid="{7BCDD6F3-44CF-4CF4-8EDB-0ED79243404C}"/>
    <cellStyle name="Moneda 7 22 2 5 2 2" xfId="37724" xr:uid="{B4E2F0C3-D412-4DD3-91D4-7F63D494B20D}"/>
    <cellStyle name="Moneda 7 22 2 5 2 3" xfId="26803" xr:uid="{1180FC8B-83CB-4A58-97CF-8102E8461373}"/>
    <cellStyle name="Moneda 7 22 2 5 3" xfId="12224" xr:uid="{69C38338-23A3-4B35-8D7C-62B8CDD7680D}"/>
    <cellStyle name="Moneda 7 22 2 5 3 2" xfId="34084" xr:uid="{7F253FD4-00ED-4890-9E8D-9BBD0F0D447C}"/>
    <cellStyle name="Moneda 7 22 2 5 3 3" xfId="23163" xr:uid="{5E9E7F25-E673-4489-AFA3-AAD6F84D0222}"/>
    <cellStyle name="Moneda 7 22 2 5 4" xfId="30445" xr:uid="{022FB2E2-C864-4A4A-8FB9-455FF491F8B8}"/>
    <cellStyle name="Moneda 7 22 2 5 5" xfId="19524" xr:uid="{8D5A305F-7177-4343-824E-6FE0A261D11B}"/>
    <cellStyle name="Moneda 7 22 2 6" xfId="12964" xr:uid="{BCC67D66-2B8E-4C66-8708-5700CEBC31DB}"/>
    <cellStyle name="Moneda 7 22 2 6 2" xfId="34818" xr:uid="{FD435F6B-36E1-46A7-8C16-244F7CFABAE1}"/>
    <cellStyle name="Moneda 7 22 2 6 3" xfId="23897" xr:uid="{31681CD3-6163-4C68-AC82-0E7E0A8772EC}"/>
    <cellStyle name="Moneda 7 22 2 7" xfId="9310" xr:uid="{0D96B17D-5496-443B-941D-521DDB24499D}"/>
    <cellStyle name="Moneda 7 22 2 7 2" xfId="31178" xr:uid="{6B14093A-B4B9-43E0-80A1-4940ACBDE50E}"/>
    <cellStyle name="Moneda 7 22 2 7 3" xfId="20257" xr:uid="{B1E68A1C-9A98-4D50-A891-FBBCA9233C39}"/>
    <cellStyle name="Moneda 7 22 2 8" xfId="27539" xr:uid="{38FD9205-1E4E-4086-BAC0-16CCD7433D9D}"/>
    <cellStyle name="Moneda 7 22 2 9" xfId="16618" xr:uid="{8BE960C8-498D-442A-9453-F9F2BD5E226D}"/>
    <cellStyle name="Moneda 7 22 3" xfId="5896" xr:uid="{838043BE-D9BA-45A5-9A16-F26FF533FAE7}"/>
    <cellStyle name="Moneda 7 22 3 2" xfId="6629" xr:uid="{47F18AD3-458B-4AD8-BFAF-945CFB2F9B10}"/>
    <cellStyle name="Moneda 7 22 3 2 2" xfId="13936" xr:uid="{A8ACBD9A-67E9-4C78-929E-4FFB168E8DBA}"/>
    <cellStyle name="Moneda 7 22 3 2 2 2" xfId="35790" xr:uid="{57D5FA9D-C3B2-4F6B-B167-B23990FF4426}"/>
    <cellStyle name="Moneda 7 22 3 2 2 3" xfId="24869" xr:uid="{FD5765C6-6A14-401A-A434-CCC958720C70}"/>
    <cellStyle name="Moneda 7 22 3 2 3" xfId="10282" xr:uid="{C103FEE9-36BE-453F-8731-6762A2BFD243}"/>
    <cellStyle name="Moneda 7 22 3 2 3 2" xfId="32150" xr:uid="{AEDF4115-78A4-42EB-8E1B-2D1D25079960}"/>
    <cellStyle name="Moneda 7 22 3 2 3 3" xfId="21229" xr:uid="{8875A8C8-ED83-4221-B2F0-A44472AECA65}"/>
    <cellStyle name="Moneda 7 22 3 2 4" xfId="28511" xr:uid="{737682EF-D71F-4DD4-B5FF-E3BCC602E595}"/>
    <cellStyle name="Moneda 7 22 3 2 5" xfId="17590" xr:uid="{49A9B392-FA0D-4B1A-8280-9DC4291CB973}"/>
    <cellStyle name="Moneda 7 22 3 3" xfId="7359" xr:uid="{B9A402F4-4A5E-4470-B4F6-A9424FAE5DC6}"/>
    <cellStyle name="Moneda 7 22 3 3 2" xfId="14666" xr:uid="{ECB4C7C5-B978-467E-8D47-0C602005CFFA}"/>
    <cellStyle name="Moneda 7 22 3 3 2 2" xfId="36516" xr:uid="{DCF03B5E-7615-4764-87A8-E3251662941C}"/>
    <cellStyle name="Moneda 7 22 3 3 2 3" xfId="25595" xr:uid="{BC3F6BF6-DD3D-4895-8579-8E4AB89D3C86}"/>
    <cellStyle name="Moneda 7 22 3 3 3" xfId="11012" xr:uid="{C6097D4D-A3B4-483A-A48E-46CFE6170D4C}"/>
    <cellStyle name="Moneda 7 22 3 3 3 2" xfId="32876" xr:uid="{42086DB8-D70D-4DF7-A7D7-A7A2B4762532}"/>
    <cellStyle name="Moneda 7 22 3 3 3 3" xfId="21955" xr:uid="{8B2D5604-0871-4981-A652-F8E611298190}"/>
    <cellStyle name="Moneda 7 22 3 3 4" xfId="29237" xr:uid="{8B184622-12A6-4DF1-9001-9657DAFAB472}"/>
    <cellStyle name="Moneda 7 22 3 3 5" xfId="18316" xr:uid="{0671BAF0-8E00-4886-AA65-CF326EEFE38F}"/>
    <cellStyle name="Moneda 7 22 3 4" xfId="8089" xr:uid="{D1668BFD-818A-43CC-9C65-BF22728FB90C}"/>
    <cellStyle name="Moneda 7 22 3 4 2" xfId="15396" xr:uid="{248AF4E5-7314-43C7-964A-0252134F8913}"/>
    <cellStyle name="Moneda 7 22 3 4 2 2" xfId="37242" xr:uid="{2EDCB8DF-FB1C-4FD5-A87D-F5C47C4722EF}"/>
    <cellStyle name="Moneda 7 22 3 4 2 3" xfId="26321" xr:uid="{E24BA072-3EF9-4BBD-B524-23D267071925}"/>
    <cellStyle name="Moneda 7 22 3 4 3" xfId="11742" xr:uid="{F29689AD-D04F-46B5-8675-2FF586F0F547}"/>
    <cellStyle name="Moneda 7 22 3 4 3 2" xfId="33602" xr:uid="{5E3FF53B-0C2B-42FC-B4F1-36E4251EDD13}"/>
    <cellStyle name="Moneda 7 22 3 4 3 3" xfId="22681" xr:uid="{78B0A38C-6027-4D5B-8B5F-0D9BAF2C0BFD}"/>
    <cellStyle name="Moneda 7 22 3 4 4" xfId="29963" xr:uid="{53E0DA98-AA35-4C29-9244-DB2DBFFD43C9}"/>
    <cellStyle name="Moneda 7 22 3 4 5" xfId="19042" xr:uid="{3E453AC8-E4A4-463A-BC12-F55D49EF5B32}"/>
    <cellStyle name="Moneda 7 22 3 5" xfId="8819" xr:uid="{F82871D7-5B3C-45A2-894A-6D84ED430736}"/>
    <cellStyle name="Moneda 7 22 3 5 2" xfId="16126" xr:uid="{B67676D5-CC9A-4CA5-A675-37C35A25062F}"/>
    <cellStyle name="Moneda 7 22 3 5 2 2" xfId="37968" xr:uid="{F5335D3D-4C22-44C6-ADA8-60D8BDC6C796}"/>
    <cellStyle name="Moneda 7 22 3 5 2 3" xfId="27047" xr:uid="{9567102F-B06A-4E41-9D05-FE4DA04109EB}"/>
    <cellStyle name="Moneda 7 22 3 5 3" xfId="12468" xr:uid="{B40BED64-7395-47E4-9454-63FFD6897173}"/>
    <cellStyle name="Moneda 7 22 3 5 3 2" xfId="34328" xr:uid="{D9E804D1-D8CF-4F1A-8EED-7E664FB39B76}"/>
    <cellStyle name="Moneda 7 22 3 5 3 3" xfId="23407" xr:uid="{C38556F6-7464-4D72-B0A4-8E6AA1C8AEA0}"/>
    <cellStyle name="Moneda 7 22 3 5 4" xfId="30689" xr:uid="{00D0E315-CE48-4E69-BAAA-B72ADBA2C3A7}"/>
    <cellStyle name="Moneda 7 22 3 5 5" xfId="19768" xr:uid="{CD4FBCDE-0111-4787-A70B-538ABA43AB78}"/>
    <cellStyle name="Moneda 7 22 3 6" xfId="13208" xr:uid="{A718DA41-222B-4D43-9AFA-DAABF3950A6C}"/>
    <cellStyle name="Moneda 7 22 3 6 2" xfId="35062" xr:uid="{D03027F1-B591-41F2-88FC-1FA650C514D5}"/>
    <cellStyle name="Moneda 7 22 3 6 3" xfId="24141" xr:uid="{571B1ECC-C4D5-4B9F-81C9-5811CE75C40A}"/>
    <cellStyle name="Moneda 7 22 3 7" xfId="9554" xr:uid="{ACD1F8DA-6CEC-455F-AB2D-0AEB49CFC2A0}"/>
    <cellStyle name="Moneda 7 22 3 7 2" xfId="31422" xr:uid="{73DE5CAA-5B0C-47E4-A16F-C19313D3FFB2}"/>
    <cellStyle name="Moneda 7 22 3 7 3" xfId="20501" xr:uid="{FAA36E2D-5DC1-4DD5-A2A2-31D18CE0AE11}"/>
    <cellStyle name="Moneda 7 22 3 8" xfId="27783" xr:uid="{24FC3F58-D20B-4710-8D6F-06D7D1B7B5A5}"/>
    <cellStyle name="Moneda 7 22 3 9" xfId="16862" xr:uid="{227BF772-7756-4611-B6CF-94CA84426BF4}"/>
    <cellStyle name="Moneda 7 22 4" xfId="6148" xr:uid="{716E8A63-F913-4990-8215-48F2BF169564}"/>
    <cellStyle name="Moneda 7 22 4 2" xfId="13455" xr:uid="{C97E3471-77DC-49C4-9288-921C75EC370E}"/>
    <cellStyle name="Moneda 7 22 4 2 2" xfId="35309" xr:uid="{5DCCED90-CCDD-4A0D-954F-C471D703A562}"/>
    <cellStyle name="Moneda 7 22 4 2 3" xfId="24388" xr:uid="{082D04EC-0B60-4272-90F8-9FD3490976F9}"/>
    <cellStyle name="Moneda 7 22 4 3" xfId="9801" xr:uid="{831C5E23-D478-46FA-83A8-2059E7783195}"/>
    <cellStyle name="Moneda 7 22 4 3 2" xfId="31669" xr:uid="{12CB8048-DF48-4F71-A533-FA202559EBC5}"/>
    <cellStyle name="Moneda 7 22 4 3 3" xfId="20748" xr:uid="{602F3B74-D4C8-4172-8CB3-7B2283F447AE}"/>
    <cellStyle name="Moneda 7 22 4 4" xfId="28030" xr:uid="{A42B7404-01A4-4E05-B70D-A33009414DDA}"/>
    <cellStyle name="Moneda 7 22 4 5" xfId="17109" xr:uid="{7D8892A5-340B-45CB-812F-B3A6530FACD4}"/>
    <cellStyle name="Moneda 7 22 5" xfId="6876" xr:uid="{A58ED0C8-6389-406C-B0E6-825EE7972765}"/>
    <cellStyle name="Moneda 7 22 5 2" xfId="14183" xr:uid="{862D724F-409B-4454-AE01-78D389D83EC1}"/>
    <cellStyle name="Moneda 7 22 5 2 2" xfId="36035" xr:uid="{3CC0D8C4-9E50-4FD7-8F56-42E4435DDDA2}"/>
    <cellStyle name="Moneda 7 22 5 2 3" xfId="25114" xr:uid="{D0AD27DF-2BB8-4B75-BC5A-FB523901084C}"/>
    <cellStyle name="Moneda 7 22 5 3" xfId="10529" xr:uid="{454D30FB-365B-42F1-BFF4-7128427B921D}"/>
    <cellStyle name="Moneda 7 22 5 3 2" xfId="32395" xr:uid="{9762B60D-38E3-40C9-80A8-2290FB5B40DE}"/>
    <cellStyle name="Moneda 7 22 5 3 3" xfId="21474" xr:uid="{82374674-7619-417C-BAF7-D5B31145532C}"/>
    <cellStyle name="Moneda 7 22 5 4" xfId="28756" xr:uid="{451DF783-7503-4D99-A9E8-9D2D258C15A1}"/>
    <cellStyle name="Moneda 7 22 5 5" xfId="17835" xr:uid="{9BB6CA10-8D70-4FDA-A6E1-088AAA20AB94}"/>
    <cellStyle name="Moneda 7 22 6" xfId="7606" xr:uid="{EB2FADEE-EC71-415B-91A7-2469C4DD3984}"/>
    <cellStyle name="Moneda 7 22 6 2" xfId="14913" xr:uid="{3CDF914E-88A6-419F-B716-C7449151D1B2}"/>
    <cellStyle name="Moneda 7 22 6 2 2" xfId="36761" xr:uid="{897C3228-FA2B-4282-9DA6-5F7B3F7D5C21}"/>
    <cellStyle name="Moneda 7 22 6 2 3" xfId="25840" xr:uid="{B26326B3-3D3F-4DF5-A348-75824F3C1E9D}"/>
    <cellStyle name="Moneda 7 22 6 3" xfId="11259" xr:uid="{2EA4C142-7DC5-48D7-8574-9E80AE56418E}"/>
    <cellStyle name="Moneda 7 22 6 3 2" xfId="33121" xr:uid="{53BE4B82-F6E0-41F3-823C-2F753DBEC06A}"/>
    <cellStyle name="Moneda 7 22 6 3 3" xfId="22200" xr:uid="{B838E304-F054-4BD9-89B2-64A4854EF3E0}"/>
    <cellStyle name="Moneda 7 22 6 4" xfId="29482" xr:uid="{BDB2AE5D-99AB-4E8D-ABB1-A4B6A3A1938F}"/>
    <cellStyle name="Moneda 7 22 6 5" xfId="18561" xr:uid="{431ABA65-A194-467B-BBE8-E9F099AC9E34}"/>
    <cellStyle name="Moneda 7 22 7" xfId="8336" xr:uid="{EEB6D6FC-0BBD-4B51-A0D0-7D00C1444A49}"/>
    <cellStyle name="Moneda 7 22 7 2" xfId="15643" xr:uid="{6FED37AF-6FC3-4C40-A562-8C7BC262B1A2}"/>
    <cellStyle name="Moneda 7 22 7 2 2" xfId="37487" xr:uid="{1044935A-03DE-4501-B7BA-B79264CE3D4B}"/>
    <cellStyle name="Moneda 7 22 7 2 3" xfId="26566" xr:uid="{3EBDBBC8-3146-4957-8BA6-960B3F36B6D7}"/>
    <cellStyle name="Moneda 7 22 7 3" xfId="11987" xr:uid="{153A674F-4CE9-4C68-A624-1676CD238385}"/>
    <cellStyle name="Moneda 7 22 7 3 2" xfId="33847" xr:uid="{50C5A3D9-E06F-4BCF-BBD2-745DAB1C8540}"/>
    <cellStyle name="Moneda 7 22 7 3 3" xfId="22926" xr:uid="{61BC2810-06D8-411F-A081-4C60121ECA09}"/>
    <cellStyle name="Moneda 7 22 7 4" xfId="30208" xr:uid="{47FB877E-392C-4C32-A12E-1171670E719F}"/>
    <cellStyle name="Moneda 7 22 7 5" xfId="19287" xr:uid="{700561DC-D8A2-42B0-9E90-2E15B7E38A71}"/>
    <cellStyle name="Moneda 7 22 8" xfId="12725" xr:uid="{D8EFC3EE-2C00-44FA-B9EC-4B88D7126A13}"/>
    <cellStyle name="Moneda 7 22 8 2" xfId="34581" xr:uid="{E3967EB3-A28F-49B0-A321-169C92930ACA}"/>
    <cellStyle name="Moneda 7 22 8 3" xfId="23660" xr:uid="{6FD8BD8B-EBC7-439C-A59F-A253B8AA77E1}"/>
    <cellStyle name="Moneda 7 22 9" xfId="9073" xr:uid="{96001210-BF78-4461-BF17-F5F26251E49D}"/>
    <cellStyle name="Moneda 7 22 9 2" xfId="30941" xr:uid="{0DB58F0A-6C45-4C35-BD95-892A0DD486E3}"/>
    <cellStyle name="Moneda 7 22 9 3" xfId="20020" xr:uid="{BBB117FF-A018-4513-ADC1-463F4DAFB01B}"/>
    <cellStyle name="Moneda 7 23" xfId="3237" xr:uid="{2AEE5C62-18CE-4E59-A4B4-3A0E7AA30CA5}"/>
    <cellStyle name="Moneda 7 23 10" xfId="27303" xr:uid="{909873B2-713C-4A8D-BEA0-4F727919CA1F}"/>
    <cellStyle name="Moneda 7 23 11" xfId="16382" xr:uid="{8CBC276F-3506-402A-A50F-13C083DC21CA}"/>
    <cellStyle name="Moneda 7 23 2" xfId="5647" xr:uid="{82FE2D22-EE79-41CD-A317-5694E4E204F3}"/>
    <cellStyle name="Moneda 7 23 2 2" xfId="6386" xr:uid="{EB887AF3-CA0D-47B7-9D4B-F45559D25A8A}"/>
    <cellStyle name="Moneda 7 23 2 2 2" xfId="13693" xr:uid="{8DA3E907-51E0-42E7-95E5-BC0969915334}"/>
    <cellStyle name="Moneda 7 23 2 2 2 2" xfId="35547" xr:uid="{AAD7A35F-4E79-4511-965E-63BFBD0CE8D3}"/>
    <cellStyle name="Moneda 7 23 2 2 2 3" xfId="24626" xr:uid="{84ADFE06-4E41-4F2C-89D4-E069F74A8615}"/>
    <cellStyle name="Moneda 7 23 2 2 3" xfId="10039" xr:uid="{723E27AE-711C-474F-8CBD-E52AAEAD4148}"/>
    <cellStyle name="Moneda 7 23 2 2 3 2" xfId="31907" xr:uid="{D43313B1-AC7D-48D3-80DB-BB53A7B9DA1A}"/>
    <cellStyle name="Moneda 7 23 2 2 3 3" xfId="20986" xr:uid="{45A9B338-AECB-491F-B104-B79722B1D5E2}"/>
    <cellStyle name="Moneda 7 23 2 2 4" xfId="28268" xr:uid="{F44ECDDC-F594-48C6-B66E-9FDA3348D762}"/>
    <cellStyle name="Moneda 7 23 2 2 5" xfId="17347" xr:uid="{C9493FE0-81F9-42F8-AA6E-5D305270BF57}"/>
    <cellStyle name="Moneda 7 23 2 3" xfId="7116" xr:uid="{9399FC8E-C4D5-4D9B-8DE1-5E702A51CD19}"/>
    <cellStyle name="Moneda 7 23 2 3 2" xfId="14423" xr:uid="{E92FF90F-8E0F-4D7C-B3D2-C3DC95FF549D}"/>
    <cellStyle name="Moneda 7 23 2 3 2 2" xfId="36273" xr:uid="{9ABF1C71-B87C-42C9-BAFE-13D6E316BFB6}"/>
    <cellStyle name="Moneda 7 23 2 3 2 3" xfId="25352" xr:uid="{E4BE1452-5B7E-4026-8CFB-704F36BBC8F2}"/>
    <cellStyle name="Moneda 7 23 2 3 3" xfId="10769" xr:uid="{2B4E2780-B4C5-4A60-AB17-683EF1D5164B}"/>
    <cellStyle name="Moneda 7 23 2 3 3 2" xfId="32633" xr:uid="{8D8C7C8A-9A5F-4453-B9B9-BFBC856C113B}"/>
    <cellStyle name="Moneda 7 23 2 3 3 3" xfId="21712" xr:uid="{EBB70D24-70D7-442F-BF30-2F82D2187899}"/>
    <cellStyle name="Moneda 7 23 2 3 4" xfId="28994" xr:uid="{CFA13097-59C7-4EEA-816E-7FD7719B2548}"/>
    <cellStyle name="Moneda 7 23 2 3 5" xfId="18073" xr:uid="{638174F9-A06A-4B36-AEDA-B2D157AF88D4}"/>
    <cellStyle name="Moneda 7 23 2 4" xfId="7846" xr:uid="{239BCAB1-63A3-439A-9D70-406608C8047A}"/>
    <cellStyle name="Moneda 7 23 2 4 2" xfId="15153" xr:uid="{A44CF16C-3254-4F74-BB9C-7368A3FC615F}"/>
    <cellStyle name="Moneda 7 23 2 4 2 2" xfId="36999" xr:uid="{C8C4FA72-1834-4F27-AA0C-BB3F46394C55}"/>
    <cellStyle name="Moneda 7 23 2 4 2 3" xfId="26078" xr:uid="{3E8213FE-36CD-4677-951C-35053AF4F043}"/>
    <cellStyle name="Moneda 7 23 2 4 3" xfId="11499" xr:uid="{952B6732-74A6-46AB-90D8-B877354F859C}"/>
    <cellStyle name="Moneda 7 23 2 4 3 2" xfId="33359" xr:uid="{56091B8B-A286-40B7-B676-F22407569E21}"/>
    <cellStyle name="Moneda 7 23 2 4 3 3" xfId="22438" xr:uid="{5F409BE2-0936-498A-B883-B2BD1CCC3307}"/>
    <cellStyle name="Moneda 7 23 2 4 4" xfId="29720" xr:uid="{B774D658-878A-4358-8365-F8DCE077C3E4}"/>
    <cellStyle name="Moneda 7 23 2 4 5" xfId="18799" xr:uid="{68435B2A-859B-43AF-ADFA-CAC04498EE81}"/>
    <cellStyle name="Moneda 7 23 2 5" xfId="8576" xr:uid="{3E68B8C9-196D-4A66-AD49-DE9166AD4BF5}"/>
    <cellStyle name="Moneda 7 23 2 5 2" xfId="15883" xr:uid="{A5B786A5-110F-4DA2-A1CC-C9C946C11906}"/>
    <cellStyle name="Moneda 7 23 2 5 2 2" xfId="37725" xr:uid="{7C64E0CD-6BFE-45B9-A37A-CD06C485119A}"/>
    <cellStyle name="Moneda 7 23 2 5 2 3" xfId="26804" xr:uid="{894CAFC3-B173-4ACE-B275-036E680F3CC7}"/>
    <cellStyle name="Moneda 7 23 2 5 3" xfId="12225" xr:uid="{C7505D33-9782-4C3E-8624-F83DF5873ABB}"/>
    <cellStyle name="Moneda 7 23 2 5 3 2" xfId="34085" xr:uid="{46252F5C-D85C-4A9F-B396-88FB18E75D82}"/>
    <cellStyle name="Moneda 7 23 2 5 3 3" xfId="23164" xr:uid="{DEFE3B11-3777-4BF1-9A64-287BB3B35F60}"/>
    <cellStyle name="Moneda 7 23 2 5 4" xfId="30446" xr:uid="{1F23CF74-52B9-40B8-9385-685A925DE4E3}"/>
    <cellStyle name="Moneda 7 23 2 5 5" xfId="19525" xr:uid="{6F7D07FF-50DB-405D-8B72-4C535FEB510C}"/>
    <cellStyle name="Moneda 7 23 2 6" xfId="12965" xr:uid="{AFC5FFFE-6085-4E86-A0C5-2914B5E4885A}"/>
    <cellStyle name="Moneda 7 23 2 6 2" xfId="34819" xr:uid="{A4A25B72-BABE-4148-8CBD-C13C475BD222}"/>
    <cellStyle name="Moneda 7 23 2 6 3" xfId="23898" xr:uid="{6A570A41-E3D0-4645-9254-77D56A4E88D8}"/>
    <cellStyle name="Moneda 7 23 2 7" xfId="9311" xr:uid="{7DCFF867-F16D-470A-9ECE-F78AF9D3B9C1}"/>
    <cellStyle name="Moneda 7 23 2 7 2" xfId="31179" xr:uid="{8D8C7091-0824-48AE-9303-C6E4DE05EDB5}"/>
    <cellStyle name="Moneda 7 23 2 7 3" xfId="20258" xr:uid="{4F981447-EEAB-4DDD-B4E2-08B970754BE7}"/>
    <cellStyle name="Moneda 7 23 2 8" xfId="27540" xr:uid="{8760951C-802D-41C7-AB80-758CD2F6A2F3}"/>
    <cellStyle name="Moneda 7 23 2 9" xfId="16619" xr:uid="{BBC4AE6B-F386-42B1-9CB8-79B06321A629}"/>
    <cellStyle name="Moneda 7 23 3" xfId="5897" xr:uid="{BD76D6F6-EFBE-4E7A-BB31-7EBD951275A0}"/>
    <cellStyle name="Moneda 7 23 3 2" xfId="6630" xr:uid="{CEC56E50-DC10-4243-A9C6-360039DC6E87}"/>
    <cellStyle name="Moneda 7 23 3 2 2" xfId="13937" xr:uid="{EC96A327-0EE0-4134-9FD8-464A64339A62}"/>
    <cellStyle name="Moneda 7 23 3 2 2 2" xfId="35791" xr:uid="{E0D6085F-163F-4D28-A8A1-0F3FC6D5F947}"/>
    <cellStyle name="Moneda 7 23 3 2 2 3" xfId="24870" xr:uid="{D5173E86-DA0C-40F2-B37D-312AD84B2E2D}"/>
    <cellStyle name="Moneda 7 23 3 2 3" xfId="10283" xr:uid="{E5A2E369-2FBA-4F6D-AE55-A1A1E0B6ECED}"/>
    <cellStyle name="Moneda 7 23 3 2 3 2" xfId="32151" xr:uid="{8FF4310B-FC15-4C8A-8813-BAA26BA15B35}"/>
    <cellStyle name="Moneda 7 23 3 2 3 3" xfId="21230" xr:uid="{85BAC1E8-AD5B-4855-AF77-7195168A529D}"/>
    <cellStyle name="Moneda 7 23 3 2 4" xfId="28512" xr:uid="{201027E7-2077-493B-A910-17304741040B}"/>
    <cellStyle name="Moneda 7 23 3 2 5" xfId="17591" xr:uid="{9FB04571-B14F-4431-8BFC-5322339725FD}"/>
    <cellStyle name="Moneda 7 23 3 3" xfId="7360" xr:uid="{E9817015-3E24-4452-AAEF-371B7D315F76}"/>
    <cellStyle name="Moneda 7 23 3 3 2" xfId="14667" xr:uid="{3BB03A65-90F0-424B-84FE-D5F58BB1B205}"/>
    <cellStyle name="Moneda 7 23 3 3 2 2" xfId="36517" xr:uid="{06400D5F-D67C-489A-BBAE-9DB1BDA2CBA2}"/>
    <cellStyle name="Moneda 7 23 3 3 2 3" xfId="25596" xr:uid="{035CB21D-14DB-4567-BBE5-CCEE29D7B1DE}"/>
    <cellStyle name="Moneda 7 23 3 3 3" xfId="11013" xr:uid="{D900888D-8562-4B03-8553-F6B64BF1568B}"/>
    <cellStyle name="Moneda 7 23 3 3 3 2" xfId="32877" xr:uid="{D33CB472-413B-470B-BCFE-FE29F5D7096F}"/>
    <cellStyle name="Moneda 7 23 3 3 3 3" xfId="21956" xr:uid="{7D2298CF-AA16-4805-B92C-52157504DCB4}"/>
    <cellStyle name="Moneda 7 23 3 3 4" xfId="29238" xr:uid="{86A044BB-F21E-4DB4-9C08-DDCE23EC3C83}"/>
    <cellStyle name="Moneda 7 23 3 3 5" xfId="18317" xr:uid="{349C3BBE-5CE6-45DD-92E1-5FCB5F4115A1}"/>
    <cellStyle name="Moneda 7 23 3 4" xfId="8090" xr:uid="{2538062F-AFC5-4F3C-8F6E-60881E4CD4DC}"/>
    <cellStyle name="Moneda 7 23 3 4 2" xfId="15397" xr:uid="{24D7941E-13F0-4CE3-8A8C-C639156DD629}"/>
    <cellStyle name="Moneda 7 23 3 4 2 2" xfId="37243" xr:uid="{6981F434-F585-4776-9323-C146843842D1}"/>
    <cellStyle name="Moneda 7 23 3 4 2 3" xfId="26322" xr:uid="{B1CB2A72-EA8C-423C-9259-36DD0A9F7164}"/>
    <cellStyle name="Moneda 7 23 3 4 3" xfId="11743" xr:uid="{358DD95E-2232-45FA-9BF8-B314FC854DE5}"/>
    <cellStyle name="Moneda 7 23 3 4 3 2" xfId="33603" xr:uid="{B2814217-CB35-4277-8285-13E97002FC42}"/>
    <cellStyle name="Moneda 7 23 3 4 3 3" xfId="22682" xr:uid="{70C44739-6933-4D23-A5E0-D894F3508E92}"/>
    <cellStyle name="Moneda 7 23 3 4 4" xfId="29964" xr:uid="{68539CE0-22F6-4A0E-AE92-7EF3AA51F1FE}"/>
    <cellStyle name="Moneda 7 23 3 4 5" xfId="19043" xr:uid="{5B1B74AA-7306-4885-9C36-723A0342B145}"/>
    <cellStyle name="Moneda 7 23 3 5" xfId="8820" xr:uid="{8500C8C9-F25F-4D4D-A995-6039312D9B69}"/>
    <cellStyle name="Moneda 7 23 3 5 2" xfId="16127" xr:uid="{48F5C0E0-75B5-4AC7-83A4-E0DE65A2FBD5}"/>
    <cellStyle name="Moneda 7 23 3 5 2 2" xfId="37969" xr:uid="{23F9CF9B-A1D7-412C-AC28-388B367ED601}"/>
    <cellStyle name="Moneda 7 23 3 5 2 3" xfId="27048" xr:uid="{9D7245DF-A299-49F2-AA8E-3BB70A30F8E3}"/>
    <cellStyle name="Moneda 7 23 3 5 3" xfId="12469" xr:uid="{03E6D2EA-92F2-46A7-84EB-9B71347AB41C}"/>
    <cellStyle name="Moneda 7 23 3 5 3 2" xfId="34329" xr:uid="{CF94197A-3DD4-49D3-8106-B033C9C08178}"/>
    <cellStyle name="Moneda 7 23 3 5 3 3" xfId="23408" xr:uid="{7B8C2D15-BA36-4A14-BD1A-478F6F45911C}"/>
    <cellStyle name="Moneda 7 23 3 5 4" xfId="30690" xr:uid="{5302DE55-188E-4675-A4FD-04FE151ECC22}"/>
    <cellStyle name="Moneda 7 23 3 5 5" xfId="19769" xr:uid="{F2D3F579-A0DC-4C4D-87C8-87EF7D5E08AF}"/>
    <cellStyle name="Moneda 7 23 3 6" xfId="13209" xr:uid="{A891DD26-F8CE-4174-AD82-A3445272A461}"/>
    <cellStyle name="Moneda 7 23 3 6 2" xfId="35063" xr:uid="{2E0D719C-E61D-44BB-BBC8-06149DAEC830}"/>
    <cellStyle name="Moneda 7 23 3 6 3" xfId="24142" xr:uid="{F04A9A16-4BFB-4A71-8FC8-2BB61CEC1299}"/>
    <cellStyle name="Moneda 7 23 3 7" xfId="9555" xr:uid="{A856C558-F635-4575-9EB8-A9A4FB6848C0}"/>
    <cellStyle name="Moneda 7 23 3 7 2" xfId="31423" xr:uid="{AA038217-AA71-4440-9B32-4C0BD4593E61}"/>
    <cellStyle name="Moneda 7 23 3 7 3" xfId="20502" xr:uid="{02227C83-AA8D-48D7-9416-8ABE53919678}"/>
    <cellStyle name="Moneda 7 23 3 8" xfId="27784" xr:uid="{E4CDFEEB-2F96-42DC-AB5A-F750D4D0B995}"/>
    <cellStyle name="Moneda 7 23 3 9" xfId="16863" xr:uid="{1FC04F5D-81E4-46EF-BA05-7C5FC47FB704}"/>
    <cellStyle name="Moneda 7 23 4" xfId="6149" xr:uid="{93E6D513-925B-4613-B58C-BEBF7B152A67}"/>
    <cellStyle name="Moneda 7 23 4 2" xfId="13456" xr:uid="{6F86B8AB-F653-4E51-98BF-FB09587D453C}"/>
    <cellStyle name="Moneda 7 23 4 2 2" xfId="35310" xr:uid="{1380E5B0-6B55-4744-BB4F-4E4876723972}"/>
    <cellStyle name="Moneda 7 23 4 2 3" xfId="24389" xr:uid="{721CD0FA-226A-4219-BBED-1CA8F3CF6FE8}"/>
    <cellStyle name="Moneda 7 23 4 3" xfId="9802" xr:uid="{E5577231-A008-493F-98AE-763391F9ECF2}"/>
    <cellStyle name="Moneda 7 23 4 3 2" xfId="31670" xr:uid="{C706EA79-08A0-4CC0-BD98-4880A456BA33}"/>
    <cellStyle name="Moneda 7 23 4 3 3" xfId="20749" xr:uid="{8B6B5665-258B-4F47-9E30-FBA774131558}"/>
    <cellStyle name="Moneda 7 23 4 4" xfId="28031" xr:uid="{7CB287F4-2B08-4A98-82AE-9DC1B427E8BF}"/>
    <cellStyle name="Moneda 7 23 4 5" xfId="17110" xr:uid="{A76F2E68-B378-41EA-9B77-CEA613EBBEBC}"/>
    <cellStyle name="Moneda 7 23 5" xfId="6877" xr:uid="{7705392C-7E4C-4193-AA0C-946CB41F7B54}"/>
    <cellStyle name="Moneda 7 23 5 2" xfId="14184" xr:uid="{78E22B62-3682-4274-8BBE-33ABEF892D6B}"/>
    <cellStyle name="Moneda 7 23 5 2 2" xfId="36036" xr:uid="{9C5D1C17-43C9-43A3-9AE7-A33B85D72167}"/>
    <cellStyle name="Moneda 7 23 5 2 3" xfId="25115" xr:uid="{8074D1C9-E9D8-457D-BD24-081D2A980106}"/>
    <cellStyle name="Moneda 7 23 5 3" xfId="10530" xr:uid="{329BA3A4-BEE8-4CF9-82BE-0388664C1442}"/>
    <cellStyle name="Moneda 7 23 5 3 2" xfId="32396" xr:uid="{8A668641-2816-4C4C-9667-D8AFD1289D8D}"/>
    <cellStyle name="Moneda 7 23 5 3 3" xfId="21475" xr:uid="{855E69B2-8217-4644-9D79-EA2D371E5338}"/>
    <cellStyle name="Moneda 7 23 5 4" xfId="28757" xr:uid="{D58EDC8C-B1CC-4DE4-B72C-2B23804C22C5}"/>
    <cellStyle name="Moneda 7 23 5 5" xfId="17836" xr:uid="{1ED9362B-B7D5-44A2-8699-ABB12EFCD708}"/>
    <cellStyle name="Moneda 7 23 6" xfId="7607" xr:uid="{6F099768-4361-44F8-A171-D062642804E7}"/>
    <cellStyle name="Moneda 7 23 6 2" xfId="14914" xr:uid="{C81851BC-25FC-4CF0-B50C-3E7193E8CC7B}"/>
    <cellStyle name="Moneda 7 23 6 2 2" xfId="36762" xr:uid="{F9AD2269-8EC8-4124-8D7D-DE22E4F15F1B}"/>
    <cellStyle name="Moneda 7 23 6 2 3" xfId="25841" xr:uid="{B5F56CC2-15A0-4D17-93E6-1F3ABB7B59DC}"/>
    <cellStyle name="Moneda 7 23 6 3" xfId="11260" xr:uid="{41CF82C9-93F0-4059-B5A3-E554F40390ED}"/>
    <cellStyle name="Moneda 7 23 6 3 2" xfId="33122" xr:uid="{8292AB6A-D208-40C6-BE25-491C6081792A}"/>
    <cellStyle name="Moneda 7 23 6 3 3" xfId="22201" xr:uid="{91421FB8-9838-4AC5-959B-BC9B41A4BDBB}"/>
    <cellStyle name="Moneda 7 23 6 4" xfId="29483" xr:uid="{E1805CD6-8989-4B15-A74C-568F09B6238D}"/>
    <cellStyle name="Moneda 7 23 6 5" xfId="18562" xr:uid="{F7F446DE-2A1F-4F36-9587-96B4E6B36FAA}"/>
    <cellStyle name="Moneda 7 23 7" xfId="8337" xr:uid="{D4CAA54E-479C-4D0B-A3B6-F6F25D6E8A83}"/>
    <cellStyle name="Moneda 7 23 7 2" xfId="15644" xr:uid="{48814E23-D5DE-43DC-B3B5-F11D0327EB23}"/>
    <cellStyle name="Moneda 7 23 7 2 2" xfId="37488" xr:uid="{DBA41838-FFF6-4FCB-9498-114153619F70}"/>
    <cellStyle name="Moneda 7 23 7 2 3" xfId="26567" xr:uid="{D63556DF-B92E-4C89-B92C-C508BFCC5F4B}"/>
    <cellStyle name="Moneda 7 23 7 3" xfId="11988" xr:uid="{ABDC31BE-1F6A-47F2-AE3A-5FC6D67F4AAE}"/>
    <cellStyle name="Moneda 7 23 7 3 2" xfId="33848" xr:uid="{EABD273D-B2E4-4031-A3C0-D23A4836B6C5}"/>
    <cellStyle name="Moneda 7 23 7 3 3" xfId="22927" xr:uid="{5F28EB52-03A5-4E3F-A1BB-B57FBEC822A0}"/>
    <cellStyle name="Moneda 7 23 7 4" xfId="30209" xr:uid="{15BDB528-2DC0-4DB6-BF06-F33105DDFC14}"/>
    <cellStyle name="Moneda 7 23 7 5" xfId="19288" xr:uid="{2E1E084F-CA0A-42BA-B4FA-8286B0D2E22C}"/>
    <cellStyle name="Moneda 7 23 8" xfId="12726" xr:uid="{E1D22D4D-7DB8-490F-898E-045EBFA70486}"/>
    <cellStyle name="Moneda 7 23 8 2" xfId="34582" xr:uid="{0D50DB94-352F-45C3-B9B2-4A81BFF295AB}"/>
    <cellStyle name="Moneda 7 23 8 3" xfId="23661" xr:uid="{C4FEFF27-A467-4795-B341-BD854CA5E611}"/>
    <cellStyle name="Moneda 7 23 9" xfId="9074" xr:uid="{E6ADCC32-59EC-4C81-AC3F-F151D2AE7BCB}"/>
    <cellStyle name="Moneda 7 23 9 2" xfId="30942" xr:uid="{C3573F22-92C4-4A21-8237-B13C449AF887}"/>
    <cellStyle name="Moneda 7 23 9 3" xfId="20021" xr:uid="{92BA8B0D-56F2-4C9A-B7B3-A02D8644D496}"/>
    <cellStyle name="Moneda 7 24" xfId="3238" xr:uid="{BDA9F99C-3720-4607-A642-B3D6B62CE81D}"/>
    <cellStyle name="Moneda 7 24 10" xfId="27304" xr:uid="{455CEC9F-A906-4140-A668-493D3CF4838D}"/>
    <cellStyle name="Moneda 7 24 11" xfId="16383" xr:uid="{50E6AD60-33A7-4A52-B203-0D717B307E95}"/>
    <cellStyle name="Moneda 7 24 2" xfId="5648" xr:uid="{A58D2810-11CC-4682-8DED-8426A7093937}"/>
    <cellStyle name="Moneda 7 24 2 2" xfId="6387" xr:uid="{DD33EE27-20D8-4E73-8B08-8AC23C287CBF}"/>
    <cellStyle name="Moneda 7 24 2 2 2" xfId="13694" xr:uid="{437219BF-7097-4E90-9139-258F497F4070}"/>
    <cellStyle name="Moneda 7 24 2 2 2 2" xfId="35548" xr:uid="{1DCF1D22-3A51-4B1F-986E-DD0EEF7AA914}"/>
    <cellStyle name="Moneda 7 24 2 2 2 3" xfId="24627" xr:uid="{E3EBA77F-0328-40FC-8BD3-C2CEF3C1AB08}"/>
    <cellStyle name="Moneda 7 24 2 2 3" xfId="10040" xr:uid="{A8E3749B-756A-4056-A8A2-54239656FFF8}"/>
    <cellStyle name="Moneda 7 24 2 2 3 2" xfId="31908" xr:uid="{6A2D7D50-AD2D-428E-84E5-FC0C42E6B03F}"/>
    <cellStyle name="Moneda 7 24 2 2 3 3" xfId="20987" xr:uid="{933CCE82-7CD7-4634-BE5C-D5069C6C2113}"/>
    <cellStyle name="Moneda 7 24 2 2 4" xfId="28269" xr:uid="{50D7C08A-71EF-46B3-AF73-6D102AA633A8}"/>
    <cellStyle name="Moneda 7 24 2 2 5" xfId="17348" xr:uid="{CA0083C7-1388-477E-BDBC-7EF05A65AA2C}"/>
    <cellStyle name="Moneda 7 24 2 3" xfId="7117" xr:uid="{D08A2936-1686-42C8-9CAB-6C4AE775431E}"/>
    <cellStyle name="Moneda 7 24 2 3 2" xfId="14424" xr:uid="{23F1C768-B1C5-4908-9C92-5A61CBCBD514}"/>
    <cellStyle name="Moneda 7 24 2 3 2 2" xfId="36274" xr:uid="{D186337D-2774-407D-8F06-E9C8270184BB}"/>
    <cellStyle name="Moneda 7 24 2 3 2 3" xfId="25353" xr:uid="{803BEC86-D3EB-485C-84A5-653F077F83C8}"/>
    <cellStyle name="Moneda 7 24 2 3 3" xfId="10770" xr:uid="{3AB0D5B9-86A3-42A3-9E2C-ACFA0C424C69}"/>
    <cellStyle name="Moneda 7 24 2 3 3 2" xfId="32634" xr:uid="{5A9F6478-22FE-4288-BDDF-4BBE6E87781E}"/>
    <cellStyle name="Moneda 7 24 2 3 3 3" xfId="21713" xr:uid="{A6070F91-694F-4BFB-B7B5-7E4A35A3714D}"/>
    <cellStyle name="Moneda 7 24 2 3 4" xfId="28995" xr:uid="{FE9D1FE5-5DA4-4F5B-A9E1-67FBF9B8D310}"/>
    <cellStyle name="Moneda 7 24 2 3 5" xfId="18074" xr:uid="{E76F849E-4399-47E7-9606-05A925C766AA}"/>
    <cellStyle name="Moneda 7 24 2 4" xfId="7847" xr:uid="{2548BF7C-755A-473E-9D75-2EFD40BB8EBF}"/>
    <cellStyle name="Moneda 7 24 2 4 2" xfId="15154" xr:uid="{D1BFFCA2-3C1D-49FE-97FF-A23CA429343B}"/>
    <cellStyle name="Moneda 7 24 2 4 2 2" xfId="37000" xr:uid="{0BED3A47-861B-4A49-AABF-7639D080C256}"/>
    <cellStyle name="Moneda 7 24 2 4 2 3" xfId="26079" xr:uid="{0EC5A3B5-DDEF-4F92-9765-7B0BF11DF253}"/>
    <cellStyle name="Moneda 7 24 2 4 3" xfId="11500" xr:uid="{8F283CA0-6147-4864-B63F-4FDF3E17A994}"/>
    <cellStyle name="Moneda 7 24 2 4 3 2" xfId="33360" xr:uid="{83045589-7DE1-4D51-9565-FDE9380F0BF7}"/>
    <cellStyle name="Moneda 7 24 2 4 3 3" xfId="22439" xr:uid="{983B5FC6-FAF7-49B3-B469-8068B2806CFD}"/>
    <cellStyle name="Moneda 7 24 2 4 4" xfId="29721" xr:uid="{DAD74477-5C3E-45D7-9A07-67BD56EFE186}"/>
    <cellStyle name="Moneda 7 24 2 4 5" xfId="18800" xr:uid="{F86E9A6F-3F8C-4577-A403-B840649B9DE6}"/>
    <cellStyle name="Moneda 7 24 2 5" xfId="8577" xr:uid="{BABF3354-D8AF-483B-AB7F-944FC3706861}"/>
    <cellStyle name="Moneda 7 24 2 5 2" xfId="15884" xr:uid="{54AF645F-E8C8-434E-AAFD-61032F59CCAC}"/>
    <cellStyle name="Moneda 7 24 2 5 2 2" xfId="37726" xr:uid="{1DA4F75A-F57E-4337-A579-36D4ABF67FDD}"/>
    <cellStyle name="Moneda 7 24 2 5 2 3" xfId="26805" xr:uid="{107ED06D-F342-4767-98FF-B36B4934630F}"/>
    <cellStyle name="Moneda 7 24 2 5 3" xfId="12226" xr:uid="{D4FAC34B-A324-4CF0-8E00-176474801963}"/>
    <cellStyle name="Moneda 7 24 2 5 3 2" xfId="34086" xr:uid="{5D0E342B-B3A3-4E46-9C59-21CA465626A6}"/>
    <cellStyle name="Moneda 7 24 2 5 3 3" xfId="23165" xr:uid="{72CDF7A0-D8DB-4CDF-9C78-EC7D2932F96B}"/>
    <cellStyle name="Moneda 7 24 2 5 4" xfId="30447" xr:uid="{52B02155-5117-4866-80BE-370816FFA113}"/>
    <cellStyle name="Moneda 7 24 2 5 5" xfId="19526" xr:uid="{F616BB52-2FA8-4191-8982-1A610A832EE2}"/>
    <cellStyle name="Moneda 7 24 2 6" xfId="12966" xr:uid="{3FEE8AC3-E8C6-47C8-8E38-A1371E6D051E}"/>
    <cellStyle name="Moneda 7 24 2 6 2" xfId="34820" xr:uid="{79B6C747-082D-49DC-8CF6-B4631F8F6B47}"/>
    <cellStyle name="Moneda 7 24 2 6 3" xfId="23899" xr:uid="{5DFA89EC-177C-4EE0-983D-EC2D4DD1EBA3}"/>
    <cellStyle name="Moneda 7 24 2 7" xfId="9312" xr:uid="{83BD9EFC-A65A-4085-961E-AA1D08D3F1E5}"/>
    <cellStyle name="Moneda 7 24 2 7 2" xfId="31180" xr:uid="{D7894539-D305-46A6-BE80-7720EE7CFFAF}"/>
    <cellStyle name="Moneda 7 24 2 7 3" xfId="20259" xr:uid="{514D34EE-7D32-492F-A34B-159AB89F39EC}"/>
    <cellStyle name="Moneda 7 24 2 8" xfId="27541" xr:uid="{AB788588-9BD0-4699-9455-A2F93DC0638E}"/>
    <cellStyle name="Moneda 7 24 2 9" xfId="16620" xr:uid="{B32BBD14-D50B-4B8A-918C-30C60D0C4997}"/>
    <cellStyle name="Moneda 7 24 3" xfId="5898" xr:uid="{5DB9BE33-161C-4669-AEFE-883536F5A0D4}"/>
    <cellStyle name="Moneda 7 24 3 2" xfId="6631" xr:uid="{274D8C66-5E31-4C42-9E90-00FABF0D770F}"/>
    <cellStyle name="Moneda 7 24 3 2 2" xfId="13938" xr:uid="{99B1C886-63B3-46EF-A912-5DDFE5B89F54}"/>
    <cellStyle name="Moneda 7 24 3 2 2 2" xfId="35792" xr:uid="{30653BED-807D-40F4-9DD8-17ED631F6E98}"/>
    <cellStyle name="Moneda 7 24 3 2 2 3" xfId="24871" xr:uid="{DBEBA868-93A0-4A0D-A4CE-DA24998058FF}"/>
    <cellStyle name="Moneda 7 24 3 2 3" xfId="10284" xr:uid="{D0113FEC-049A-49D9-A17D-527459899641}"/>
    <cellStyle name="Moneda 7 24 3 2 3 2" xfId="32152" xr:uid="{3D3D2974-04AE-434D-8F3A-72C91F0A86C1}"/>
    <cellStyle name="Moneda 7 24 3 2 3 3" xfId="21231" xr:uid="{D4A2176C-BA3A-492D-B14A-26919DB93257}"/>
    <cellStyle name="Moneda 7 24 3 2 4" xfId="28513" xr:uid="{0D3F11F4-F0F8-4E32-A2FF-6587CCA87F41}"/>
    <cellStyle name="Moneda 7 24 3 2 5" xfId="17592" xr:uid="{F02994FA-F6D2-49B0-A5D7-1B71D8627E9E}"/>
    <cellStyle name="Moneda 7 24 3 3" xfId="7361" xr:uid="{688865D0-FC8C-4F1C-AA24-877C881D8B3A}"/>
    <cellStyle name="Moneda 7 24 3 3 2" xfId="14668" xr:uid="{44EB12FE-5621-485C-9D82-03D9762B1190}"/>
    <cellStyle name="Moneda 7 24 3 3 2 2" xfId="36518" xr:uid="{2C927281-8B59-4221-B6C7-67B07060E4E9}"/>
    <cellStyle name="Moneda 7 24 3 3 2 3" xfId="25597" xr:uid="{BAA9E72E-3CBC-4B6D-86FF-B2FA3C664D0B}"/>
    <cellStyle name="Moneda 7 24 3 3 3" xfId="11014" xr:uid="{AF4C4B99-23F9-439D-9D1A-F8497B378600}"/>
    <cellStyle name="Moneda 7 24 3 3 3 2" xfId="32878" xr:uid="{BF7D5679-C917-40CD-9B9E-A3E741149606}"/>
    <cellStyle name="Moneda 7 24 3 3 3 3" xfId="21957" xr:uid="{DF4926C9-C764-4398-A5C0-C056AFA4F907}"/>
    <cellStyle name="Moneda 7 24 3 3 4" xfId="29239" xr:uid="{A2E3C137-97FF-4519-8BE8-1E0FC2416566}"/>
    <cellStyle name="Moneda 7 24 3 3 5" xfId="18318" xr:uid="{1C4B8C97-C7AB-4C15-A19D-DF5F341965F7}"/>
    <cellStyle name="Moneda 7 24 3 4" xfId="8091" xr:uid="{70817E7C-031F-4346-8A31-FEA6708AF6EA}"/>
    <cellStyle name="Moneda 7 24 3 4 2" xfId="15398" xr:uid="{DAC94597-3D74-4529-84D8-5ACB00216E67}"/>
    <cellStyle name="Moneda 7 24 3 4 2 2" xfId="37244" xr:uid="{2EE1A9F4-A4BD-4C68-A8D0-4BDC1FE53D22}"/>
    <cellStyle name="Moneda 7 24 3 4 2 3" xfId="26323" xr:uid="{EF950833-184C-46B3-B156-4562BCBAABAA}"/>
    <cellStyle name="Moneda 7 24 3 4 3" xfId="11744" xr:uid="{65FC00F3-1DB5-4888-B9BC-91459C3517FC}"/>
    <cellStyle name="Moneda 7 24 3 4 3 2" xfId="33604" xr:uid="{F31C9277-ACDD-4613-B3F4-61DA62A50954}"/>
    <cellStyle name="Moneda 7 24 3 4 3 3" xfId="22683" xr:uid="{09F844F8-D549-463C-BFB3-3BED1ABE7E81}"/>
    <cellStyle name="Moneda 7 24 3 4 4" xfId="29965" xr:uid="{F40B9D55-0E9D-4729-8B90-795528483C83}"/>
    <cellStyle name="Moneda 7 24 3 4 5" xfId="19044" xr:uid="{DAFC65E2-B10B-423E-8CC1-5A015EDE2E4F}"/>
    <cellStyle name="Moneda 7 24 3 5" xfId="8821" xr:uid="{388A3867-F38A-40B1-9C1A-79BA73B3BC06}"/>
    <cellStyle name="Moneda 7 24 3 5 2" xfId="16128" xr:uid="{B2BF9B53-1EEE-45C9-9257-D0B1242F888A}"/>
    <cellStyle name="Moneda 7 24 3 5 2 2" xfId="37970" xr:uid="{89A076D4-87C6-4873-A16B-81DF42C23556}"/>
    <cellStyle name="Moneda 7 24 3 5 2 3" xfId="27049" xr:uid="{02153F71-F2A0-4C92-ABAC-E9E73D5AD970}"/>
    <cellStyle name="Moneda 7 24 3 5 3" xfId="12470" xr:uid="{0446DC79-4E7B-4908-97BB-5EA30278DDB1}"/>
    <cellStyle name="Moneda 7 24 3 5 3 2" xfId="34330" xr:uid="{4C52386D-A99B-4732-A7A3-3B489E5FB6D0}"/>
    <cellStyle name="Moneda 7 24 3 5 3 3" xfId="23409" xr:uid="{DFA0D6A5-4735-4E13-A0E2-AB1AB8B609A1}"/>
    <cellStyle name="Moneda 7 24 3 5 4" xfId="30691" xr:uid="{3F5BAFFB-556C-464B-ADCE-D79C33C184E9}"/>
    <cellStyle name="Moneda 7 24 3 5 5" xfId="19770" xr:uid="{B1FBEABE-4304-4FFB-95D3-19564F720D29}"/>
    <cellStyle name="Moneda 7 24 3 6" xfId="13210" xr:uid="{0B87CB39-61C3-4C06-83CD-D96A7E6452C2}"/>
    <cellStyle name="Moneda 7 24 3 6 2" xfId="35064" xr:uid="{DEADB7CB-62BB-4508-875A-1B8D1B3E74EC}"/>
    <cellStyle name="Moneda 7 24 3 6 3" xfId="24143" xr:uid="{0B561F42-D162-4659-A6C4-54D86605CE3D}"/>
    <cellStyle name="Moneda 7 24 3 7" xfId="9556" xr:uid="{0E40315B-9E98-4211-BE3A-AFECF5844F67}"/>
    <cellStyle name="Moneda 7 24 3 7 2" xfId="31424" xr:uid="{7B2FD33E-BDB6-4CA6-B0FB-2BFFDD7768DD}"/>
    <cellStyle name="Moneda 7 24 3 7 3" xfId="20503" xr:uid="{F6A0B7DC-3AA8-4AA6-854C-38287FEF9347}"/>
    <cellStyle name="Moneda 7 24 3 8" xfId="27785" xr:uid="{7CBBB7D2-E158-4187-800D-2E4A8BAB5177}"/>
    <cellStyle name="Moneda 7 24 3 9" xfId="16864" xr:uid="{D0601C14-1AA1-4FFA-B0CE-E8D280C96D96}"/>
    <cellStyle name="Moneda 7 24 4" xfId="6150" xr:uid="{3235D8B5-CB16-4527-B48A-64B7D4122928}"/>
    <cellStyle name="Moneda 7 24 4 2" xfId="13457" xr:uid="{113AED52-1CBB-4420-81F3-12FC761812AD}"/>
    <cellStyle name="Moneda 7 24 4 2 2" xfId="35311" xr:uid="{01B6FC4B-70FD-42EF-88EF-146411A1D8B5}"/>
    <cellStyle name="Moneda 7 24 4 2 3" xfId="24390" xr:uid="{289AAF27-F841-486E-A10B-5C826388D3A8}"/>
    <cellStyle name="Moneda 7 24 4 3" xfId="9803" xr:uid="{98159825-D95F-418F-B599-8829D9B6354C}"/>
    <cellStyle name="Moneda 7 24 4 3 2" xfId="31671" xr:uid="{D08FAEDA-1E4D-4053-8792-9D88252BAC7A}"/>
    <cellStyle name="Moneda 7 24 4 3 3" xfId="20750" xr:uid="{4B4FD290-B563-4BEC-A393-BC33DC43FD8D}"/>
    <cellStyle name="Moneda 7 24 4 4" xfId="28032" xr:uid="{1C08874D-36A7-4277-896A-45AA63885166}"/>
    <cellStyle name="Moneda 7 24 4 5" xfId="17111" xr:uid="{9C5F90C7-12A3-4DFD-BFEB-AE2F1BD0E184}"/>
    <cellStyle name="Moneda 7 24 5" xfId="6878" xr:uid="{BCDA459B-50C5-4BE3-AD7F-D9A0E851EC83}"/>
    <cellStyle name="Moneda 7 24 5 2" xfId="14185" xr:uid="{6983E03E-777F-434B-BD58-AA8ED7974F24}"/>
    <cellStyle name="Moneda 7 24 5 2 2" xfId="36037" xr:uid="{C55C2178-46BA-40C6-A170-801FB6644AFE}"/>
    <cellStyle name="Moneda 7 24 5 2 3" xfId="25116" xr:uid="{C5648C6F-F6E9-4DA3-A719-B7D605872A81}"/>
    <cellStyle name="Moneda 7 24 5 3" xfId="10531" xr:uid="{1D5BF43D-85E4-43F8-8599-2CBFB680B924}"/>
    <cellStyle name="Moneda 7 24 5 3 2" xfId="32397" xr:uid="{81A1D0E1-A32B-4CA8-9149-D5CC0B5D3CBC}"/>
    <cellStyle name="Moneda 7 24 5 3 3" xfId="21476" xr:uid="{0A2BCF13-2E74-4B34-9BA4-3B7483D6A32C}"/>
    <cellStyle name="Moneda 7 24 5 4" xfId="28758" xr:uid="{6D32BE2C-9AD7-4CEE-932D-755C36FB0F8F}"/>
    <cellStyle name="Moneda 7 24 5 5" xfId="17837" xr:uid="{EB4B6797-01DE-4F56-B9B9-7513C1E980DA}"/>
    <cellStyle name="Moneda 7 24 6" xfId="7608" xr:uid="{89137049-9997-4914-85ED-93698417690D}"/>
    <cellStyle name="Moneda 7 24 6 2" xfId="14915" xr:uid="{FD349B5A-FF14-4518-AC08-3347815C621C}"/>
    <cellStyle name="Moneda 7 24 6 2 2" xfId="36763" xr:uid="{251DBC0B-6DDC-400A-9878-07499F8B5A54}"/>
    <cellStyle name="Moneda 7 24 6 2 3" xfId="25842" xr:uid="{1DA2D5D1-CCA8-49B3-8F54-5836FF5C807E}"/>
    <cellStyle name="Moneda 7 24 6 3" xfId="11261" xr:uid="{784FD89F-612C-47F1-A65B-EB44720505EF}"/>
    <cellStyle name="Moneda 7 24 6 3 2" xfId="33123" xr:uid="{588E2F5E-FF10-41A5-B142-17E9EABDCD1D}"/>
    <cellStyle name="Moneda 7 24 6 3 3" xfId="22202" xr:uid="{ED3F2D16-6E20-4468-B9D1-D31DEAB9DC3A}"/>
    <cellStyle name="Moneda 7 24 6 4" xfId="29484" xr:uid="{DAF4804C-75A1-4083-A1C4-6B7C6738C0BB}"/>
    <cellStyle name="Moneda 7 24 6 5" xfId="18563" xr:uid="{3A09FB6F-4059-441F-9A55-082E55EDB56B}"/>
    <cellStyle name="Moneda 7 24 7" xfId="8338" xr:uid="{4A2EECB2-A084-489C-B033-FC8AE1DA9857}"/>
    <cellStyle name="Moneda 7 24 7 2" xfId="15645" xr:uid="{AD25CC14-68BE-49BF-BA37-C1C4A70FD86A}"/>
    <cellStyle name="Moneda 7 24 7 2 2" xfId="37489" xr:uid="{B4EC6D3E-D5FA-4589-8EBC-4F00E74BBD3A}"/>
    <cellStyle name="Moneda 7 24 7 2 3" xfId="26568" xr:uid="{3AE32CB9-0464-4BD3-A638-7547E236105C}"/>
    <cellStyle name="Moneda 7 24 7 3" xfId="11989" xr:uid="{74FB343D-3F6E-4316-9330-D1225428C8A7}"/>
    <cellStyle name="Moneda 7 24 7 3 2" xfId="33849" xr:uid="{F804F8CB-947F-4F84-911F-37D9C550933C}"/>
    <cellStyle name="Moneda 7 24 7 3 3" xfId="22928" xr:uid="{5D2E57DA-C27D-4A8D-A24B-6611B4B75F97}"/>
    <cellStyle name="Moneda 7 24 7 4" xfId="30210" xr:uid="{1E9D49EC-9260-4B34-8776-EB7A9ABEAF1D}"/>
    <cellStyle name="Moneda 7 24 7 5" xfId="19289" xr:uid="{4FA53B95-AE99-4FAD-A49B-8856B9BEEDEE}"/>
    <cellStyle name="Moneda 7 24 8" xfId="12727" xr:uid="{4DFA5A94-CA87-48BE-8F9D-41CE499FA350}"/>
    <cellStyle name="Moneda 7 24 8 2" xfId="34583" xr:uid="{E6BE0639-17E0-4D76-A1EB-056ED2F3E612}"/>
    <cellStyle name="Moneda 7 24 8 3" xfId="23662" xr:uid="{8C7036E6-DF0A-4AEB-8FC7-4704821B21C4}"/>
    <cellStyle name="Moneda 7 24 9" xfId="9075" xr:uid="{52A6C0DA-C2D6-47B3-84A2-71E2AA610E6E}"/>
    <cellStyle name="Moneda 7 24 9 2" xfId="30943" xr:uid="{4C3B13A3-8CD6-45EA-A516-08EE100B733C}"/>
    <cellStyle name="Moneda 7 24 9 3" xfId="20022" xr:uid="{7A0CB50B-E7B0-42AE-AFD9-A06B612FB8ED}"/>
    <cellStyle name="Moneda 7 25" xfId="3239" xr:uid="{D1272D9B-50FE-4977-8A25-892DD2CCB45C}"/>
    <cellStyle name="Moneda 7 25 10" xfId="27305" xr:uid="{FE4443F2-EAFA-4AB3-9149-02C8015EBCE1}"/>
    <cellStyle name="Moneda 7 25 11" xfId="16384" xr:uid="{D2E218AB-5F9F-411B-B8D6-E2EBF37E988B}"/>
    <cellStyle name="Moneda 7 25 2" xfId="5649" xr:uid="{3608C4AB-C407-40C0-88D2-66090F8C8CD7}"/>
    <cellStyle name="Moneda 7 25 2 2" xfId="6388" xr:uid="{04D2058F-AE4B-4E82-8F9C-684E345AE187}"/>
    <cellStyle name="Moneda 7 25 2 2 2" xfId="13695" xr:uid="{A8450B34-8C94-4716-9B75-EB7A361B42FC}"/>
    <cellStyle name="Moneda 7 25 2 2 2 2" xfId="35549" xr:uid="{EDBB59EE-7EDC-4EE4-8A6E-A9B2AB5605FA}"/>
    <cellStyle name="Moneda 7 25 2 2 2 3" xfId="24628" xr:uid="{C00AACD2-94EC-4520-BFC5-B6E1C88B07EC}"/>
    <cellStyle name="Moneda 7 25 2 2 3" xfId="10041" xr:uid="{8A777E2A-7A2C-4A0B-9D25-2710D3BE4118}"/>
    <cellStyle name="Moneda 7 25 2 2 3 2" xfId="31909" xr:uid="{3893392F-FC60-4D0A-8AD5-CB4C686F2C9D}"/>
    <cellStyle name="Moneda 7 25 2 2 3 3" xfId="20988" xr:uid="{E78C1627-6781-49B0-BE90-A87BD9F90114}"/>
    <cellStyle name="Moneda 7 25 2 2 4" xfId="28270" xr:uid="{79B4B1F2-AB94-46CF-9AB5-A067B9587A5E}"/>
    <cellStyle name="Moneda 7 25 2 2 5" xfId="17349" xr:uid="{4B6D5932-CE62-435D-9905-C4C4BD25784D}"/>
    <cellStyle name="Moneda 7 25 2 3" xfId="7118" xr:uid="{926FBD8D-B704-4707-85DC-01FCD55F8B61}"/>
    <cellStyle name="Moneda 7 25 2 3 2" xfId="14425" xr:uid="{A7CC599F-151B-4F5E-952D-C80A62E0759C}"/>
    <cellStyle name="Moneda 7 25 2 3 2 2" xfId="36275" xr:uid="{9762CAAF-73EA-4A86-9DF5-2CFE1AF36E16}"/>
    <cellStyle name="Moneda 7 25 2 3 2 3" xfId="25354" xr:uid="{63D23928-70C8-4540-9852-CBAD935549D9}"/>
    <cellStyle name="Moneda 7 25 2 3 3" xfId="10771" xr:uid="{813B260C-1DC1-42CA-B8D7-04EE17828746}"/>
    <cellStyle name="Moneda 7 25 2 3 3 2" xfId="32635" xr:uid="{3328B544-D180-4855-BAE6-7B0DA5194E6B}"/>
    <cellStyle name="Moneda 7 25 2 3 3 3" xfId="21714" xr:uid="{63F2C6C0-9255-4E3D-891D-B15F7780D76F}"/>
    <cellStyle name="Moneda 7 25 2 3 4" xfId="28996" xr:uid="{30BC8358-7520-44DC-B377-9AC72EFFA69D}"/>
    <cellStyle name="Moneda 7 25 2 3 5" xfId="18075" xr:uid="{54044753-1B26-41F3-99F8-59BBF1C1303A}"/>
    <cellStyle name="Moneda 7 25 2 4" xfId="7848" xr:uid="{49BBFCBF-3512-4551-9635-BE530EF92314}"/>
    <cellStyle name="Moneda 7 25 2 4 2" xfId="15155" xr:uid="{CC72D22A-31D8-4121-84CC-9EDEBF02025D}"/>
    <cellStyle name="Moneda 7 25 2 4 2 2" xfId="37001" xr:uid="{12199C14-C151-4A23-B20F-6093F74FC9B6}"/>
    <cellStyle name="Moneda 7 25 2 4 2 3" xfId="26080" xr:uid="{A1C2EE09-B2B1-4D43-B943-B46B10B1DF65}"/>
    <cellStyle name="Moneda 7 25 2 4 3" xfId="11501" xr:uid="{989C44AA-C6A2-437A-853D-18CA4D16E1DE}"/>
    <cellStyle name="Moneda 7 25 2 4 3 2" xfId="33361" xr:uid="{EE1CF011-69F5-4410-99BD-DC2A2A0EC0DD}"/>
    <cellStyle name="Moneda 7 25 2 4 3 3" xfId="22440" xr:uid="{9AE9299F-73E6-4C14-BB96-D06DC939C2B5}"/>
    <cellStyle name="Moneda 7 25 2 4 4" xfId="29722" xr:uid="{80BD61FB-F066-44DD-B179-3027757C014E}"/>
    <cellStyle name="Moneda 7 25 2 4 5" xfId="18801" xr:uid="{7816C686-117D-496A-81BB-CD8B995BA55E}"/>
    <cellStyle name="Moneda 7 25 2 5" xfId="8578" xr:uid="{45E3A4AB-5EBF-4813-9F04-B7E330ADC24C}"/>
    <cellStyle name="Moneda 7 25 2 5 2" xfId="15885" xr:uid="{E31A6A1B-5FC4-456E-94C0-4764B376B2AF}"/>
    <cellStyle name="Moneda 7 25 2 5 2 2" xfId="37727" xr:uid="{4E161CF7-EE82-4E22-B5AC-0CF6E4615339}"/>
    <cellStyle name="Moneda 7 25 2 5 2 3" xfId="26806" xr:uid="{833C812E-0F71-43C8-BD57-E30FD57B8A0E}"/>
    <cellStyle name="Moneda 7 25 2 5 3" xfId="12227" xr:uid="{6A2AF09A-CFE3-432A-B5EF-68704C2D0653}"/>
    <cellStyle name="Moneda 7 25 2 5 3 2" xfId="34087" xr:uid="{069F9DE6-ED24-408D-B950-6EC890921026}"/>
    <cellStyle name="Moneda 7 25 2 5 3 3" xfId="23166" xr:uid="{ED11ADDF-F2F3-4224-9976-AF297D5A08EC}"/>
    <cellStyle name="Moneda 7 25 2 5 4" xfId="30448" xr:uid="{99C58DD6-C3AB-4716-8256-613C0C70570F}"/>
    <cellStyle name="Moneda 7 25 2 5 5" xfId="19527" xr:uid="{05E0007B-FA76-4A2A-BA2B-D2057ED91577}"/>
    <cellStyle name="Moneda 7 25 2 6" xfId="12967" xr:uid="{B5D00B2F-FE1A-4E4D-8E47-F56EF3A82035}"/>
    <cellStyle name="Moneda 7 25 2 6 2" xfId="34821" xr:uid="{8DCA28F7-0B52-4446-AB08-6F34C48001E6}"/>
    <cellStyle name="Moneda 7 25 2 6 3" xfId="23900" xr:uid="{951FEAA5-4338-4984-90F5-66602E48597D}"/>
    <cellStyle name="Moneda 7 25 2 7" xfId="9313" xr:uid="{B24EA0A8-AD9C-47CB-9A32-7463E8EAE7E3}"/>
    <cellStyle name="Moneda 7 25 2 7 2" xfId="31181" xr:uid="{14B8FF19-3BEE-4146-906D-6645D03C8708}"/>
    <cellStyle name="Moneda 7 25 2 7 3" xfId="20260" xr:uid="{CF1CFEAD-47AD-4D22-B92D-774021A1C235}"/>
    <cellStyle name="Moneda 7 25 2 8" xfId="27542" xr:uid="{512A05BE-CD08-4283-B4AF-8172ECB6034A}"/>
    <cellStyle name="Moneda 7 25 2 9" xfId="16621" xr:uid="{95009C6F-AB19-4A71-BD55-A9B106965F52}"/>
    <cellStyle name="Moneda 7 25 3" xfId="5899" xr:uid="{1155400C-7B76-4515-8920-2E8B82B4DD4C}"/>
    <cellStyle name="Moneda 7 25 3 2" xfId="6632" xr:uid="{B94DC09F-FAFB-43EC-B26A-06BDF557480B}"/>
    <cellStyle name="Moneda 7 25 3 2 2" xfId="13939" xr:uid="{E8581BE7-E7A4-42A7-8315-42D017289B7D}"/>
    <cellStyle name="Moneda 7 25 3 2 2 2" xfId="35793" xr:uid="{0ECFF07A-34D8-4B2E-A84F-285FDD42ADFC}"/>
    <cellStyle name="Moneda 7 25 3 2 2 3" xfId="24872" xr:uid="{E87651D5-55AD-42F8-8344-72AFEF930908}"/>
    <cellStyle name="Moneda 7 25 3 2 3" xfId="10285" xr:uid="{CB70D48E-D617-453F-82D9-FECE5F61F239}"/>
    <cellStyle name="Moneda 7 25 3 2 3 2" xfId="32153" xr:uid="{09D6810C-324F-4BE7-9BF8-FF57DD3A0A4F}"/>
    <cellStyle name="Moneda 7 25 3 2 3 3" xfId="21232" xr:uid="{4AFBF4D8-EB63-401F-A065-B230F99E2D0F}"/>
    <cellStyle name="Moneda 7 25 3 2 4" xfId="28514" xr:uid="{2A98F94F-1F5A-4D58-B4AA-08F8CBBB1A79}"/>
    <cellStyle name="Moneda 7 25 3 2 5" xfId="17593" xr:uid="{94AA043C-8BAE-4AAC-A1D9-3841EF7E4147}"/>
    <cellStyle name="Moneda 7 25 3 3" xfId="7362" xr:uid="{34022F35-0532-4831-99C4-30AB22C048B2}"/>
    <cellStyle name="Moneda 7 25 3 3 2" xfId="14669" xr:uid="{32D19BAF-5994-43E0-966C-CE67B356366D}"/>
    <cellStyle name="Moneda 7 25 3 3 2 2" xfId="36519" xr:uid="{671DCAF1-6069-4BDC-9E36-803778659079}"/>
    <cellStyle name="Moneda 7 25 3 3 2 3" xfId="25598" xr:uid="{1AB1CF19-C22C-40CF-8EA4-B1D616FB61CE}"/>
    <cellStyle name="Moneda 7 25 3 3 3" xfId="11015" xr:uid="{877C2A46-F539-41A1-BEDB-5DDB57472836}"/>
    <cellStyle name="Moneda 7 25 3 3 3 2" xfId="32879" xr:uid="{7523E127-1945-4987-947C-464A71C62640}"/>
    <cellStyle name="Moneda 7 25 3 3 3 3" xfId="21958" xr:uid="{CB851381-DE62-45E2-A52B-A5C7CE0069F1}"/>
    <cellStyle name="Moneda 7 25 3 3 4" xfId="29240" xr:uid="{5915E550-BD77-4896-B4F4-631A71AB87BC}"/>
    <cellStyle name="Moneda 7 25 3 3 5" xfId="18319" xr:uid="{8B67F46D-C70C-4E09-AAFE-DE185EA11222}"/>
    <cellStyle name="Moneda 7 25 3 4" xfId="8092" xr:uid="{1D171F9C-1736-4C98-9F64-A05CD167519E}"/>
    <cellStyle name="Moneda 7 25 3 4 2" xfId="15399" xr:uid="{F4C84E56-4D32-44EA-A4E2-054E29B17D36}"/>
    <cellStyle name="Moneda 7 25 3 4 2 2" xfId="37245" xr:uid="{C1C30753-E8C8-42D1-881B-D1332D412564}"/>
    <cellStyle name="Moneda 7 25 3 4 2 3" xfId="26324" xr:uid="{5E8662E6-C380-46F7-90FD-DD447F469A50}"/>
    <cellStyle name="Moneda 7 25 3 4 3" xfId="11745" xr:uid="{6CFB9600-0359-488E-B143-8893FCF5DA4B}"/>
    <cellStyle name="Moneda 7 25 3 4 3 2" xfId="33605" xr:uid="{8870AA67-AD4D-440D-A5C9-FF242DB8FC74}"/>
    <cellStyle name="Moneda 7 25 3 4 3 3" xfId="22684" xr:uid="{46A3740E-A492-432D-877B-81133B7A68E1}"/>
    <cellStyle name="Moneda 7 25 3 4 4" xfId="29966" xr:uid="{F678D178-8AF7-46A4-A8D7-7CF9B27B07A8}"/>
    <cellStyle name="Moneda 7 25 3 4 5" xfId="19045" xr:uid="{B3187742-42E7-4CD5-98F4-A8E5973EC9AE}"/>
    <cellStyle name="Moneda 7 25 3 5" xfId="8822" xr:uid="{BE7385EA-94BD-434D-B2CE-76BC0463AEC9}"/>
    <cellStyle name="Moneda 7 25 3 5 2" xfId="16129" xr:uid="{38E25F59-3FF9-4AB7-BFE3-7C1FD695E52E}"/>
    <cellStyle name="Moneda 7 25 3 5 2 2" xfId="37971" xr:uid="{157B1408-E9A5-4F81-B8F6-CAD08898F3C1}"/>
    <cellStyle name="Moneda 7 25 3 5 2 3" xfId="27050" xr:uid="{F84EF905-18B9-455A-A318-45C2B20A9037}"/>
    <cellStyle name="Moneda 7 25 3 5 3" xfId="12471" xr:uid="{0A5E8D7D-B1C3-4F3B-A03D-396F3AD16DB7}"/>
    <cellStyle name="Moneda 7 25 3 5 3 2" xfId="34331" xr:uid="{6577AD2D-C878-45C8-8437-A0BF12BEE919}"/>
    <cellStyle name="Moneda 7 25 3 5 3 3" xfId="23410" xr:uid="{E7CD732C-0838-4EF1-8FD6-2823AE046FDD}"/>
    <cellStyle name="Moneda 7 25 3 5 4" xfId="30692" xr:uid="{7561EE4A-3152-4E28-A6BA-EA0A551A9C8C}"/>
    <cellStyle name="Moneda 7 25 3 5 5" xfId="19771" xr:uid="{E35C5F0A-F0A1-4491-9016-3DBF6D485A54}"/>
    <cellStyle name="Moneda 7 25 3 6" xfId="13211" xr:uid="{A2C4BD11-3060-4603-822B-B818EDA569B8}"/>
    <cellStyle name="Moneda 7 25 3 6 2" xfId="35065" xr:uid="{2D07876F-8977-4767-84B4-0A6AE1C8986A}"/>
    <cellStyle name="Moneda 7 25 3 6 3" xfId="24144" xr:uid="{42E6A787-1EF2-41CD-A1CF-A46AD484B44A}"/>
    <cellStyle name="Moneda 7 25 3 7" xfId="9557" xr:uid="{2F15FAA5-B091-4DFB-85CD-2187A33B49CD}"/>
    <cellStyle name="Moneda 7 25 3 7 2" xfId="31425" xr:uid="{36CD5219-E902-4C22-AF37-66937362DEA6}"/>
    <cellStyle name="Moneda 7 25 3 7 3" xfId="20504" xr:uid="{E1145DF8-7EDE-4AE2-A3E1-5C759D23CCFA}"/>
    <cellStyle name="Moneda 7 25 3 8" xfId="27786" xr:uid="{EBE9A6EF-153D-4211-8507-943C253B2F48}"/>
    <cellStyle name="Moneda 7 25 3 9" xfId="16865" xr:uid="{D0845851-147B-411B-9BA0-40148E02224B}"/>
    <cellStyle name="Moneda 7 25 4" xfId="6151" xr:uid="{28FF93CA-C597-4983-A83C-422B72C3AAD2}"/>
    <cellStyle name="Moneda 7 25 4 2" xfId="13458" xr:uid="{B4DBD955-9582-4A9C-9454-A8F5C307E696}"/>
    <cellStyle name="Moneda 7 25 4 2 2" xfId="35312" xr:uid="{51B156C9-777A-428B-95E5-20AEF1B0B0AE}"/>
    <cellStyle name="Moneda 7 25 4 2 3" xfId="24391" xr:uid="{38F737A9-E3DE-45D8-A65F-E775CB12A685}"/>
    <cellStyle name="Moneda 7 25 4 3" xfId="9804" xr:uid="{3306C0E3-C009-4E1D-A817-73BD7FDD5EC4}"/>
    <cellStyle name="Moneda 7 25 4 3 2" xfId="31672" xr:uid="{E4FA84E5-6D61-4827-BE01-05DD8E757CC8}"/>
    <cellStyle name="Moneda 7 25 4 3 3" xfId="20751" xr:uid="{2FCBB507-3315-46C3-9B9F-8251DF9CD782}"/>
    <cellStyle name="Moneda 7 25 4 4" xfId="28033" xr:uid="{849CD974-9A9F-4B39-B11E-DBE67AEB405D}"/>
    <cellStyle name="Moneda 7 25 4 5" xfId="17112" xr:uid="{B69B2D03-6BE0-4192-A368-5C88436880B9}"/>
    <cellStyle name="Moneda 7 25 5" xfId="6879" xr:uid="{157D3EFC-91CE-4EF2-AEA7-873F8EE14A6B}"/>
    <cellStyle name="Moneda 7 25 5 2" xfId="14186" xr:uid="{59B9E1D4-F663-4173-A67C-06FACD3423C7}"/>
    <cellStyle name="Moneda 7 25 5 2 2" xfId="36038" xr:uid="{B88D8C4A-9C16-428F-958E-721377E16634}"/>
    <cellStyle name="Moneda 7 25 5 2 3" xfId="25117" xr:uid="{96C0E09C-F743-4B19-8982-2A700458BBDB}"/>
    <cellStyle name="Moneda 7 25 5 3" xfId="10532" xr:uid="{2AE98A19-9E7B-41BE-B945-02F346D014FD}"/>
    <cellStyle name="Moneda 7 25 5 3 2" xfId="32398" xr:uid="{A085C5AF-59F4-47DF-AFB6-25787CF1A5C7}"/>
    <cellStyle name="Moneda 7 25 5 3 3" xfId="21477" xr:uid="{B262C6C1-68D6-4351-AC7F-30B9FD834B9F}"/>
    <cellStyle name="Moneda 7 25 5 4" xfId="28759" xr:uid="{A0076DFA-8CBE-435B-AC79-6F88E61B5B6F}"/>
    <cellStyle name="Moneda 7 25 5 5" xfId="17838" xr:uid="{AAFF559A-3F68-447D-B248-AC1C65E69C7A}"/>
    <cellStyle name="Moneda 7 25 6" xfId="7609" xr:uid="{69D546D1-B420-4594-B7BB-AFDBC7F7443C}"/>
    <cellStyle name="Moneda 7 25 6 2" xfId="14916" xr:uid="{7C840ABC-9313-4037-AFD7-EC05435636FA}"/>
    <cellStyle name="Moneda 7 25 6 2 2" xfId="36764" xr:uid="{A4D2EBB5-47D7-402B-AA9A-A793A27D6A52}"/>
    <cellStyle name="Moneda 7 25 6 2 3" xfId="25843" xr:uid="{7DC2CC71-C346-44FD-A2C2-4D546221ED9A}"/>
    <cellStyle name="Moneda 7 25 6 3" xfId="11262" xr:uid="{C8872CDA-6A7C-4502-A07B-7353CD2640A1}"/>
    <cellStyle name="Moneda 7 25 6 3 2" xfId="33124" xr:uid="{69DAB4C6-94DA-4388-8FE4-E6504B3AE56C}"/>
    <cellStyle name="Moneda 7 25 6 3 3" xfId="22203" xr:uid="{423ACBDF-0E77-4B45-B8FE-F663ECD5ED46}"/>
    <cellStyle name="Moneda 7 25 6 4" xfId="29485" xr:uid="{EFC876B4-D014-4053-94E9-FE1AA7608F9F}"/>
    <cellStyle name="Moneda 7 25 6 5" xfId="18564" xr:uid="{A4FD115C-0CEC-43F8-BBEC-FD24E607BB38}"/>
    <cellStyle name="Moneda 7 25 7" xfId="8339" xr:uid="{5BC45F35-A949-4D5B-928F-A3E0CB6EE7FC}"/>
    <cellStyle name="Moneda 7 25 7 2" xfId="15646" xr:uid="{9C39F105-907A-4DEE-96AE-A3766DD98D2B}"/>
    <cellStyle name="Moneda 7 25 7 2 2" xfId="37490" xr:uid="{66887077-49A9-4E1D-BFDC-EC282D26337E}"/>
    <cellStyle name="Moneda 7 25 7 2 3" xfId="26569" xr:uid="{F95AA0CA-10A6-4849-9A40-0E5E1A858D0C}"/>
    <cellStyle name="Moneda 7 25 7 3" xfId="11990" xr:uid="{1ED23182-674B-4F5A-A3EF-4035989D5F18}"/>
    <cellStyle name="Moneda 7 25 7 3 2" xfId="33850" xr:uid="{E5FBF341-F193-44AE-B0E9-57FE647966E7}"/>
    <cellStyle name="Moneda 7 25 7 3 3" xfId="22929" xr:uid="{F63F9164-FE91-4399-94BA-E90FC0C4BE98}"/>
    <cellStyle name="Moneda 7 25 7 4" xfId="30211" xr:uid="{B3EFFFDB-7671-41B0-8FF0-D4FF4EC56570}"/>
    <cellStyle name="Moneda 7 25 7 5" xfId="19290" xr:uid="{48D05F3E-5F26-48A8-9A29-D145C3774315}"/>
    <cellStyle name="Moneda 7 25 8" xfId="12728" xr:uid="{DF516969-931A-4217-8D0C-FDDB39C04F2F}"/>
    <cellStyle name="Moneda 7 25 8 2" xfId="34584" xr:uid="{BB0E85D2-0E7E-49A7-A0B9-05BF8FE83BB6}"/>
    <cellStyle name="Moneda 7 25 8 3" xfId="23663" xr:uid="{67B78524-6BF1-46F8-81F7-D46E2D90C8E9}"/>
    <cellStyle name="Moneda 7 25 9" xfId="9076" xr:uid="{0E291AB4-A1E5-47C6-A0B8-E9CA5EC914DB}"/>
    <cellStyle name="Moneda 7 25 9 2" xfId="30944" xr:uid="{3769A479-6452-4CD1-BF9A-DF1A2EBE7C5E}"/>
    <cellStyle name="Moneda 7 25 9 3" xfId="20023" xr:uid="{60F4242E-FACA-4513-AD15-FE9E950F34B8}"/>
    <cellStyle name="Moneda 7 26" xfId="3240" xr:uid="{48E69722-F5C2-48FB-A060-87397C8C9B48}"/>
    <cellStyle name="Moneda 7 26 10" xfId="27306" xr:uid="{8DDA2CF9-B6A8-4A2D-A949-63844A34D063}"/>
    <cellStyle name="Moneda 7 26 11" xfId="16385" xr:uid="{77E4E18D-D972-4482-93BF-F6378756C246}"/>
    <cellStyle name="Moneda 7 26 2" xfId="5650" xr:uid="{40DF6E02-044B-4EB6-A789-4E498E835AEB}"/>
    <cellStyle name="Moneda 7 26 2 2" xfId="6389" xr:uid="{F042E91E-9E8A-47FB-9079-DAFF6068A5E3}"/>
    <cellStyle name="Moneda 7 26 2 2 2" xfId="13696" xr:uid="{F826FEDD-ECCA-48F1-BE76-411C22700E2A}"/>
    <cellStyle name="Moneda 7 26 2 2 2 2" xfId="35550" xr:uid="{26482C76-048A-4F24-9147-CAC814DE409A}"/>
    <cellStyle name="Moneda 7 26 2 2 2 3" xfId="24629" xr:uid="{3FFD0511-9A10-4F77-ABCE-8CA0D10960EB}"/>
    <cellStyle name="Moneda 7 26 2 2 3" xfId="10042" xr:uid="{14D23AE9-422C-4B57-91F3-8C78C82A56CE}"/>
    <cellStyle name="Moneda 7 26 2 2 3 2" xfId="31910" xr:uid="{0014EE57-C6EC-4E55-BE31-4E0C15C2F172}"/>
    <cellStyle name="Moneda 7 26 2 2 3 3" xfId="20989" xr:uid="{F543A720-330F-4A8A-B5D3-72A6852CD4F7}"/>
    <cellStyle name="Moneda 7 26 2 2 4" xfId="28271" xr:uid="{C76E982E-2F09-4A85-9FA1-A2FBD3941577}"/>
    <cellStyle name="Moneda 7 26 2 2 5" xfId="17350" xr:uid="{62B3D20B-B7D9-4CAE-8372-A545188A02D2}"/>
    <cellStyle name="Moneda 7 26 2 3" xfId="7119" xr:uid="{15CF582D-8341-4AEF-B6EA-DB32EE453EE8}"/>
    <cellStyle name="Moneda 7 26 2 3 2" xfId="14426" xr:uid="{7A8AD1C1-DD87-4EBF-95D7-64271A19F9F0}"/>
    <cellStyle name="Moneda 7 26 2 3 2 2" xfId="36276" xr:uid="{E31E4D41-E30C-4B6E-A1B4-0040718D6777}"/>
    <cellStyle name="Moneda 7 26 2 3 2 3" xfId="25355" xr:uid="{19E180EC-5532-4A63-A67F-4FB9D2D7E4C8}"/>
    <cellStyle name="Moneda 7 26 2 3 3" xfId="10772" xr:uid="{FEAC10FB-2EE9-4160-8E56-A8BC603D1B9D}"/>
    <cellStyle name="Moneda 7 26 2 3 3 2" xfId="32636" xr:uid="{423B74E6-A9B8-4B41-B1FD-519C2C977948}"/>
    <cellStyle name="Moneda 7 26 2 3 3 3" xfId="21715" xr:uid="{F3F6106D-6679-4FF4-B546-FB7FA815946A}"/>
    <cellStyle name="Moneda 7 26 2 3 4" xfId="28997" xr:uid="{1AECD04C-A27B-40D2-BFED-9F36F58BC046}"/>
    <cellStyle name="Moneda 7 26 2 3 5" xfId="18076" xr:uid="{6667450B-F18F-4DB1-B1F3-21ABC2083600}"/>
    <cellStyle name="Moneda 7 26 2 4" xfId="7849" xr:uid="{EDF52C2E-AD47-4391-A337-1FD09830DB73}"/>
    <cellStyle name="Moneda 7 26 2 4 2" xfId="15156" xr:uid="{2BB9349A-962D-4559-8271-4E054F355CF4}"/>
    <cellStyle name="Moneda 7 26 2 4 2 2" xfId="37002" xr:uid="{09A842BF-E670-43A9-B5D9-31B81D07DB0F}"/>
    <cellStyle name="Moneda 7 26 2 4 2 3" xfId="26081" xr:uid="{3AE00F73-DAB7-46C3-B3FD-1654B115F409}"/>
    <cellStyle name="Moneda 7 26 2 4 3" xfId="11502" xr:uid="{0A97A314-8735-4C52-B35B-E0E5C2D18CE2}"/>
    <cellStyle name="Moneda 7 26 2 4 3 2" xfId="33362" xr:uid="{B3E87591-9CB5-4F3D-B288-832D7C1793E1}"/>
    <cellStyle name="Moneda 7 26 2 4 3 3" xfId="22441" xr:uid="{59732361-B352-4F6A-915C-6C3686E65F45}"/>
    <cellStyle name="Moneda 7 26 2 4 4" xfId="29723" xr:uid="{20B76527-155C-45C1-A374-FC368AA5A855}"/>
    <cellStyle name="Moneda 7 26 2 4 5" xfId="18802" xr:uid="{6C21B61D-0792-48D1-BE05-AFDA75951261}"/>
    <cellStyle name="Moneda 7 26 2 5" xfId="8579" xr:uid="{FE15BBD4-86E6-4295-BDBE-599320650070}"/>
    <cellStyle name="Moneda 7 26 2 5 2" xfId="15886" xr:uid="{E3169BE7-54DD-4ACB-984E-38375E723568}"/>
    <cellStyle name="Moneda 7 26 2 5 2 2" xfId="37728" xr:uid="{C05C8D65-9048-4BF9-9E6B-84CFC2DB8B6B}"/>
    <cellStyle name="Moneda 7 26 2 5 2 3" xfId="26807" xr:uid="{0573E262-991B-4452-8F42-0DF39919AB63}"/>
    <cellStyle name="Moneda 7 26 2 5 3" xfId="12228" xr:uid="{EFE51DD9-C57E-4EEE-A3CE-5FF1680FA83F}"/>
    <cellStyle name="Moneda 7 26 2 5 3 2" xfId="34088" xr:uid="{ECF6C28F-9732-4A78-87FC-75A1F7F14A8D}"/>
    <cellStyle name="Moneda 7 26 2 5 3 3" xfId="23167" xr:uid="{01B6BC11-8056-45C3-A499-8F6BDA446AE2}"/>
    <cellStyle name="Moneda 7 26 2 5 4" xfId="30449" xr:uid="{B84043F4-C41A-4CDB-BB1F-7B52DF12E01F}"/>
    <cellStyle name="Moneda 7 26 2 5 5" xfId="19528" xr:uid="{51AE73E5-7010-4E9C-9B2D-251B629B0D2F}"/>
    <cellStyle name="Moneda 7 26 2 6" xfId="12968" xr:uid="{AC274CC0-10DC-4F03-BF3A-3FE516B31F82}"/>
    <cellStyle name="Moneda 7 26 2 6 2" xfId="34822" xr:uid="{D10F89FF-4C4E-4D5F-959C-C5699289D2B7}"/>
    <cellStyle name="Moneda 7 26 2 6 3" xfId="23901" xr:uid="{E90F03BA-F381-4358-B3F8-9AE189BA06B9}"/>
    <cellStyle name="Moneda 7 26 2 7" xfId="9314" xr:uid="{1CE7DCC5-328C-452B-AADF-95874C46BCD8}"/>
    <cellStyle name="Moneda 7 26 2 7 2" xfId="31182" xr:uid="{0A8AB213-10BF-4B16-8970-FD5162BDB86C}"/>
    <cellStyle name="Moneda 7 26 2 7 3" xfId="20261" xr:uid="{126F0985-42C1-46DD-AC4C-029E12CB8861}"/>
    <cellStyle name="Moneda 7 26 2 8" xfId="27543" xr:uid="{67C68828-0A68-44C5-BED5-3706E52E9F11}"/>
    <cellStyle name="Moneda 7 26 2 9" xfId="16622" xr:uid="{F9E2AF9F-04ED-4D8C-AA17-79114D19408F}"/>
    <cellStyle name="Moneda 7 26 3" xfId="5900" xr:uid="{3ACE29D5-A3DC-4268-BFDC-C7A2FC16E6DE}"/>
    <cellStyle name="Moneda 7 26 3 2" xfId="6633" xr:uid="{B2902BD7-F9C9-4E15-A647-6305B6D773CF}"/>
    <cellStyle name="Moneda 7 26 3 2 2" xfId="13940" xr:uid="{63E6D59D-DC32-4819-82E0-ADC65883E6E8}"/>
    <cellStyle name="Moneda 7 26 3 2 2 2" xfId="35794" xr:uid="{00C1ECCC-927F-46A6-9023-8B55442BB073}"/>
    <cellStyle name="Moneda 7 26 3 2 2 3" xfId="24873" xr:uid="{5321ACD9-FC54-4C40-862B-64DF2012B4D1}"/>
    <cellStyle name="Moneda 7 26 3 2 3" xfId="10286" xr:uid="{71ABFBB2-F40D-4B60-B12A-3427398BE141}"/>
    <cellStyle name="Moneda 7 26 3 2 3 2" xfId="32154" xr:uid="{6E6002F9-0AA0-4DBB-873D-8D88BE897E4F}"/>
    <cellStyle name="Moneda 7 26 3 2 3 3" xfId="21233" xr:uid="{F14BD446-18F0-4AB1-8F25-D61D17B31F84}"/>
    <cellStyle name="Moneda 7 26 3 2 4" xfId="28515" xr:uid="{0E6A1306-FB58-4D78-AF2B-A2B613945874}"/>
    <cellStyle name="Moneda 7 26 3 2 5" xfId="17594" xr:uid="{73C32304-BD34-439B-8D3D-7C2AB0B9B209}"/>
    <cellStyle name="Moneda 7 26 3 3" xfId="7363" xr:uid="{E32F1FB8-BCB9-41E1-925D-D5C3B70609AA}"/>
    <cellStyle name="Moneda 7 26 3 3 2" xfId="14670" xr:uid="{B9C20AE0-A5AA-4F7A-9DCD-81830EC5AB6E}"/>
    <cellStyle name="Moneda 7 26 3 3 2 2" xfId="36520" xr:uid="{A93ECD31-DC78-437F-85C1-0403BB49B123}"/>
    <cellStyle name="Moneda 7 26 3 3 2 3" xfId="25599" xr:uid="{20A1045F-515E-4C46-ADD6-D8F396C07980}"/>
    <cellStyle name="Moneda 7 26 3 3 3" xfId="11016" xr:uid="{740F0C51-823B-405D-95E3-57B15A9FD454}"/>
    <cellStyle name="Moneda 7 26 3 3 3 2" xfId="32880" xr:uid="{E969B7BC-EE52-459C-A188-276030934CAA}"/>
    <cellStyle name="Moneda 7 26 3 3 3 3" xfId="21959" xr:uid="{5906CE64-E6D8-4AF5-B043-5A30E07BC641}"/>
    <cellStyle name="Moneda 7 26 3 3 4" xfId="29241" xr:uid="{E03EEB76-738F-429B-A47A-299AB4445561}"/>
    <cellStyle name="Moneda 7 26 3 3 5" xfId="18320" xr:uid="{5EFB6F2A-F490-4777-868A-2324C0BAE16D}"/>
    <cellStyle name="Moneda 7 26 3 4" xfId="8093" xr:uid="{9C0C7885-4327-49BE-94F4-6B02412E8364}"/>
    <cellStyle name="Moneda 7 26 3 4 2" xfId="15400" xr:uid="{05039E0B-3C5C-46B5-89E5-23815285E544}"/>
    <cellStyle name="Moneda 7 26 3 4 2 2" xfId="37246" xr:uid="{A7AA779B-AFB5-4BA9-8C90-A0EBB8AE473A}"/>
    <cellStyle name="Moneda 7 26 3 4 2 3" xfId="26325" xr:uid="{E8E43E71-4C14-463D-814C-B96CEC1F9255}"/>
    <cellStyle name="Moneda 7 26 3 4 3" xfId="11746" xr:uid="{2EEDEA7E-CB19-481A-A6BA-9B2F407B5D2D}"/>
    <cellStyle name="Moneda 7 26 3 4 3 2" xfId="33606" xr:uid="{3383DC4B-6173-408C-AD6C-20284BF7E35A}"/>
    <cellStyle name="Moneda 7 26 3 4 3 3" xfId="22685" xr:uid="{16D31AAB-F486-4CF6-9ECF-24772869F7D1}"/>
    <cellStyle name="Moneda 7 26 3 4 4" xfId="29967" xr:uid="{085E10F0-1643-4386-8E2C-46D2C3133372}"/>
    <cellStyle name="Moneda 7 26 3 4 5" xfId="19046" xr:uid="{A8DC0EDD-07DE-4C6B-9EB3-2074B203AB17}"/>
    <cellStyle name="Moneda 7 26 3 5" xfId="8823" xr:uid="{118AA8FA-6BC9-49C4-A6E6-2ADA1440C022}"/>
    <cellStyle name="Moneda 7 26 3 5 2" xfId="16130" xr:uid="{C29511EA-C580-4DEB-8A0D-764D6D95C5A3}"/>
    <cellStyle name="Moneda 7 26 3 5 2 2" xfId="37972" xr:uid="{A719CDFD-8129-48A6-9A76-33C8ACC8008D}"/>
    <cellStyle name="Moneda 7 26 3 5 2 3" xfId="27051" xr:uid="{92D853DD-A1A1-4C0C-8E5B-0746CA03E448}"/>
    <cellStyle name="Moneda 7 26 3 5 3" xfId="12472" xr:uid="{BA88DBCC-7F09-4009-A32A-9CC24CE46EED}"/>
    <cellStyle name="Moneda 7 26 3 5 3 2" xfId="34332" xr:uid="{D65419FB-7312-4468-8383-769F9ABF0368}"/>
    <cellStyle name="Moneda 7 26 3 5 3 3" xfId="23411" xr:uid="{A991AC33-F84E-47A7-A3EA-726DCAC67AB8}"/>
    <cellStyle name="Moneda 7 26 3 5 4" xfId="30693" xr:uid="{F9D715FB-F9EA-44C1-A078-F4BB88BDBF0F}"/>
    <cellStyle name="Moneda 7 26 3 5 5" xfId="19772" xr:uid="{0569025E-3041-44DD-9E6F-B9B06A6BA34B}"/>
    <cellStyle name="Moneda 7 26 3 6" xfId="13212" xr:uid="{C2A2C076-834F-443E-9942-2479CD20A430}"/>
    <cellStyle name="Moneda 7 26 3 6 2" xfId="35066" xr:uid="{529DE485-F1A9-4E23-BDE1-7579688B5B7F}"/>
    <cellStyle name="Moneda 7 26 3 6 3" xfId="24145" xr:uid="{7E8A835D-083C-4943-B886-570B52D2023A}"/>
    <cellStyle name="Moneda 7 26 3 7" xfId="9558" xr:uid="{EA0ED905-947A-481A-AF9E-260FA40171A0}"/>
    <cellStyle name="Moneda 7 26 3 7 2" xfId="31426" xr:uid="{702CF0B4-5D49-4ADD-88C3-A3D4F9B6FE81}"/>
    <cellStyle name="Moneda 7 26 3 7 3" xfId="20505" xr:uid="{301E3A5D-0415-4D83-A57D-A2EB19ACCE5E}"/>
    <cellStyle name="Moneda 7 26 3 8" xfId="27787" xr:uid="{2E66C3EF-D1A7-43B9-BB25-CC6FE99E62FF}"/>
    <cellStyle name="Moneda 7 26 3 9" xfId="16866" xr:uid="{302791BF-6BAB-4F08-82AD-B0696AA0404B}"/>
    <cellStyle name="Moneda 7 26 4" xfId="6152" xr:uid="{09C2DD0F-0DEA-4B21-A8DA-E9CCD9D418B9}"/>
    <cellStyle name="Moneda 7 26 4 2" xfId="13459" xr:uid="{384A8B4C-8371-45F3-B95C-8A92319722E7}"/>
    <cellStyle name="Moneda 7 26 4 2 2" xfId="35313" xr:uid="{4BE1A62B-9292-4B49-8F2D-C95716CC02BE}"/>
    <cellStyle name="Moneda 7 26 4 2 3" xfId="24392" xr:uid="{5B28235A-B3A0-4AA5-9BDA-0404F865B846}"/>
    <cellStyle name="Moneda 7 26 4 3" xfId="9805" xr:uid="{82FE2603-2C7D-42B9-AE94-286E7B7EF71A}"/>
    <cellStyle name="Moneda 7 26 4 3 2" xfId="31673" xr:uid="{4CE035EB-4755-4D03-A403-E52B1C64FFB8}"/>
    <cellStyle name="Moneda 7 26 4 3 3" xfId="20752" xr:uid="{89A455EA-7CFB-4173-AB2A-BF382447F678}"/>
    <cellStyle name="Moneda 7 26 4 4" xfId="28034" xr:uid="{3FE4CB9E-028B-46C6-8329-E6C1EEABC729}"/>
    <cellStyle name="Moneda 7 26 4 5" xfId="17113" xr:uid="{7201E0A8-FA9C-459C-8F77-82386D2725CF}"/>
    <cellStyle name="Moneda 7 26 5" xfId="6880" xr:uid="{935D33F8-0B9C-4702-99D7-8B873A0B567F}"/>
    <cellStyle name="Moneda 7 26 5 2" xfId="14187" xr:uid="{FE2ED6B5-3A32-4DB2-AD3F-BCFC4137C421}"/>
    <cellStyle name="Moneda 7 26 5 2 2" xfId="36039" xr:uid="{96D6F01A-9082-4CAB-8C4E-E3AAF606304B}"/>
    <cellStyle name="Moneda 7 26 5 2 3" xfId="25118" xr:uid="{73742DFE-46FA-4B73-9F75-055143FC3A74}"/>
    <cellStyle name="Moneda 7 26 5 3" xfId="10533" xr:uid="{C5FBD35A-E25B-4F72-BDD8-82FF9A2949BD}"/>
    <cellStyle name="Moneda 7 26 5 3 2" xfId="32399" xr:uid="{69926C38-6152-4E65-B50D-4EFC418493B7}"/>
    <cellStyle name="Moneda 7 26 5 3 3" xfId="21478" xr:uid="{935AC055-B278-4532-A8A4-7BAC765D65B1}"/>
    <cellStyle name="Moneda 7 26 5 4" xfId="28760" xr:uid="{E1B39691-B633-42FC-A44D-C7F0A6E1D040}"/>
    <cellStyle name="Moneda 7 26 5 5" xfId="17839" xr:uid="{E3161401-ABFE-448C-A7D0-42E901F88EEE}"/>
    <cellStyle name="Moneda 7 26 6" xfId="7610" xr:uid="{BA3B43D5-7F13-454F-894D-BDD84688B14B}"/>
    <cellStyle name="Moneda 7 26 6 2" xfId="14917" xr:uid="{4D29B945-4F22-483F-94E1-9553A851FCC3}"/>
    <cellStyle name="Moneda 7 26 6 2 2" xfId="36765" xr:uid="{05D5FAD8-3635-4791-B764-05ACF35D5100}"/>
    <cellStyle name="Moneda 7 26 6 2 3" xfId="25844" xr:uid="{7A67260E-1526-4251-BA37-B9799C2B61A4}"/>
    <cellStyle name="Moneda 7 26 6 3" xfId="11263" xr:uid="{03E58D8E-E2DA-4B42-A376-AD0E6E148E8B}"/>
    <cellStyle name="Moneda 7 26 6 3 2" xfId="33125" xr:uid="{737D0986-745E-4401-9B6D-CB5CFDDBDC36}"/>
    <cellStyle name="Moneda 7 26 6 3 3" xfId="22204" xr:uid="{337EA74F-E72E-4D77-86ED-31E88A6B4AD8}"/>
    <cellStyle name="Moneda 7 26 6 4" xfId="29486" xr:uid="{0710D874-39CE-47D5-B8DE-99798C2C5F13}"/>
    <cellStyle name="Moneda 7 26 6 5" xfId="18565" xr:uid="{C3C01814-EBF0-4C6F-97FF-AEE4135B9717}"/>
    <cellStyle name="Moneda 7 26 7" xfId="8340" xr:uid="{64F9B91A-B760-472D-A26F-5612E33713B2}"/>
    <cellStyle name="Moneda 7 26 7 2" xfId="15647" xr:uid="{C1E8B05B-BB6B-415E-AD83-8E71B302CF69}"/>
    <cellStyle name="Moneda 7 26 7 2 2" xfId="37491" xr:uid="{971FC7F0-4F21-4681-AF32-F7BB768DEAA2}"/>
    <cellStyle name="Moneda 7 26 7 2 3" xfId="26570" xr:uid="{600AA896-4AF9-4B24-A51E-3AF82C44BF73}"/>
    <cellStyle name="Moneda 7 26 7 3" xfId="11991" xr:uid="{A650BB2F-38F7-45DE-B563-7E68E8D0390D}"/>
    <cellStyle name="Moneda 7 26 7 3 2" xfId="33851" xr:uid="{96D8C2AD-39D6-4F6D-99D8-6CB74B86A8DB}"/>
    <cellStyle name="Moneda 7 26 7 3 3" xfId="22930" xr:uid="{A50F8B45-BC71-41D2-9D9A-1149C1C0BC2B}"/>
    <cellStyle name="Moneda 7 26 7 4" xfId="30212" xr:uid="{43EE4BD1-222E-499D-9156-225042CE2868}"/>
    <cellStyle name="Moneda 7 26 7 5" xfId="19291" xr:uid="{150A8C5B-29D5-4959-8492-F39E1D436458}"/>
    <cellStyle name="Moneda 7 26 8" xfId="12729" xr:uid="{991B4F07-AAC0-485A-9849-FECCA62EC37B}"/>
    <cellStyle name="Moneda 7 26 8 2" xfId="34585" xr:uid="{BBFADE2D-0BC2-4433-99DB-BAA7B0D05291}"/>
    <cellStyle name="Moneda 7 26 8 3" xfId="23664" xr:uid="{A8332952-1923-4882-85D2-66E06FA69729}"/>
    <cellStyle name="Moneda 7 26 9" xfId="9077" xr:uid="{F3EBDD08-6573-4E27-B5C7-C1FE11732A8D}"/>
    <cellStyle name="Moneda 7 26 9 2" xfId="30945" xr:uid="{CE2B9AA9-EB7B-4701-BDA6-D2F103FA26AF}"/>
    <cellStyle name="Moneda 7 26 9 3" xfId="20024" xr:uid="{BBB6F940-88B5-474F-96D6-81A668D05F3A}"/>
    <cellStyle name="Moneda 7 27" xfId="3241" xr:uid="{7A5AEA93-AE0A-47CC-A59C-DB20371AFAC7}"/>
    <cellStyle name="Moneda 7 27 10" xfId="27307" xr:uid="{711F5E5B-9526-4F9C-A4CD-267908FF31D4}"/>
    <cellStyle name="Moneda 7 27 11" xfId="16386" xr:uid="{60F6FE35-A4DE-486C-94A9-CF9B4A25E08A}"/>
    <cellStyle name="Moneda 7 27 2" xfId="5651" xr:uid="{D8BB1415-4329-492F-804C-F39914A364BA}"/>
    <cellStyle name="Moneda 7 27 2 2" xfId="6390" xr:uid="{975ECA81-B6F7-442B-ACE4-F3E356AEC349}"/>
    <cellStyle name="Moneda 7 27 2 2 2" xfId="13697" xr:uid="{FD1DF58C-2AD0-400C-823F-93A4A7D186A9}"/>
    <cellStyle name="Moneda 7 27 2 2 2 2" xfId="35551" xr:uid="{58CB7451-F9E6-452D-AEE3-09AF7E48E4EF}"/>
    <cellStyle name="Moneda 7 27 2 2 2 3" xfId="24630" xr:uid="{553EB79A-878B-48B7-B0C0-43A02E16BB2A}"/>
    <cellStyle name="Moneda 7 27 2 2 3" xfId="10043" xr:uid="{33AD001D-41A9-4A64-A40A-8B520B891B9D}"/>
    <cellStyle name="Moneda 7 27 2 2 3 2" xfId="31911" xr:uid="{80F86D56-24BA-4DBD-8561-E322233D88E6}"/>
    <cellStyle name="Moneda 7 27 2 2 3 3" xfId="20990" xr:uid="{CD55265E-E2B2-4241-8785-4D93F982A32D}"/>
    <cellStyle name="Moneda 7 27 2 2 4" xfId="28272" xr:uid="{D07753BB-B6E6-4839-914F-B7153B44B160}"/>
    <cellStyle name="Moneda 7 27 2 2 5" xfId="17351" xr:uid="{F739A1E5-FFAB-4135-A821-B203DDBCF629}"/>
    <cellStyle name="Moneda 7 27 2 3" xfId="7120" xr:uid="{4CA052BF-33DA-4FF9-8371-6E7DD2079F20}"/>
    <cellStyle name="Moneda 7 27 2 3 2" xfId="14427" xr:uid="{5B3C167E-85D7-410F-8E53-2CED5C23D348}"/>
    <cellStyle name="Moneda 7 27 2 3 2 2" xfId="36277" xr:uid="{1F146E92-70CA-40FF-95C5-8A954373B55D}"/>
    <cellStyle name="Moneda 7 27 2 3 2 3" xfId="25356" xr:uid="{3CCBCE35-4B44-462D-97E8-58116F400EA5}"/>
    <cellStyle name="Moneda 7 27 2 3 3" xfId="10773" xr:uid="{ECE6F457-7787-4E0C-91B3-F456AA509F7B}"/>
    <cellStyle name="Moneda 7 27 2 3 3 2" xfId="32637" xr:uid="{82C481C1-3622-4296-B1C5-EC21B697CAE4}"/>
    <cellStyle name="Moneda 7 27 2 3 3 3" xfId="21716" xr:uid="{06BD0F00-A705-485A-BE24-3D63FC72FA66}"/>
    <cellStyle name="Moneda 7 27 2 3 4" xfId="28998" xr:uid="{12963060-9B3E-4B3D-B2F7-9091C5A43D00}"/>
    <cellStyle name="Moneda 7 27 2 3 5" xfId="18077" xr:uid="{F0026F17-57FA-49D1-9A19-FCE677B8556F}"/>
    <cellStyle name="Moneda 7 27 2 4" xfId="7850" xr:uid="{F8BFE0A5-27DC-4F00-AFF5-A8CB97F7EE07}"/>
    <cellStyle name="Moneda 7 27 2 4 2" xfId="15157" xr:uid="{EA26E259-460D-49F8-A389-901EDEDEC10B}"/>
    <cellStyle name="Moneda 7 27 2 4 2 2" xfId="37003" xr:uid="{F99BF091-FCAE-4C7F-B8AB-E82CE7168171}"/>
    <cellStyle name="Moneda 7 27 2 4 2 3" xfId="26082" xr:uid="{2770A2F2-72CA-4C44-AA3A-3B8C45EA2113}"/>
    <cellStyle name="Moneda 7 27 2 4 3" xfId="11503" xr:uid="{66096D03-90E5-4DD4-9852-2E2E1F34EC9B}"/>
    <cellStyle name="Moneda 7 27 2 4 3 2" xfId="33363" xr:uid="{9190FEB6-E478-436B-9635-78B184FCE67A}"/>
    <cellStyle name="Moneda 7 27 2 4 3 3" xfId="22442" xr:uid="{6CF3DE96-D681-4FA4-95C3-66CD98226B24}"/>
    <cellStyle name="Moneda 7 27 2 4 4" xfId="29724" xr:uid="{561F5686-E5A7-4EC9-A0E9-7313036147D8}"/>
    <cellStyle name="Moneda 7 27 2 4 5" xfId="18803" xr:uid="{13B88FDB-9409-4046-A2CF-AB8CFD0ED992}"/>
    <cellStyle name="Moneda 7 27 2 5" xfId="8580" xr:uid="{0D9BF748-8437-4ECA-B612-8A645DC15B40}"/>
    <cellStyle name="Moneda 7 27 2 5 2" xfId="15887" xr:uid="{F3D381DB-3E68-4A0E-89DC-AF41B7306BD1}"/>
    <cellStyle name="Moneda 7 27 2 5 2 2" xfId="37729" xr:uid="{8FC19F87-723C-43EC-9F8B-3919F405CADE}"/>
    <cellStyle name="Moneda 7 27 2 5 2 3" xfId="26808" xr:uid="{F205F5BD-DD00-410B-9B5D-6AB7455CDD6C}"/>
    <cellStyle name="Moneda 7 27 2 5 3" xfId="12229" xr:uid="{F91556A3-3F63-4D2F-B04A-50A10E590415}"/>
    <cellStyle name="Moneda 7 27 2 5 3 2" xfId="34089" xr:uid="{E365D1BE-1D6B-408E-BD0A-A66AF5578222}"/>
    <cellStyle name="Moneda 7 27 2 5 3 3" xfId="23168" xr:uid="{E89638AD-BE91-4757-B358-A82FA5563DDC}"/>
    <cellStyle name="Moneda 7 27 2 5 4" xfId="30450" xr:uid="{C22AEB9E-0A2D-4161-B2EB-56EC54DFE83B}"/>
    <cellStyle name="Moneda 7 27 2 5 5" xfId="19529" xr:uid="{5531EA9B-785B-4209-8D79-6A4995F3E1B2}"/>
    <cellStyle name="Moneda 7 27 2 6" xfId="12969" xr:uid="{969B99B7-782A-4300-AB92-116F8102C22A}"/>
    <cellStyle name="Moneda 7 27 2 6 2" xfId="34823" xr:uid="{02628078-551E-4CA3-B914-7454FF72AEE3}"/>
    <cellStyle name="Moneda 7 27 2 6 3" xfId="23902" xr:uid="{F60644E3-A41E-4EA7-A8D0-9B4CF2B90EAA}"/>
    <cellStyle name="Moneda 7 27 2 7" xfId="9315" xr:uid="{49D5B653-D92F-4F9B-A6DB-3B2CCEC9DECD}"/>
    <cellStyle name="Moneda 7 27 2 7 2" xfId="31183" xr:uid="{DB7FAB01-106C-49BB-812D-CD0C6AE685B1}"/>
    <cellStyle name="Moneda 7 27 2 7 3" xfId="20262" xr:uid="{AD86000E-E945-4163-9793-3EC11020FB9F}"/>
    <cellStyle name="Moneda 7 27 2 8" xfId="27544" xr:uid="{3B0C5C42-A4F2-4219-9E52-0DA481F444B9}"/>
    <cellStyle name="Moneda 7 27 2 9" xfId="16623" xr:uid="{A6564C76-AFD0-4C91-9609-6C018B026360}"/>
    <cellStyle name="Moneda 7 27 3" xfId="5901" xr:uid="{853E0124-EC7A-4C70-A524-EFA346BC7DD3}"/>
    <cellStyle name="Moneda 7 27 3 2" xfId="6634" xr:uid="{18974769-7F2F-4C04-9E45-B21DA31F7865}"/>
    <cellStyle name="Moneda 7 27 3 2 2" xfId="13941" xr:uid="{7B34F483-4D51-4717-8A24-A0E7831C0F5A}"/>
    <cellStyle name="Moneda 7 27 3 2 2 2" xfId="35795" xr:uid="{502E5548-D41F-402F-8EF9-4F36F45F29A3}"/>
    <cellStyle name="Moneda 7 27 3 2 2 3" xfId="24874" xr:uid="{08CF0D18-2912-401F-9902-F43DEA86AC44}"/>
    <cellStyle name="Moneda 7 27 3 2 3" xfId="10287" xr:uid="{7D20B367-DB49-410C-B257-5BA795173F6C}"/>
    <cellStyle name="Moneda 7 27 3 2 3 2" xfId="32155" xr:uid="{BAEBBE48-C22F-4771-9CBC-419A12004B31}"/>
    <cellStyle name="Moneda 7 27 3 2 3 3" xfId="21234" xr:uid="{6031C8BC-7370-45F2-9FF1-96ABF5C853D9}"/>
    <cellStyle name="Moneda 7 27 3 2 4" xfId="28516" xr:uid="{6A3DA0DA-4277-478B-9F63-1621B0A857D2}"/>
    <cellStyle name="Moneda 7 27 3 2 5" xfId="17595" xr:uid="{EAA25CDF-46BF-4541-95FD-EEBF98E9019A}"/>
    <cellStyle name="Moneda 7 27 3 3" xfId="7364" xr:uid="{452AD130-4580-45FB-9C8D-3818B5A8AD82}"/>
    <cellStyle name="Moneda 7 27 3 3 2" xfId="14671" xr:uid="{8B092A4B-CD08-4B23-8427-1DA84514F497}"/>
    <cellStyle name="Moneda 7 27 3 3 2 2" xfId="36521" xr:uid="{A2C98B99-F229-491D-86AC-5F395DC5A8B1}"/>
    <cellStyle name="Moneda 7 27 3 3 2 3" xfId="25600" xr:uid="{19AB1146-A4D4-4C07-95E7-0073ED24E3C0}"/>
    <cellStyle name="Moneda 7 27 3 3 3" xfId="11017" xr:uid="{9932DDA7-3EDD-421F-BB65-6A77FE834EF7}"/>
    <cellStyle name="Moneda 7 27 3 3 3 2" xfId="32881" xr:uid="{5405688B-AF5B-41C6-B727-1BD43970DEA5}"/>
    <cellStyle name="Moneda 7 27 3 3 3 3" xfId="21960" xr:uid="{4287533C-4258-4816-8C4B-27E6456E14EA}"/>
    <cellStyle name="Moneda 7 27 3 3 4" xfId="29242" xr:uid="{C392544F-BC5B-4771-A81D-CB993EA8D8FA}"/>
    <cellStyle name="Moneda 7 27 3 3 5" xfId="18321" xr:uid="{92E05D99-0375-44C3-A3E2-15F2DB8D374A}"/>
    <cellStyle name="Moneda 7 27 3 4" xfId="8094" xr:uid="{0C08ED6D-51C7-4F8B-A68D-BE7FA9EC63FC}"/>
    <cellStyle name="Moneda 7 27 3 4 2" xfId="15401" xr:uid="{ECC80193-9ED9-465A-9D55-3C8E206873C9}"/>
    <cellStyle name="Moneda 7 27 3 4 2 2" xfId="37247" xr:uid="{83AE904C-246A-4B8F-8E37-0FAADAB2001E}"/>
    <cellStyle name="Moneda 7 27 3 4 2 3" xfId="26326" xr:uid="{899810E9-A818-49BB-B177-D3F969FDC306}"/>
    <cellStyle name="Moneda 7 27 3 4 3" xfId="11747" xr:uid="{EE7BB6AB-F54C-4A93-A382-251EDB53134F}"/>
    <cellStyle name="Moneda 7 27 3 4 3 2" xfId="33607" xr:uid="{53DC8EB8-AA88-4647-989A-7446414FC31D}"/>
    <cellStyle name="Moneda 7 27 3 4 3 3" xfId="22686" xr:uid="{A4870517-DF06-4D32-A3E7-0DB57EF9105C}"/>
    <cellStyle name="Moneda 7 27 3 4 4" xfId="29968" xr:uid="{CF90C781-F2CD-4E22-99EB-B39705338E20}"/>
    <cellStyle name="Moneda 7 27 3 4 5" xfId="19047" xr:uid="{C0238494-652D-4643-8746-8F0C403943EE}"/>
    <cellStyle name="Moneda 7 27 3 5" xfId="8824" xr:uid="{32AF4760-3B9C-48B3-968F-4BB102C872E0}"/>
    <cellStyle name="Moneda 7 27 3 5 2" xfId="16131" xr:uid="{54D1AE90-590D-4003-A733-545AC5DA3D4D}"/>
    <cellStyle name="Moneda 7 27 3 5 2 2" xfId="37973" xr:uid="{A42C75CD-74BB-4D06-8366-05E3CA23B53F}"/>
    <cellStyle name="Moneda 7 27 3 5 2 3" xfId="27052" xr:uid="{9D12AB81-F9C4-4571-B99A-31A0D92F6FDF}"/>
    <cellStyle name="Moneda 7 27 3 5 3" xfId="12473" xr:uid="{CD86B0BC-4135-49A1-97C3-556F081DCB51}"/>
    <cellStyle name="Moneda 7 27 3 5 3 2" xfId="34333" xr:uid="{0459C2C4-A09C-4E02-AA97-0AA064CF762D}"/>
    <cellStyle name="Moneda 7 27 3 5 3 3" xfId="23412" xr:uid="{8C338A76-6B36-450E-9C76-0370CBEC1230}"/>
    <cellStyle name="Moneda 7 27 3 5 4" xfId="30694" xr:uid="{F9803F71-BB05-4FD9-8721-9E5D87C80AC0}"/>
    <cellStyle name="Moneda 7 27 3 5 5" xfId="19773" xr:uid="{CFE34CFD-4C5F-48F9-A588-8ACD11C4F1BA}"/>
    <cellStyle name="Moneda 7 27 3 6" xfId="13213" xr:uid="{C8107BAD-91A3-445F-8E4C-42B54F20B306}"/>
    <cellStyle name="Moneda 7 27 3 6 2" xfId="35067" xr:uid="{3461DBC4-B6D4-46CE-AD6E-BB426CF566E4}"/>
    <cellStyle name="Moneda 7 27 3 6 3" xfId="24146" xr:uid="{0E483345-B308-4B43-9B97-F8D7EB973487}"/>
    <cellStyle name="Moneda 7 27 3 7" xfId="9559" xr:uid="{11E12FBB-E3B5-4844-A7CC-CA627EF04DD6}"/>
    <cellStyle name="Moneda 7 27 3 7 2" xfId="31427" xr:uid="{A0CF8BE6-0A70-49D1-A6F5-FC7A49F837AA}"/>
    <cellStyle name="Moneda 7 27 3 7 3" xfId="20506" xr:uid="{7EBF2E3A-C18D-4CC3-BF95-CEDBF0F6C0EC}"/>
    <cellStyle name="Moneda 7 27 3 8" xfId="27788" xr:uid="{E7EF9DBA-2BDC-46F3-ACE9-80F0CDA05DA4}"/>
    <cellStyle name="Moneda 7 27 3 9" xfId="16867" xr:uid="{0FA9636C-288C-4D0A-93B4-FDB3DFD3457D}"/>
    <cellStyle name="Moneda 7 27 4" xfId="6153" xr:uid="{E2A0A40C-1E14-4E5B-AAE0-D6F662ED4FEF}"/>
    <cellStyle name="Moneda 7 27 4 2" xfId="13460" xr:uid="{DC1B3713-CEE5-47A2-943B-6B2CA24E4200}"/>
    <cellStyle name="Moneda 7 27 4 2 2" xfId="35314" xr:uid="{C179BF46-D48C-4950-92F5-74E2326C51E5}"/>
    <cellStyle name="Moneda 7 27 4 2 3" xfId="24393" xr:uid="{E8CD84A3-FD97-411C-8206-18A6C9FEDDDE}"/>
    <cellStyle name="Moneda 7 27 4 3" xfId="9806" xr:uid="{460EF691-BB36-42A8-BE1A-4B295FFC2984}"/>
    <cellStyle name="Moneda 7 27 4 3 2" xfId="31674" xr:uid="{8E940CC5-2D9F-4B1F-9B26-7426485F684A}"/>
    <cellStyle name="Moneda 7 27 4 3 3" xfId="20753" xr:uid="{6686F1E0-AB93-41E5-924B-D2AB03D697F6}"/>
    <cellStyle name="Moneda 7 27 4 4" xfId="28035" xr:uid="{99AAB787-A8D4-440A-BE4B-96516E25739E}"/>
    <cellStyle name="Moneda 7 27 4 5" xfId="17114" xr:uid="{A360399B-DFAD-4B35-BEC3-BD210C85DEF9}"/>
    <cellStyle name="Moneda 7 27 5" xfId="6881" xr:uid="{6F302308-89FF-447C-A957-883269C0A48E}"/>
    <cellStyle name="Moneda 7 27 5 2" xfId="14188" xr:uid="{D25E1513-7731-40B9-B702-98F945DCD6F2}"/>
    <cellStyle name="Moneda 7 27 5 2 2" xfId="36040" xr:uid="{2DF0D8E3-F0CD-4AB2-8AE3-9CADA8624264}"/>
    <cellStyle name="Moneda 7 27 5 2 3" xfId="25119" xr:uid="{1608B415-FF43-4BD5-94C5-993592934B96}"/>
    <cellStyle name="Moneda 7 27 5 3" xfId="10534" xr:uid="{205D5FC2-5BD7-4E83-A776-988BE48589F9}"/>
    <cellStyle name="Moneda 7 27 5 3 2" xfId="32400" xr:uid="{315E9174-D39D-4D0A-BB2F-10FE460CC178}"/>
    <cellStyle name="Moneda 7 27 5 3 3" xfId="21479" xr:uid="{19654584-5ED2-4373-A821-1AF6B66864A7}"/>
    <cellStyle name="Moneda 7 27 5 4" xfId="28761" xr:uid="{97BD0B41-96DF-40D0-B68D-0B9D72093395}"/>
    <cellStyle name="Moneda 7 27 5 5" xfId="17840" xr:uid="{76354291-BA50-4CDA-A1DC-22DAD3F32A5F}"/>
    <cellStyle name="Moneda 7 27 6" xfId="7611" xr:uid="{87A1556B-D7B9-45EB-926E-FD6AAD954D99}"/>
    <cellStyle name="Moneda 7 27 6 2" xfId="14918" xr:uid="{BEF2F45F-3662-4B1E-B8CA-F6666F4FB36B}"/>
    <cellStyle name="Moneda 7 27 6 2 2" xfId="36766" xr:uid="{31CA9BF6-1797-49C0-9D23-C96BC18D4F27}"/>
    <cellStyle name="Moneda 7 27 6 2 3" xfId="25845" xr:uid="{D8348F83-6C56-42E6-A557-B8FB961F0774}"/>
    <cellStyle name="Moneda 7 27 6 3" xfId="11264" xr:uid="{FACB7982-03FC-4EE7-9FD6-1E7BB8D71E6E}"/>
    <cellStyle name="Moneda 7 27 6 3 2" xfId="33126" xr:uid="{869878E7-98A6-4260-8371-A3D4733238A2}"/>
    <cellStyle name="Moneda 7 27 6 3 3" xfId="22205" xr:uid="{32BA58D2-FC2D-4C7E-9AEB-FDE13302BEDC}"/>
    <cellStyle name="Moneda 7 27 6 4" xfId="29487" xr:uid="{218CEA5F-64B4-4567-B186-61AAF51E4989}"/>
    <cellStyle name="Moneda 7 27 6 5" xfId="18566" xr:uid="{671ACB96-86FD-4FC5-9935-B16C6D625344}"/>
    <cellStyle name="Moneda 7 27 7" xfId="8341" xr:uid="{35757635-1CE1-4B99-99AC-CE9D423F1B50}"/>
    <cellStyle name="Moneda 7 27 7 2" xfId="15648" xr:uid="{4225A250-4208-4625-B1A1-B9BFA9EB476F}"/>
    <cellStyle name="Moneda 7 27 7 2 2" xfId="37492" xr:uid="{18E85A0E-FF6D-41CB-BE40-F6D26AA2B4FF}"/>
    <cellStyle name="Moneda 7 27 7 2 3" xfId="26571" xr:uid="{8A932541-86E0-4F49-9B26-857BF5FCA60F}"/>
    <cellStyle name="Moneda 7 27 7 3" xfId="11992" xr:uid="{2AF37EC1-C2B4-4EA6-A693-6B2DA787DE39}"/>
    <cellStyle name="Moneda 7 27 7 3 2" xfId="33852" xr:uid="{2285BCFB-B55B-4731-AD28-D36C881CE643}"/>
    <cellStyle name="Moneda 7 27 7 3 3" xfId="22931" xr:uid="{29561F3C-E505-4370-B9C4-93A3BAFDDE9E}"/>
    <cellStyle name="Moneda 7 27 7 4" xfId="30213" xr:uid="{243FF4A6-0EDE-46E0-A3A6-3619CA9BB82C}"/>
    <cellStyle name="Moneda 7 27 7 5" xfId="19292" xr:uid="{BCDD5EDD-F6F0-4982-A448-166036EE11EC}"/>
    <cellStyle name="Moneda 7 27 8" xfId="12730" xr:uid="{7AC14B48-68AA-4FF0-85ED-298BB1C8D398}"/>
    <cellStyle name="Moneda 7 27 8 2" xfId="34586" xr:uid="{31908DC4-3949-422D-99BF-FD6797975E54}"/>
    <cellStyle name="Moneda 7 27 8 3" xfId="23665" xr:uid="{AEC13E3E-A0F0-47B6-9B86-7BB7E954F64E}"/>
    <cellStyle name="Moneda 7 27 9" xfId="9078" xr:uid="{C7CCF36C-0A52-43ED-B221-52C9852DBE27}"/>
    <cellStyle name="Moneda 7 27 9 2" xfId="30946" xr:uid="{D8A3A932-9BEA-43C0-A79F-DB71DA1A6BB9}"/>
    <cellStyle name="Moneda 7 27 9 3" xfId="20025" xr:uid="{5EEDBDD2-3064-42E5-9F72-C36251B8B1F3}"/>
    <cellStyle name="Moneda 7 28" xfId="3242" xr:uid="{8A3824C6-206A-403C-B556-4BB071E5092B}"/>
    <cellStyle name="Moneda 7 28 10" xfId="27308" xr:uid="{8240334D-C6E1-490F-9A1B-07594A22CA7C}"/>
    <cellStyle name="Moneda 7 28 11" xfId="16387" xr:uid="{72DF96E0-B97C-4990-9353-2DC654FC02EB}"/>
    <cellStyle name="Moneda 7 28 2" xfId="5652" xr:uid="{A3E862C3-D619-45E2-B95D-9F861C4D776F}"/>
    <cellStyle name="Moneda 7 28 2 2" xfId="6391" xr:uid="{C65D2109-B524-49FA-BF23-154C33FFCCA1}"/>
    <cellStyle name="Moneda 7 28 2 2 2" xfId="13698" xr:uid="{FA4869B6-5C2C-4A2D-974F-E7BCAC6C60C0}"/>
    <cellStyle name="Moneda 7 28 2 2 2 2" xfId="35552" xr:uid="{329A5164-C5E5-4777-A218-78694E8CA754}"/>
    <cellStyle name="Moneda 7 28 2 2 2 3" xfId="24631" xr:uid="{9AB599AF-750D-490E-A9F0-752909BF0636}"/>
    <cellStyle name="Moneda 7 28 2 2 3" xfId="10044" xr:uid="{ACAF0DE4-C0A1-422E-AD94-524BC70298CC}"/>
    <cellStyle name="Moneda 7 28 2 2 3 2" xfId="31912" xr:uid="{E74B6569-11FD-4838-9877-1959223259D5}"/>
    <cellStyle name="Moneda 7 28 2 2 3 3" xfId="20991" xr:uid="{A5049B9B-3106-436A-A9A6-93959456BA4C}"/>
    <cellStyle name="Moneda 7 28 2 2 4" xfId="28273" xr:uid="{86DEAE61-4A2A-44AE-BF39-88834D9A388A}"/>
    <cellStyle name="Moneda 7 28 2 2 5" xfId="17352" xr:uid="{FC8DA3F1-2FE6-4479-8B06-97A4430530E4}"/>
    <cellStyle name="Moneda 7 28 2 3" xfId="7121" xr:uid="{70491DA2-54E5-4D2A-8E0C-4092E6B323EC}"/>
    <cellStyle name="Moneda 7 28 2 3 2" xfId="14428" xr:uid="{20BD75DC-FDFF-4210-9A0A-9C70464BA51F}"/>
    <cellStyle name="Moneda 7 28 2 3 2 2" xfId="36278" xr:uid="{5717DFDF-F008-48DD-B385-E98C79B0F6ED}"/>
    <cellStyle name="Moneda 7 28 2 3 2 3" xfId="25357" xr:uid="{A6FB78D1-99CD-4F58-9A70-FDD4DF895A83}"/>
    <cellStyle name="Moneda 7 28 2 3 3" xfId="10774" xr:uid="{4FABE8F8-A2C4-4182-A8FD-A0CC8CFA741C}"/>
    <cellStyle name="Moneda 7 28 2 3 3 2" xfId="32638" xr:uid="{3A12F37A-FF69-47E0-97BD-4D88940B0A18}"/>
    <cellStyle name="Moneda 7 28 2 3 3 3" xfId="21717" xr:uid="{480F701C-8B08-4806-A5F6-222DD26BF124}"/>
    <cellStyle name="Moneda 7 28 2 3 4" xfId="28999" xr:uid="{2634152B-09D9-4764-984A-3FFF3253DF42}"/>
    <cellStyle name="Moneda 7 28 2 3 5" xfId="18078" xr:uid="{DCA67F13-5993-4A4B-84FB-9D79F53A6D6F}"/>
    <cellStyle name="Moneda 7 28 2 4" xfId="7851" xr:uid="{21B59402-CE22-4682-98F1-EC36176AB921}"/>
    <cellStyle name="Moneda 7 28 2 4 2" xfId="15158" xr:uid="{443D2EE3-E1AA-41EA-A07D-9595F3B08DE7}"/>
    <cellStyle name="Moneda 7 28 2 4 2 2" xfId="37004" xr:uid="{E766C2FD-7B34-4575-B381-B4D1B56047D1}"/>
    <cellStyle name="Moneda 7 28 2 4 2 3" xfId="26083" xr:uid="{A058199D-A2EB-4913-A0BC-36DD519DECAE}"/>
    <cellStyle name="Moneda 7 28 2 4 3" xfId="11504" xr:uid="{208393D6-42D2-4C7F-85DE-21B24AE7F1E3}"/>
    <cellStyle name="Moneda 7 28 2 4 3 2" xfId="33364" xr:uid="{047ED55B-23E3-4056-B03F-F81B93B07EAA}"/>
    <cellStyle name="Moneda 7 28 2 4 3 3" xfId="22443" xr:uid="{A280ED6A-C93B-4DF5-A77C-612AFC1EE49C}"/>
    <cellStyle name="Moneda 7 28 2 4 4" xfId="29725" xr:uid="{C5A646D5-E995-4E32-856A-F424A02131B2}"/>
    <cellStyle name="Moneda 7 28 2 4 5" xfId="18804" xr:uid="{A99B9C31-A841-4D67-83CB-C6D209345C6F}"/>
    <cellStyle name="Moneda 7 28 2 5" xfId="8581" xr:uid="{0F53D6C6-B814-4751-A9BD-059EBF1CDA8A}"/>
    <cellStyle name="Moneda 7 28 2 5 2" xfId="15888" xr:uid="{A66B505A-F7BF-4D66-8B8D-EFC432B7BF67}"/>
    <cellStyle name="Moneda 7 28 2 5 2 2" xfId="37730" xr:uid="{F0C7518D-8815-41EF-9FC6-409197618E49}"/>
    <cellStyle name="Moneda 7 28 2 5 2 3" xfId="26809" xr:uid="{91D71B0D-FC98-4305-A4B0-BE48009916B2}"/>
    <cellStyle name="Moneda 7 28 2 5 3" xfId="12230" xr:uid="{C86ABE2A-6E34-4157-A81E-1922059DC7A4}"/>
    <cellStyle name="Moneda 7 28 2 5 3 2" xfId="34090" xr:uid="{2B1C974E-445C-42AF-A73D-DD4008606AD3}"/>
    <cellStyle name="Moneda 7 28 2 5 3 3" xfId="23169" xr:uid="{C4FBD8B9-C4FA-4F36-95F3-72B1560745E6}"/>
    <cellStyle name="Moneda 7 28 2 5 4" xfId="30451" xr:uid="{98733863-8889-4FE6-91AE-DC9CE9313351}"/>
    <cellStyle name="Moneda 7 28 2 5 5" xfId="19530" xr:uid="{CD795DD6-6DED-4AC2-A3A3-66662A254AA7}"/>
    <cellStyle name="Moneda 7 28 2 6" xfId="12970" xr:uid="{EAB8234E-14BA-4D59-A8DA-2B3DC226AB7D}"/>
    <cellStyle name="Moneda 7 28 2 6 2" xfId="34824" xr:uid="{98A39CB1-F3E7-4322-A1BC-1CB6724F2EEB}"/>
    <cellStyle name="Moneda 7 28 2 6 3" xfId="23903" xr:uid="{BECD6E55-DD94-4D4F-BF49-1108BE182FBA}"/>
    <cellStyle name="Moneda 7 28 2 7" xfId="9316" xr:uid="{40331181-159D-4DF2-B510-1CBDE5EC1642}"/>
    <cellStyle name="Moneda 7 28 2 7 2" xfId="31184" xr:uid="{A7AC6493-D038-45B3-AB21-D22E73BE65A4}"/>
    <cellStyle name="Moneda 7 28 2 7 3" xfId="20263" xr:uid="{EBC0B1F6-0C1D-4E68-AD1E-156A40F1D860}"/>
    <cellStyle name="Moneda 7 28 2 8" xfId="27545" xr:uid="{12F19710-C74A-41CA-9203-213C935AED95}"/>
    <cellStyle name="Moneda 7 28 2 9" xfId="16624" xr:uid="{C793973E-9AE7-4E6A-BD17-E3E7B20BEA81}"/>
    <cellStyle name="Moneda 7 28 3" xfId="5902" xr:uid="{31D4C1CD-FB34-4390-B29F-9F8F1F0839A0}"/>
    <cellStyle name="Moneda 7 28 3 2" xfId="6635" xr:uid="{ABAEB3EC-A1DE-4CE9-9890-6A984F53C660}"/>
    <cellStyle name="Moneda 7 28 3 2 2" xfId="13942" xr:uid="{69877572-8F3A-4A47-A991-7CE0AB859EC1}"/>
    <cellStyle name="Moneda 7 28 3 2 2 2" xfId="35796" xr:uid="{EEDFA16D-1176-4D63-8406-800F20EE3578}"/>
    <cellStyle name="Moneda 7 28 3 2 2 3" xfId="24875" xr:uid="{1BE66089-AE22-4912-AD8C-F5852A86B34F}"/>
    <cellStyle name="Moneda 7 28 3 2 3" xfId="10288" xr:uid="{FA45FACB-D6F1-49B2-BD3A-50E3B3A1CFD5}"/>
    <cellStyle name="Moneda 7 28 3 2 3 2" xfId="32156" xr:uid="{7C86815C-88C1-41CA-819B-40138C2B6581}"/>
    <cellStyle name="Moneda 7 28 3 2 3 3" xfId="21235" xr:uid="{5D05A250-BC60-4A31-A1B2-2F1417D78BA4}"/>
    <cellStyle name="Moneda 7 28 3 2 4" xfId="28517" xr:uid="{C81AF4FF-739C-486F-BBF6-EE7A9F6BC55A}"/>
    <cellStyle name="Moneda 7 28 3 2 5" xfId="17596" xr:uid="{1A5982BA-54ED-4FA0-A1FA-494BE0A09DF0}"/>
    <cellStyle name="Moneda 7 28 3 3" xfId="7365" xr:uid="{EE500235-35FA-4109-9F59-23E61B639FD8}"/>
    <cellStyle name="Moneda 7 28 3 3 2" xfId="14672" xr:uid="{4599E4D0-8672-4EBC-8482-742CDDCFDC21}"/>
    <cellStyle name="Moneda 7 28 3 3 2 2" xfId="36522" xr:uid="{266934B8-4560-4513-8CE4-DCCD94ADE56E}"/>
    <cellStyle name="Moneda 7 28 3 3 2 3" xfId="25601" xr:uid="{EEAD6FA8-2BAC-4A19-9547-640DC5D825DF}"/>
    <cellStyle name="Moneda 7 28 3 3 3" xfId="11018" xr:uid="{3805213D-725B-47B2-89FB-CC6D682B0F28}"/>
    <cellStyle name="Moneda 7 28 3 3 3 2" xfId="32882" xr:uid="{A2F4FBF0-CCCE-46B5-9002-52126FA071E2}"/>
    <cellStyle name="Moneda 7 28 3 3 3 3" xfId="21961" xr:uid="{2B7DC1BF-24BE-47F3-A429-444D9F4EDA4A}"/>
    <cellStyle name="Moneda 7 28 3 3 4" xfId="29243" xr:uid="{44469FC2-F9B4-4CE2-ADAF-0D0AFDF27271}"/>
    <cellStyle name="Moneda 7 28 3 3 5" xfId="18322" xr:uid="{B7CFC023-3D4D-4743-BD14-78EED84F2255}"/>
    <cellStyle name="Moneda 7 28 3 4" xfId="8095" xr:uid="{4CC3652C-DE11-459C-97DE-5E33B3AD7A82}"/>
    <cellStyle name="Moneda 7 28 3 4 2" xfId="15402" xr:uid="{D234027A-A35A-4D61-872F-5E64333BA66D}"/>
    <cellStyle name="Moneda 7 28 3 4 2 2" xfId="37248" xr:uid="{F3ECFB54-B4D1-43C7-89ED-EA589D47B6F8}"/>
    <cellStyle name="Moneda 7 28 3 4 2 3" xfId="26327" xr:uid="{E4DF59BD-98D4-469F-ACBF-73C1BEC96D7A}"/>
    <cellStyle name="Moneda 7 28 3 4 3" xfId="11748" xr:uid="{3C771A79-440D-4C56-A3ED-59379A4AD241}"/>
    <cellStyle name="Moneda 7 28 3 4 3 2" xfId="33608" xr:uid="{0D94AB3D-46F5-4A5F-9023-52197A519991}"/>
    <cellStyle name="Moneda 7 28 3 4 3 3" xfId="22687" xr:uid="{CEFDBABA-4389-4EEE-8EE6-809671887666}"/>
    <cellStyle name="Moneda 7 28 3 4 4" xfId="29969" xr:uid="{F6B35A36-2050-473B-8591-6E7647F04091}"/>
    <cellStyle name="Moneda 7 28 3 4 5" xfId="19048" xr:uid="{60A86594-11F5-4979-B130-7B55A0550366}"/>
    <cellStyle name="Moneda 7 28 3 5" xfId="8825" xr:uid="{417F8265-B961-4BCE-B08F-BD9F96B7AD6E}"/>
    <cellStyle name="Moneda 7 28 3 5 2" xfId="16132" xr:uid="{1878F317-7D26-4738-B123-082F20DFCEF8}"/>
    <cellStyle name="Moneda 7 28 3 5 2 2" xfId="37974" xr:uid="{6C63DE41-E14A-4708-AAFB-2A7D1E137080}"/>
    <cellStyle name="Moneda 7 28 3 5 2 3" xfId="27053" xr:uid="{C6FD85AE-F6BE-4969-BD94-3C99B27F4EE4}"/>
    <cellStyle name="Moneda 7 28 3 5 3" xfId="12474" xr:uid="{4897E965-05C3-4084-AA38-4EF4FCE91AD3}"/>
    <cellStyle name="Moneda 7 28 3 5 3 2" xfId="34334" xr:uid="{8EDDDD05-2406-46F3-85A4-771E49CCB379}"/>
    <cellStyle name="Moneda 7 28 3 5 3 3" xfId="23413" xr:uid="{40B7091D-371B-4F71-921B-A6B2A2FA646F}"/>
    <cellStyle name="Moneda 7 28 3 5 4" xfId="30695" xr:uid="{B6D46AB2-0ACE-4BE2-98AA-421D82C52DC6}"/>
    <cellStyle name="Moneda 7 28 3 5 5" xfId="19774" xr:uid="{81A23257-FFB3-4939-BAAB-435EC9621CD8}"/>
    <cellStyle name="Moneda 7 28 3 6" xfId="13214" xr:uid="{2C0F6C89-C7A4-488A-9C75-D38A25CD031E}"/>
    <cellStyle name="Moneda 7 28 3 6 2" xfId="35068" xr:uid="{2873A28D-B62D-45CE-8C5E-8D527CD67F36}"/>
    <cellStyle name="Moneda 7 28 3 6 3" xfId="24147" xr:uid="{99450D1E-36A4-48CC-8D18-C08D0399866F}"/>
    <cellStyle name="Moneda 7 28 3 7" xfId="9560" xr:uid="{994F27B4-E6D3-447B-B5C3-52CE3C28B1DE}"/>
    <cellStyle name="Moneda 7 28 3 7 2" xfId="31428" xr:uid="{F39FCEC2-62AA-4CDE-8C1D-2B732C27190D}"/>
    <cellStyle name="Moneda 7 28 3 7 3" xfId="20507" xr:uid="{C13115EB-B35B-4BE4-AD8B-0E5A15B12482}"/>
    <cellStyle name="Moneda 7 28 3 8" xfId="27789" xr:uid="{ABA0839C-C476-4A69-ABB4-C6C1E92F49BD}"/>
    <cellStyle name="Moneda 7 28 3 9" xfId="16868" xr:uid="{2CF65495-EB1D-4A1D-B1A6-92049048ADDB}"/>
    <cellStyle name="Moneda 7 28 4" xfId="6154" xr:uid="{191B4543-E590-453E-88E4-B50662AF68C4}"/>
    <cellStyle name="Moneda 7 28 4 2" xfId="13461" xr:uid="{F66ABFC8-FA41-4A1E-B615-5060B1C75611}"/>
    <cellStyle name="Moneda 7 28 4 2 2" xfId="35315" xr:uid="{DCF798E9-8AC5-4BC1-A512-577FA1E0CDBE}"/>
    <cellStyle name="Moneda 7 28 4 2 3" xfId="24394" xr:uid="{7D846395-D603-487C-9EAE-D21151C0B38D}"/>
    <cellStyle name="Moneda 7 28 4 3" xfId="9807" xr:uid="{AC38FB3C-C854-46F4-81EE-F60DDF707D31}"/>
    <cellStyle name="Moneda 7 28 4 3 2" xfId="31675" xr:uid="{70C13C7A-6729-4900-99C3-2D8ECF813777}"/>
    <cellStyle name="Moneda 7 28 4 3 3" xfId="20754" xr:uid="{AAF43472-5F1B-4B43-B893-36E21307ADD2}"/>
    <cellStyle name="Moneda 7 28 4 4" xfId="28036" xr:uid="{3C4C9BB2-2334-4A10-B750-9816C4C84AA1}"/>
    <cellStyle name="Moneda 7 28 4 5" xfId="17115" xr:uid="{D5678D6C-6119-4F65-8ED5-6E45D26AE6E1}"/>
    <cellStyle name="Moneda 7 28 5" xfId="6882" xr:uid="{F10CC038-021A-4398-B322-9EA916754AB5}"/>
    <cellStyle name="Moneda 7 28 5 2" xfId="14189" xr:uid="{51CA782D-57F4-4ECE-B937-789EBDCDDA8B}"/>
    <cellStyle name="Moneda 7 28 5 2 2" xfId="36041" xr:uid="{9DB7F00E-C63F-4B57-B5F1-9E5882D9138D}"/>
    <cellStyle name="Moneda 7 28 5 2 3" xfId="25120" xr:uid="{BD003212-AC29-4B8B-8233-C2D24D46B2F2}"/>
    <cellStyle name="Moneda 7 28 5 3" xfId="10535" xr:uid="{C81ADD93-5514-47BE-B216-4CEA92252417}"/>
    <cellStyle name="Moneda 7 28 5 3 2" xfId="32401" xr:uid="{C39448C1-83CC-4857-91A6-D29A5785C3B3}"/>
    <cellStyle name="Moneda 7 28 5 3 3" xfId="21480" xr:uid="{F4826F21-BEE5-44CD-8925-91FF5E457789}"/>
    <cellStyle name="Moneda 7 28 5 4" xfId="28762" xr:uid="{D26EA100-88EA-4FA3-9796-0943CDF10549}"/>
    <cellStyle name="Moneda 7 28 5 5" xfId="17841" xr:uid="{8E5CDC2A-65AD-4261-8EE5-6E054A0F242F}"/>
    <cellStyle name="Moneda 7 28 6" xfId="7612" xr:uid="{BCEC2E0E-55A9-417A-B5A3-A434932E2C14}"/>
    <cellStyle name="Moneda 7 28 6 2" xfId="14919" xr:uid="{54406FF1-76BA-4697-ACCD-A01E6256296E}"/>
    <cellStyle name="Moneda 7 28 6 2 2" xfId="36767" xr:uid="{15AE0E8A-C90D-4EDA-96C0-EFA6F3241B16}"/>
    <cellStyle name="Moneda 7 28 6 2 3" xfId="25846" xr:uid="{6D30535E-E7CA-4B5F-966C-DAB92DC37BA3}"/>
    <cellStyle name="Moneda 7 28 6 3" xfId="11265" xr:uid="{4BE0C9F3-D61F-417B-B2F2-E5DA551A1250}"/>
    <cellStyle name="Moneda 7 28 6 3 2" xfId="33127" xr:uid="{46D4621D-3D5C-4E54-BCC2-4275482ECF5D}"/>
    <cellStyle name="Moneda 7 28 6 3 3" xfId="22206" xr:uid="{C3F2F205-866E-4ACA-8335-BC8A5E4EFE94}"/>
    <cellStyle name="Moneda 7 28 6 4" xfId="29488" xr:uid="{F8837002-8B81-4C6F-A740-021B23E6FA7F}"/>
    <cellStyle name="Moneda 7 28 6 5" xfId="18567" xr:uid="{365333CA-3B87-4A54-9E52-EF5D45494EB7}"/>
    <cellStyle name="Moneda 7 28 7" xfId="8342" xr:uid="{1FD3F12D-A75E-47A2-8095-98E130DE8A1A}"/>
    <cellStyle name="Moneda 7 28 7 2" xfId="15649" xr:uid="{ED2023CA-0F66-4898-923F-A5A35C131E0B}"/>
    <cellStyle name="Moneda 7 28 7 2 2" xfId="37493" xr:uid="{36F173E5-FCBA-468F-A223-34BC1B40AB30}"/>
    <cellStyle name="Moneda 7 28 7 2 3" xfId="26572" xr:uid="{D2C97E21-9827-41FA-BBF0-0207B973A879}"/>
    <cellStyle name="Moneda 7 28 7 3" xfId="11993" xr:uid="{D2D330E7-A64D-4A39-844C-C9E35D6402AD}"/>
    <cellStyle name="Moneda 7 28 7 3 2" xfId="33853" xr:uid="{A1AE1092-C7A4-42D6-8A7D-6B196817DC65}"/>
    <cellStyle name="Moneda 7 28 7 3 3" xfId="22932" xr:uid="{0A9FC580-975C-4E6D-B18B-746EE15ADD1F}"/>
    <cellStyle name="Moneda 7 28 7 4" xfId="30214" xr:uid="{5B25FA87-239A-4035-B6BE-79C018DC51B0}"/>
    <cellStyle name="Moneda 7 28 7 5" xfId="19293" xr:uid="{72DBBD87-8A3F-4AF9-B6A1-83FE0E14120A}"/>
    <cellStyle name="Moneda 7 28 8" xfId="12731" xr:uid="{A52BAC78-9F17-48DF-8269-99E72FF8FD13}"/>
    <cellStyle name="Moneda 7 28 8 2" xfId="34587" xr:uid="{5A38346F-3148-423E-93DE-7F4B406AEB06}"/>
    <cellStyle name="Moneda 7 28 8 3" xfId="23666" xr:uid="{3AF9EBB9-DC50-4A28-B30C-277176C0B9D5}"/>
    <cellStyle name="Moneda 7 28 9" xfId="9079" xr:uid="{7198F841-1FF6-49A7-835A-9352F0525756}"/>
    <cellStyle name="Moneda 7 28 9 2" xfId="30947" xr:uid="{88CAB761-482E-470A-BD20-412817D70625}"/>
    <cellStyle name="Moneda 7 28 9 3" xfId="20026" xr:uid="{B0FFA3AF-29A2-4B0F-819E-046CEA814C29}"/>
    <cellStyle name="Moneda 7 29" xfId="3243" xr:uid="{6FAD07C7-5526-4792-8D60-48867CA3D8FC}"/>
    <cellStyle name="Moneda 7 29 10" xfId="27309" xr:uid="{8C2DE12A-1EF3-4D11-A90D-EA582C26B731}"/>
    <cellStyle name="Moneda 7 29 11" xfId="16388" xr:uid="{71D4691E-1A2C-40BC-92ED-43C5CFC4E9A9}"/>
    <cellStyle name="Moneda 7 29 2" xfId="5653" xr:uid="{B079AC45-489D-4E72-AFBF-814E90AE27BB}"/>
    <cellStyle name="Moneda 7 29 2 2" xfId="6392" xr:uid="{084EC0D0-6BDD-4AA1-9AEB-8F760ACE4EAE}"/>
    <cellStyle name="Moneda 7 29 2 2 2" xfId="13699" xr:uid="{12995FFA-9796-4FB9-A7B1-F194EB00F4F5}"/>
    <cellStyle name="Moneda 7 29 2 2 2 2" xfId="35553" xr:uid="{F8F17907-CF46-4D43-A37C-22B71B55307E}"/>
    <cellStyle name="Moneda 7 29 2 2 2 3" xfId="24632" xr:uid="{4B10E961-DADB-4E71-90BF-472C5A16A579}"/>
    <cellStyle name="Moneda 7 29 2 2 3" xfId="10045" xr:uid="{1D6A5239-900A-425C-9B26-95609BB6A42B}"/>
    <cellStyle name="Moneda 7 29 2 2 3 2" xfId="31913" xr:uid="{42E5C407-8FB0-41BD-A449-47F822172C7D}"/>
    <cellStyle name="Moneda 7 29 2 2 3 3" xfId="20992" xr:uid="{A9015AE6-08F1-41DB-9373-85193EEE4A54}"/>
    <cellStyle name="Moneda 7 29 2 2 4" xfId="28274" xr:uid="{E4FEE3AA-5C51-4B0B-A6DF-6C22E16F6EE2}"/>
    <cellStyle name="Moneda 7 29 2 2 5" xfId="17353" xr:uid="{AEB194BE-C80D-4BF7-B96B-65834A75B961}"/>
    <cellStyle name="Moneda 7 29 2 3" xfId="7122" xr:uid="{60E6E8C8-2A29-4658-9709-D796CAD0B966}"/>
    <cellStyle name="Moneda 7 29 2 3 2" xfId="14429" xr:uid="{9A8EB20F-B6B4-41DA-AC43-527AB60016B6}"/>
    <cellStyle name="Moneda 7 29 2 3 2 2" xfId="36279" xr:uid="{F57B59B3-15FA-42A8-99C3-21EE06915CC2}"/>
    <cellStyle name="Moneda 7 29 2 3 2 3" xfId="25358" xr:uid="{FD1CE495-2B4B-4B67-879C-BA24CC12941C}"/>
    <cellStyle name="Moneda 7 29 2 3 3" xfId="10775" xr:uid="{B64804BA-B2BB-4FFB-A3D3-FE1C0CA1B4AE}"/>
    <cellStyle name="Moneda 7 29 2 3 3 2" xfId="32639" xr:uid="{0DE09F5B-450B-4B33-8887-4EB594F846C2}"/>
    <cellStyle name="Moneda 7 29 2 3 3 3" xfId="21718" xr:uid="{6420217B-C090-41C5-ADC5-44D143E157AC}"/>
    <cellStyle name="Moneda 7 29 2 3 4" xfId="29000" xr:uid="{FB21BB99-8FC4-47CB-BF24-ABE57298B019}"/>
    <cellStyle name="Moneda 7 29 2 3 5" xfId="18079" xr:uid="{1D094ACF-2776-49F3-8E7F-E307D90B4702}"/>
    <cellStyle name="Moneda 7 29 2 4" xfId="7852" xr:uid="{717F9551-979F-4EB8-8BCE-78326697FB04}"/>
    <cellStyle name="Moneda 7 29 2 4 2" xfId="15159" xr:uid="{235846E6-809A-415B-83FA-75198240DB0C}"/>
    <cellStyle name="Moneda 7 29 2 4 2 2" xfId="37005" xr:uid="{11341854-1567-4D07-B7F4-D4D85329454D}"/>
    <cellStyle name="Moneda 7 29 2 4 2 3" xfId="26084" xr:uid="{CC1803F7-3EE0-4B1E-BD77-4BB3ADE816AA}"/>
    <cellStyle name="Moneda 7 29 2 4 3" xfId="11505" xr:uid="{E8E6EB4A-BC1F-4E79-84E4-32CBBAC6AAA5}"/>
    <cellStyle name="Moneda 7 29 2 4 3 2" xfId="33365" xr:uid="{CAC1D6DB-1A41-464A-9CB6-9FCE4151AFE9}"/>
    <cellStyle name="Moneda 7 29 2 4 3 3" xfId="22444" xr:uid="{4101D396-4B96-4C57-A761-4DA6A319FF7F}"/>
    <cellStyle name="Moneda 7 29 2 4 4" xfId="29726" xr:uid="{80667129-3C6A-4EA9-A895-6059F8897416}"/>
    <cellStyle name="Moneda 7 29 2 4 5" xfId="18805" xr:uid="{58AC0E81-B6BB-4B95-AD18-8EE7775F5B5E}"/>
    <cellStyle name="Moneda 7 29 2 5" xfId="8582" xr:uid="{C6FA2A43-1AE2-450D-A0D8-0EF0AF0EE3C2}"/>
    <cellStyle name="Moneda 7 29 2 5 2" xfId="15889" xr:uid="{5ED23AF5-AA38-4FC4-A296-AFB328C643E4}"/>
    <cellStyle name="Moneda 7 29 2 5 2 2" xfId="37731" xr:uid="{60C9F3D1-0C3B-4073-BB0E-22FD287D5674}"/>
    <cellStyle name="Moneda 7 29 2 5 2 3" xfId="26810" xr:uid="{13252452-A089-4FB4-A24E-B8FECD9D0709}"/>
    <cellStyle name="Moneda 7 29 2 5 3" xfId="12231" xr:uid="{EBD6A9A3-A25B-4670-B8DC-94711E181B8E}"/>
    <cellStyle name="Moneda 7 29 2 5 3 2" xfId="34091" xr:uid="{54169F73-097F-4EEF-9F1D-5A502406596E}"/>
    <cellStyle name="Moneda 7 29 2 5 3 3" xfId="23170" xr:uid="{1C2EE407-8E17-4FB1-94D2-65E5FFF1FF7C}"/>
    <cellStyle name="Moneda 7 29 2 5 4" xfId="30452" xr:uid="{8E9463EA-790E-4BF0-9945-8D1CC296BAEC}"/>
    <cellStyle name="Moneda 7 29 2 5 5" xfId="19531" xr:uid="{B7D6AE8A-7706-4953-AF83-E23B2790C254}"/>
    <cellStyle name="Moneda 7 29 2 6" xfId="12971" xr:uid="{A9BFEBCE-B10C-455A-A581-77C27BA3CA61}"/>
    <cellStyle name="Moneda 7 29 2 6 2" xfId="34825" xr:uid="{D1E860D1-2D34-4C8A-8939-F607306DA4F9}"/>
    <cellStyle name="Moneda 7 29 2 6 3" xfId="23904" xr:uid="{DA8FDF36-1901-4770-9370-DAC4DF9ED754}"/>
    <cellStyle name="Moneda 7 29 2 7" xfId="9317" xr:uid="{F73E934F-620D-461F-950A-D9655C748700}"/>
    <cellStyle name="Moneda 7 29 2 7 2" xfId="31185" xr:uid="{DCDA8568-8971-45D4-AD7A-F5E1AA05FA0B}"/>
    <cellStyle name="Moneda 7 29 2 7 3" xfId="20264" xr:uid="{4BEC4619-CB6E-43D0-AEBE-0D089F28AF2E}"/>
    <cellStyle name="Moneda 7 29 2 8" xfId="27546" xr:uid="{4B57DECD-B079-4AFD-9254-7D619CED7A20}"/>
    <cellStyle name="Moneda 7 29 2 9" xfId="16625" xr:uid="{E5C131C1-132B-4882-8354-67F2976DAF16}"/>
    <cellStyle name="Moneda 7 29 3" xfId="5903" xr:uid="{D5D0D48B-8F74-4E31-8ACD-268FCDC53B30}"/>
    <cellStyle name="Moneda 7 29 3 2" xfId="6636" xr:uid="{0AF2A9AB-051E-4F8F-9D11-7B20E9A727C8}"/>
    <cellStyle name="Moneda 7 29 3 2 2" xfId="13943" xr:uid="{D4467B6B-4EBE-4865-A51A-5450C7543486}"/>
    <cellStyle name="Moneda 7 29 3 2 2 2" xfId="35797" xr:uid="{CE0F1B9E-1AC9-4FD0-8615-1A522EE939D6}"/>
    <cellStyle name="Moneda 7 29 3 2 2 3" xfId="24876" xr:uid="{7F64FE9B-C558-42B2-8D48-743C032ACD53}"/>
    <cellStyle name="Moneda 7 29 3 2 3" xfId="10289" xr:uid="{D085E669-A1A8-4762-AC4E-9AD25FC97509}"/>
    <cellStyle name="Moneda 7 29 3 2 3 2" xfId="32157" xr:uid="{1B6AB49B-27B8-40EF-99FC-3B3D791A1E1D}"/>
    <cellStyle name="Moneda 7 29 3 2 3 3" xfId="21236" xr:uid="{737A4464-6216-40E8-83E2-B645D69B6230}"/>
    <cellStyle name="Moneda 7 29 3 2 4" xfId="28518" xr:uid="{03D68FD3-50AD-47CA-B7F6-BA8CB1CBFA17}"/>
    <cellStyle name="Moneda 7 29 3 2 5" xfId="17597" xr:uid="{50B9E465-F63D-4340-AB2D-E2363665D33D}"/>
    <cellStyle name="Moneda 7 29 3 3" xfId="7366" xr:uid="{9C4720AE-713B-4E48-9D65-6CEF4C80FA63}"/>
    <cellStyle name="Moneda 7 29 3 3 2" xfId="14673" xr:uid="{E55B44A2-F805-4FF3-9C86-BCF6925157F6}"/>
    <cellStyle name="Moneda 7 29 3 3 2 2" xfId="36523" xr:uid="{A22446CC-6C28-4E96-B12D-0D567FF5223C}"/>
    <cellStyle name="Moneda 7 29 3 3 2 3" xfId="25602" xr:uid="{8DD82C69-9ACA-4A2E-AB82-21862A1AD7AB}"/>
    <cellStyle name="Moneda 7 29 3 3 3" xfId="11019" xr:uid="{8C5410CD-4240-4965-BD9A-7088269E0948}"/>
    <cellStyle name="Moneda 7 29 3 3 3 2" xfId="32883" xr:uid="{FD50CBE5-700C-40DC-990B-E9AA90EB424D}"/>
    <cellStyle name="Moneda 7 29 3 3 3 3" xfId="21962" xr:uid="{66DD098B-4D11-4EB8-8ABD-35754FBBED39}"/>
    <cellStyle name="Moneda 7 29 3 3 4" xfId="29244" xr:uid="{CE5763E3-0043-4D4D-A406-51A5BFDF1532}"/>
    <cellStyle name="Moneda 7 29 3 3 5" xfId="18323" xr:uid="{855C3160-FC27-483F-922E-932535E545AF}"/>
    <cellStyle name="Moneda 7 29 3 4" xfId="8096" xr:uid="{084342A1-2494-45CA-B673-B44CE4653052}"/>
    <cellStyle name="Moneda 7 29 3 4 2" xfId="15403" xr:uid="{9B3D06E5-D9F5-479C-A093-D943E169B525}"/>
    <cellStyle name="Moneda 7 29 3 4 2 2" xfId="37249" xr:uid="{E6D5228D-CBED-4B8F-A99C-8B26697EB768}"/>
    <cellStyle name="Moneda 7 29 3 4 2 3" xfId="26328" xr:uid="{38540A6A-41F6-41EC-A5B1-C6043162AFA7}"/>
    <cellStyle name="Moneda 7 29 3 4 3" xfId="11749" xr:uid="{41976BE0-65B9-4044-9FBA-33E323D5B7FE}"/>
    <cellStyle name="Moneda 7 29 3 4 3 2" xfId="33609" xr:uid="{BFD5327D-CC27-4755-A9B7-D7F044323CCC}"/>
    <cellStyle name="Moneda 7 29 3 4 3 3" xfId="22688" xr:uid="{D872B929-07A6-4B05-98C0-B74B84923155}"/>
    <cellStyle name="Moneda 7 29 3 4 4" xfId="29970" xr:uid="{6381D580-6CE0-4A2D-9A21-7CB24734BCB8}"/>
    <cellStyle name="Moneda 7 29 3 4 5" xfId="19049" xr:uid="{E68CDB8E-0566-47D1-AF7E-A2D32EB3D912}"/>
    <cellStyle name="Moneda 7 29 3 5" xfId="8826" xr:uid="{5DF9DB38-DF4B-4281-885C-93A7EEED0FB7}"/>
    <cellStyle name="Moneda 7 29 3 5 2" xfId="16133" xr:uid="{43A72EE3-2746-4565-A624-F1AB7683A87D}"/>
    <cellStyle name="Moneda 7 29 3 5 2 2" xfId="37975" xr:uid="{72203C7B-3E0A-4374-A2B2-E57A5901058B}"/>
    <cellStyle name="Moneda 7 29 3 5 2 3" xfId="27054" xr:uid="{0F2AC691-9FF2-4992-812C-16AA1DE39CCC}"/>
    <cellStyle name="Moneda 7 29 3 5 3" xfId="12475" xr:uid="{FCD13A80-8989-41BA-A66F-A9FDC0C3D13B}"/>
    <cellStyle name="Moneda 7 29 3 5 3 2" xfId="34335" xr:uid="{A39DD19B-E21B-446C-B624-8D7C29BEEDAD}"/>
    <cellStyle name="Moneda 7 29 3 5 3 3" xfId="23414" xr:uid="{5220BCBF-CCE9-44C2-B7EC-A0340B97D85A}"/>
    <cellStyle name="Moneda 7 29 3 5 4" xfId="30696" xr:uid="{933EEB06-8DF3-48CF-BE39-CD0C87A45EB2}"/>
    <cellStyle name="Moneda 7 29 3 5 5" xfId="19775" xr:uid="{AAA83A2E-6CE9-4C1B-A840-0ED8256F90D4}"/>
    <cellStyle name="Moneda 7 29 3 6" xfId="13215" xr:uid="{9ABA7C3B-94E2-4089-AA9D-1EA4609C3717}"/>
    <cellStyle name="Moneda 7 29 3 6 2" xfId="35069" xr:uid="{8D59A2B1-7518-4B50-859F-B2D43E3BD00E}"/>
    <cellStyle name="Moneda 7 29 3 6 3" xfId="24148" xr:uid="{E167CF03-AD46-4404-808A-428C77A2D8A3}"/>
    <cellStyle name="Moneda 7 29 3 7" xfId="9561" xr:uid="{FE3E9EBE-4B4F-4879-805E-082E5AEE095F}"/>
    <cellStyle name="Moneda 7 29 3 7 2" xfId="31429" xr:uid="{5CF3F5F4-E081-4100-B4B3-2AD336B66D6B}"/>
    <cellStyle name="Moneda 7 29 3 7 3" xfId="20508" xr:uid="{B693E967-68C9-4FE3-9D61-BB9862CACE78}"/>
    <cellStyle name="Moneda 7 29 3 8" xfId="27790" xr:uid="{C06E6607-FFC8-4841-ABE8-3022738B8C59}"/>
    <cellStyle name="Moneda 7 29 3 9" xfId="16869" xr:uid="{AA900F35-40EF-46F7-A144-1179B08E5732}"/>
    <cellStyle name="Moneda 7 29 4" xfId="6155" xr:uid="{160BED35-A3A3-405F-A559-7D88E84C43DD}"/>
    <cellStyle name="Moneda 7 29 4 2" xfId="13462" xr:uid="{73C63F02-CC11-4DE6-A3E0-160A050A93D8}"/>
    <cellStyle name="Moneda 7 29 4 2 2" xfId="35316" xr:uid="{D5CB9359-950B-4DF4-B524-48E9F13A4288}"/>
    <cellStyle name="Moneda 7 29 4 2 3" xfId="24395" xr:uid="{823B6FAA-5E55-41EE-BD0C-FECCCB7E4766}"/>
    <cellStyle name="Moneda 7 29 4 3" xfId="9808" xr:uid="{A10C2BFB-856E-44C2-A8B8-FC79AFCA4A6C}"/>
    <cellStyle name="Moneda 7 29 4 3 2" xfId="31676" xr:uid="{E8A5D6D1-6400-4786-8132-4E31048BC5BA}"/>
    <cellStyle name="Moneda 7 29 4 3 3" xfId="20755" xr:uid="{6467EB77-9EA4-4617-B255-F15FFE0F3E8A}"/>
    <cellStyle name="Moneda 7 29 4 4" xfId="28037" xr:uid="{9B9F2653-2CE2-4861-9308-30304E74A108}"/>
    <cellStyle name="Moneda 7 29 4 5" xfId="17116" xr:uid="{E8F3BA41-B8B8-43AF-9F31-C81BF9E055CD}"/>
    <cellStyle name="Moneda 7 29 5" xfId="6883" xr:uid="{26A6E8EC-A79F-47EB-A4BF-111A89D09E63}"/>
    <cellStyle name="Moneda 7 29 5 2" xfId="14190" xr:uid="{1BDD8072-E9E9-4EA3-B511-FA354790EC96}"/>
    <cellStyle name="Moneda 7 29 5 2 2" xfId="36042" xr:uid="{0603D79F-CB34-4B37-8DF5-6DB056239993}"/>
    <cellStyle name="Moneda 7 29 5 2 3" xfId="25121" xr:uid="{9DCF7A1C-7493-4446-BB32-788B3FFBFB15}"/>
    <cellStyle name="Moneda 7 29 5 3" xfId="10536" xr:uid="{8366FF69-DE4A-47EB-B56B-6A6276826A3A}"/>
    <cellStyle name="Moneda 7 29 5 3 2" xfId="32402" xr:uid="{ECF60B42-2568-438D-8857-6ED21A79AB0D}"/>
    <cellStyle name="Moneda 7 29 5 3 3" xfId="21481" xr:uid="{5D2A07B0-267E-41C4-9515-9CB80B37B62C}"/>
    <cellStyle name="Moneda 7 29 5 4" xfId="28763" xr:uid="{3508C45C-18D3-43F6-9CB1-8B42804868C9}"/>
    <cellStyle name="Moneda 7 29 5 5" xfId="17842" xr:uid="{530EF624-BB8C-4E56-9471-88924B90B64B}"/>
    <cellStyle name="Moneda 7 29 6" xfId="7613" xr:uid="{D0F6B51B-2331-48D5-B7AF-917DDE37C523}"/>
    <cellStyle name="Moneda 7 29 6 2" xfId="14920" xr:uid="{4519F3ED-42B8-4A94-BBBD-58951A5B33D6}"/>
    <cellStyle name="Moneda 7 29 6 2 2" xfId="36768" xr:uid="{EFA3D471-88E8-4559-946A-EF46A2DD0436}"/>
    <cellStyle name="Moneda 7 29 6 2 3" xfId="25847" xr:uid="{A2D9F39E-BABE-41F8-BD07-16827A3FEFEC}"/>
    <cellStyle name="Moneda 7 29 6 3" xfId="11266" xr:uid="{44060CCD-18A2-4DA0-A9A2-9492733C915B}"/>
    <cellStyle name="Moneda 7 29 6 3 2" xfId="33128" xr:uid="{5557D177-56AC-4628-B6D3-F9CCC8655569}"/>
    <cellStyle name="Moneda 7 29 6 3 3" xfId="22207" xr:uid="{19E76BA5-3FFC-438F-A195-3C6E2D6AE856}"/>
    <cellStyle name="Moneda 7 29 6 4" xfId="29489" xr:uid="{8BB82B86-17DD-4F37-A53B-4A1EADC9A3DF}"/>
    <cellStyle name="Moneda 7 29 6 5" xfId="18568" xr:uid="{7A270D28-A778-410B-B18E-7E5E001E76EF}"/>
    <cellStyle name="Moneda 7 29 7" xfId="8343" xr:uid="{78803B9D-CCCA-4C0B-BFBF-F899AA2DB300}"/>
    <cellStyle name="Moneda 7 29 7 2" xfId="15650" xr:uid="{CA92EACC-9560-4289-88DF-0BEA0FF06DE4}"/>
    <cellStyle name="Moneda 7 29 7 2 2" xfId="37494" xr:uid="{499EBB75-C2A9-4302-BD24-AF92AD4BEDE4}"/>
    <cellStyle name="Moneda 7 29 7 2 3" xfId="26573" xr:uid="{F6BB01F5-F778-4364-8DF3-215047070C1C}"/>
    <cellStyle name="Moneda 7 29 7 3" xfId="11994" xr:uid="{46DF5C8D-BD98-44DC-88F2-49D746CBA06F}"/>
    <cellStyle name="Moneda 7 29 7 3 2" xfId="33854" xr:uid="{CE4CF4CE-E6F0-4C63-AB45-DEF25840A9F7}"/>
    <cellStyle name="Moneda 7 29 7 3 3" xfId="22933" xr:uid="{DC5D11C2-460C-4DD7-A515-6F799B2F5D21}"/>
    <cellStyle name="Moneda 7 29 7 4" xfId="30215" xr:uid="{91B6CE29-3553-4C8C-893F-3E8F12449470}"/>
    <cellStyle name="Moneda 7 29 7 5" xfId="19294" xr:uid="{65FFA2AD-D910-406A-B3C7-77D850EFBFC2}"/>
    <cellStyle name="Moneda 7 29 8" xfId="12732" xr:uid="{9F47D549-8142-47DF-A958-F3F3B712BDB3}"/>
    <cellStyle name="Moneda 7 29 8 2" xfId="34588" xr:uid="{3A7F5C7A-AA3E-4894-8FC5-E25A0E0A11CF}"/>
    <cellStyle name="Moneda 7 29 8 3" xfId="23667" xr:uid="{811B83F4-FEBA-4F52-96EB-639577F2979C}"/>
    <cellStyle name="Moneda 7 29 9" xfId="9080" xr:uid="{6A5D20FA-DDAC-4021-8A13-2DADD2AA439C}"/>
    <cellStyle name="Moneda 7 29 9 2" xfId="30948" xr:uid="{26604890-9F8B-434D-9B58-C6CCDDABA34B}"/>
    <cellStyle name="Moneda 7 29 9 3" xfId="20027" xr:uid="{8137BE3E-C380-4AAB-BF7A-ACD08FF7B365}"/>
    <cellStyle name="Moneda 7 3" xfId="3244" xr:uid="{1B05D826-6F71-4DDD-BAD4-79CD5223B7B8}"/>
    <cellStyle name="Moneda 7 3 10" xfId="27310" xr:uid="{619FCEFA-5238-4C33-8352-C4F5F91171BF}"/>
    <cellStyle name="Moneda 7 3 11" xfId="16389" xr:uid="{5DF9866F-32A2-4AB4-B646-D540A288D282}"/>
    <cellStyle name="Moneda 7 3 2" xfId="5654" xr:uid="{96213B2C-B9FD-4E14-8907-DB6A689FE070}"/>
    <cellStyle name="Moneda 7 3 2 2" xfId="6393" xr:uid="{D1717105-43F2-4CE7-8ADC-797625457F7B}"/>
    <cellStyle name="Moneda 7 3 2 2 2" xfId="13700" xr:uid="{407AD34A-FC98-41DF-8B22-1CB8A2D89E1F}"/>
    <cellStyle name="Moneda 7 3 2 2 2 2" xfId="35554" xr:uid="{7E2CC8B4-BF29-46F9-806B-7A119BDB3615}"/>
    <cellStyle name="Moneda 7 3 2 2 2 3" xfId="24633" xr:uid="{CF8D8B49-42AE-405E-9107-B2874CEA62C2}"/>
    <cellStyle name="Moneda 7 3 2 2 3" xfId="10046" xr:uid="{2550CB47-C6E9-4902-9AD5-3DCCA6EB4C03}"/>
    <cellStyle name="Moneda 7 3 2 2 3 2" xfId="31914" xr:uid="{04F7DB3B-99EB-4FB0-B2E6-38161955E6EB}"/>
    <cellStyle name="Moneda 7 3 2 2 3 3" xfId="20993" xr:uid="{9967A563-0A51-47F5-B09F-800143B6FB18}"/>
    <cellStyle name="Moneda 7 3 2 2 4" xfId="28275" xr:uid="{8494E589-250B-4679-AC94-E1657233A927}"/>
    <cellStyle name="Moneda 7 3 2 2 5" xfId="17354" xr:uid="{8862507A-770C-460A-ACF8-F7550D563237}"/>
    <cellStyle name="Moneda 7 3 2 3" xfId="7123" xr:uid="{0907B2D0-0383-43A3-B112-C584F3DF6B12}"/>
    <cellStyle name="Moneda 7 3 2 3 2" xfId="14430" xr:uid="{D9C4392B-BC4D-497B-80B9-29F62C1DC048}"/>
    <cellStyle name="Moneda 7 3 2 3 2 2" xfId="36280" xr:uid="{DC14519F-7771-4FB6-846C-4BE77D08C70A}"/>
    <cellStyle name="Moneda 7 3 2 3 2 3" xfId="25359" xr:uid="{39DA2B03-F713-407F-9177-E510DC85E283}"/>
    <cellStyle name="Moneda 7 3 2 3 3" xfId="10776" xr:uid="{1A8AD2B0-C1B7-454E-A1D3-8B2CEDCC2F4A}"/>
    <cellStyle name="Moneda 7 3 2 3 3 2" xfId="32640" xr:uid="{BE2BBDE6-000A-484C-9E88-0932CD7A1B3E}"/>
    <cellStyle name="Moneda 7 3 2 3 3 3" xfId="21719" xr:uid="{6F51B44E-7E1A-4553-8231-308A8C4FE5EB}"/>
    <cellStyle name="Moneda 7 3 2 3 4" xfId="29001" xr:uid="{568CFEB4-AD9B-4EDF-B9AA-4EF4D329EFAA}"/>
    <cellStyle name="Moneda 7 3 2 3 5" xfId="18080" xr:uid="{8B90C9C6-B27F-450A-ADDC-C1817C5F4A7E}"/>
    <cellStyle name="Moneda 7 3 2 4" xfId="7853" xr:uid="{A140A3E0-FBCA-42B1-85B4-B6CD479198E2}"/>
    <cellStyle name="Moneda 7 3 2 4 2" xfId="15160" xr:uid="{23B164E8-205A-402E-BD54-42DBDB4DD11B}"/>
    <cellStyle name="Moneda 7 3 2 4 2 2" xfId="37006" xr:uid="{BA8ABA7D-E5C0-4D86-86EE-94FCCAC2847F}"/>
    <cellStyle name="Moneda 7 3 2 4 2 3" xfId="26085" xr:uid="{DC88E4E3-AC26-4325-AFB3-E613853B16E6}"/>
    <cellStyle name="Moneda 7 3 2 4 3" xfId="11506" xr:uid="{A41E2B80-42F2-4A89-BAAF-4A9E730382F7}"/>
    <cellStyle name="Moneda 7 3 2 4 3 2" xfId="33366" xr:uid="{CDDAB67F-1CBB-44C8-901F-08AF38623AAF}"/>
    <cellStyle name="Moneda 7 3 2 4 3 3" xfId="22445" xr:uid="{1C47EE53-1FBC-4F37-BC8D-FE296456C7B3}"/>
    <cellStyle name="Moneda 7 3 2 4 4" xfId="29727" xr:uid="{CB9D5EF1-6ECB-4830-9902-D4218A5461CD}"/>
    <cellStyle name="Moneda 7 3 2 4 5" xfId="18806" xr:uid="{647A352B-9C79-4765-864C-ACDB77AB4BB0}"/>
    <cellStyle name="Moneda 7 3 2 5" xfId="8583" xr:uid="{004C3C2E-34DB-45CC-B269-01530B8680F8}"/>
    <cellStyle name="Moneda 7 3 2 5 2" xfId="15890" xr:uid="{A1F2EC28-9D99-4624-B552-87CBD72F3576}"/>
    <cellStyle name="Moneda 7 3 2 5 2 2" xfId="37732" xr:uid="{5EE37EC8-F78F-4F70-988A-6B7498744139}"/>
    <cellStyle name="Moneda 7 3 2 5 2 3" xfId="26811" xr:uid="{8B96BC6C-68A8-4F41-B7DD-B3A1C16E50BC}"/>
    <cellStyle name="Moneda 7 3 2 5 3" xfId="12232" xr:uid="{B3E3A9DF-6FB5-470F-9F68-EFEE84F73B3C}"/>
    <cellStyle name="Moneda 7 3 2 5 3 2" xfId="34092" xr:uid="{A878AA75-7664-4A50-9460-439DB5AA1DA9}"/>
    <cellStyle name="Moneda 7 3 2 5 3 3" xfId="23171" xr:uid="{A3F3AA5F-277D-49FC-986B-6A05AA7BA1CA}"/>
    <cellStyle name="Moneda 7 3 2 5 4" xfId="30453" xr:uid="{19C93C88-5454-41A2-99FB-5700B76E08E4}"/>
    <cellStyle name="Moneda 7 3 2 5 5" xfId="19532" xr:uid="{987D461E-5F05-4815-844E-839846A2B24F}"/>
    <cellStyle name="Moneda 7 3 2 6" xfId="12972" xr:uid="{14ACCD0B-3FFD-498F-9EE2-5FD9E7A29D03}"/>
    <cellStyle name="Moneda 7 3 2 6 2" xfId="34826" xr:uid="{B88003AD-28C1-42C6-93AE-67CE4EE623D5}"/>
    <cellStyle name="Moneda 7 3 2 6 3" xfId="23905" xr:uid="{67F9D9C8-AA14-43E6-8C9E-11DD7BF11A52}"/>
    <cellStyle name="Moneda 7 3 2 7" xfId="9318" xr:uid="{661828C2-4734-401B-8725-F2583E4162CF}"/>
    <cellStyle name="Moneda 7 3 2 7 2" xfId="31186" xr:uid="{9542D35E-C1DF-4068-A185-55E515843CF2}"/>
    <cellStyle name="Moneda 7 3 2 7 3" xfId="20265" xr:uid="{F441D1A4-73B0-44C2-B7AB-E8DEDBE6FD1D}"/>
    <cellStyle name="Moneda 7 3 2 8" xfId="27547" xr:uid="{625B2696-0CB4-4E7C-96A1-7D51CF869676}"/>
    <cellStyle name="Moneda 7 3 2 9" xfId="16626" xr:uid="{BB70E0BF-7021-47C0-9172-FF2C5D992052}"/>
    <cellStyle name="Moneda 7 3 3" xfId="5904" xr:uid="{1E7B0107-B7A1-4372-A35B-19B4A7CE0130}"/>
    <cellStyle name="Moneda 7 3 3 2" xfId="6637" xr:uid="{C8BAD888-65B5-4BCE-BF88-778381B7BD14}"/>
    <cellStyle name="Moneda 7 3 3 2 2" xfId="13944" xr:uid="{838EAFC9-4BF4-49A8-860D-DBA596EB959D}"/>
    <cellStyle name="Moneda 7 3 3 2 2 2" xfId="35798" xr:uid="{69D4568B-F1EE-4E62-89EB-2CEFBBB2594D}"/>
    <cellStyle name="Moneda 7 3 3 2 2 3" xfId="24877" xr:uid="{7FA105C1-AC10-45D4-8B5E-F86DE803FC6E}"/>
    <cellStyle name="Moneda 7 3 3 2 3" xfId="10290" xr:uid="{BBA6D05B-5CA2-4B48-AEA0-EC81726AC72F}"/>
    <cellStyle name="Moneda 7 3 3 2 3 2" xfId="32158" xr:uid="{D3947EF5-C889-4E95-879A-D4E3CF9EAFD3}"/>
    <cellStyle name="Moneda 7 3 3 2 3 3" xfId="21237" xr:uid="{2AD42A51-3659-4C1F-BB7F-8EFC0DC8D18A}"/>
    <cellStyle name="Moneda 7 3 3 2 4" xfId="28519" xr:uid="{4CA488F1-6DAE-46E2-8A54-FB31D5A354D8}"/>
    <cellStyle name="Moneda 7 3 3 2 5" xfId="17598" xr:uid="{1A17CF99-63D2-4DEC-A55C-1E6ACA4AFA3C}"/>
    <cellStyle name="Moneda 7 3 3 3" xfId="7367" xr:uid="{6E414F8E-DD05-4B83-9666-13DBD4B6513D}"/>
    <cellStyle name="Moneda 7 3 3 3 2" xfId="14674" xr:uid="{13CB1891-C7F6-456D-8F00-38CA955EB861}"/>
    <cellStyle name="Moneda 7 3 3 3 2 2" xfId="36524" xr:uid="{7FDDF6A1-22B8-4084-9762-56E8BADE7DC0}"/>
    <cellStyle name="Moneda 7 3 3 3 2 3" xfId="25603" xr:uid="{CE2D1F50-2EAA-48CA-B3DA-E714B93E9C15}"/>
    <cellStyle name="Moneda 7 3 3 3 3" xfId="11020" xr:uid="{95D4E185-7090-4BFC-A1F2-E354A9273334}"/>
    <cellStyle name="Moneda 7 3 3 3 3 2" xfId="32884" xr:uid="{F1E45B75-EB72-4082-A2F9-D9D242DE5806}"/>
    <cellStyle name="Moneda 7 3 3 3 3 3" xfId="21963" xr:uid="{0AD7C182-BD89-4170-8BAF-D607FA81A1FF}"/>
    <cellStyle name="Moneda 7 3 3 3 4" xfId="29245" xr:uid="{892AA670-4374-4C89-8C28-FD56C777F4E6}"/>
    <cellStyle name="Moneda 7 3 3 3 5" xfId="18324" xr:uid="{7DB1C237-E0F0-4229-9168-03902E765995}"/>
    <cellStyle name="Moneda 7 3 3 4" xfId="8097" xr:uid="{6E188DD6-FB84-4968-B3A0-CC6D26ED0575}"/>
    <cellStyle name="Moneda 7 3 3 4 2" xfId="15404" xr:uid="{EEDFF68F-0DF0-4F23-A49F-67EEE808CE19}"/>
    <cellStyle name="Moneda 7 3 3 4 2 2" xfId="37250" xr:uid="{692204E9-14C9-4351-9C05-275F2FAABF5E}"/>
    <cellStyle name="Moneda 7 3 3 4 2 3" xfId="26329" xr:uid="{3842BC94-BA84-4D8F-B274-D09CFE6ED4B7}"/>
    <cellStyle name="Moneda 7 3 3 4 3" xfId="11750" xr:uid="{1D7A8F14-4501-4F14-B991-1B96DA331DA9}"/>
    <cellStyle name="Moneda 7 3 3 4 3 2" xfId="33610" xr:uid="{D24EB8EF-1733-44C8-9DCE-5C2A1E395BAD}"/>
    <cellStyle name="Moneda 7 3 3 4 3 3" xfId="22689" xr:uid="{794B2FA4-6CE3-47CA-BBD4-42A700E0AD9A}"/>
    <cellStyle name="Moneda 7 3 3 4 4" xfId="29971" xr:uid="{59BD04EE-10D5-4542-A8BE-A3A4A3235B02}"/>
    <cellStyle name="Moneda 7 3 3 4 5" xfId="19050" xr:uid="{9C543CF6-7D25-4286-98D8-9E51AF99CD1F}"/>
    <cellStyle name="Moneda 7 3 3 5" xfId="8827" xr:uid="{E4C58E35-4234-4BFF-B58E-CE03D1346874}"/>
    <cellStyle name="Moneda 7 3 3 5 2" xfId="16134" xr:uid="{B5B8C37E-D3DA-4526-9E12-DEA422940DA1}"/>
    <cellStyle name="Moneda 7 3 3 5 2 2" xfId="37976" xr:uid="{1D232456-6532-4269-8CC2-3290ABD78E90}"/>
    <cellStyle name="Moneda 7 3 3 5 2 3" xfId="27055" xr:uid="{34EB1B9D-4E41-4887-AA8A-1F75E11AD078}"/>
    <cellStyle name="Moneda 7 3 3 5 3" xfId="12476" xr:uid="{67E0F1C7-7ABD-4F65-86CC-68023566467B}"/>
    <cellStyle name="Moneda 7 3 3 5 3 2" xfId="34336" xr:uid="{DF9E8160-739F-4325-944D-B180545A6FAE}"/>
    <cellStyle name="Moneda 7 3 3 5 3 3" xfId="23415" xr:uid="{E939BFE4-8A9C-4ADE-BF62-A59F5D017E54}"/>
    <cellStyle name="Moneda 7 3 3 5 4" xfId="30697" xr:uid="{A8D78C3A-3D13-43CF-AE13-8B6ADBA48F90}"/>
    <cellStyle name="Moneda 7 3 3 5 5" xfId="19776" xr:uid="{58F91594-5E69-4107-B110-5562EEA6382E}"/>
    <cellStyle name="Moneda 7 3 3 6" xfId="13216" xr:uid="{FB61AD0D-3C8C-43F7-B2B5-74C6603A26F5}"/>
    <cellStyle name="Moneda 7 3 3 6 2" xfId="35070" xr:uid="{0F08237D-BB2B-4B3B-A8DD-3097767E48A5}"/>
    <cellStyle name="Moneda 7 3 3 6 3" xfId="24149" xr:uid="{EF1F5AA4-8721-43B8-AB5D-64919ADB95E9}"/>
    <cellStyle name="Moneda 7 3 3 7" xfId="9562" xr:uid="{18302114-F11F-4320-B407-DE2FFF815800}"/>
    <cellStyle name="Moneda 7 3 3 7 2" xfId="31430" xr:uid="{41E9A70E-7FD6-4B91-A204-6F89108647C7}"/>
    <cellStyle name="Moneda 7 3 3 7 3" xfId="20509" xr:uid="{99569297-6055-4000-AD4E-7A8CCD1C2476}"/>
    <cellStyle name="Moneda 7 3 3 8" xfId="27791" xr:uid="{78BD34B9-6D01-48A2-B4FE-79E3DBFEFE9A}"/>
    <cellStyle name="Moneda 7 3 3 9" xfId="16870" xr:uid="{2F7B9760-5624-4097-9F0F-D9F49906F63F}"/>
    <cellStyle name="Moneda 7 3 4" xfId="6156" xr:uid="{E71769EF-F104-45AC-B3E4-33B92A488CCE}"/>
    <cellStyle name="Moneda 7 3 4 2" xfId="13463" xr:uid="{C3C54BEB-8DA2-4937-B5CC-1D4D05BB4745}"/>
    <cellStyle name="Moneda 7 3 4 2 2" xfId="35317" xr:uid="{B14AE665-0F42-4437-A7D9-6862E6ACDACA}"/>
    <cellStyle name="Moneda 7 3 4 2 3" xfId="24396" xr:uid="{B9DD868C-C42D-4D59-86E1-C2DE7B817A5E}"/>
    <cellStyle name="Moneda 7 3 4 3" xfId="9809" xr:uid="{F0DB3272-AFAF-46A9-8424-3F7A3EEE244D}"/>
    <cellStyle name="Moneda 7 3 4 3 2" xfId="31677" xr:uid="{D2B86D20-797E-407E-90D3-7AAA6013640C}"/>
    <cellStyle name="Moneda 7 3 4 3 3" xfId="20756" xr:uid="{A5BE37ED-041E-46CD-B5AC-92B6C0471B46}"/>
    <cellStyle name="Moneda 7 3 4 4" xfId="28038" xr:uid="{E9A9D81D-B351-41EE-8161-6413EF6238AB}"/>
    <cellStyle name="Moneda 7 3 4 5" xfId="17117" xr:uid="{0BDE25FA-0C0D-4C28-9B54-0DB9879FFA37}"/>
    <cellStyle name="Moneda 7 3 5" xfId="6884" xr:uid="{DB8A6D3B-2B2C-4B0D-BD75-9F6A854DA271}"/>
    <cellStyle name="Moneda 7 3 5 2" xfId="14191" xr:uid="{C5F5AFB9-445A-40D4-81A8-CB936DC33F1F}"/>
    <cellStyle name="Moneda 7 3 5 2 2" xfId="36043" xr:uid="{30E7B23A-3759-4A4B-89F1-67FFA98751E7}"/>
    <cellStyle name="Moneda 7 3 5 2 3" xfId="25122" xr:uid="{80AB9047-B652-4A34-8F65-48247CE78D8A}"/>
    <cellStyle name="Moneda 7 3 5 3" xfId="10537" xr:uid="{3A3D0411-E7AB-4852-8704-C16FC1572E3A}"/>
    <cellStyle name="Moneda 7 3 5 3 2" xfId="32403" xr:uid="{470AC161-B0BA-4944-B79A-3C410FB06C1E}"/>
    <cellStyle name="Moneda 7 3 5 3 3" xfId="21482" xr:uid="{7489B518-8403-49FA-9854-30BB693D6DC4}"/>
    <cellStyle name="Moneda 7 3 5 4" xfId="28764" xr:uid="{5A09819E-92C3-4D88-8F01-80C14685178C}"/>
    <cellStyle name="Moneda 7 3 5 5" xfId="17843" xr:uid="{D190DFDB-16EA-429C-984C-01DFC22EFD39}"/>
    <cellStyle name="Moneda 7 3 6" xfId="7614" xr:uid="{9054234A-6C63-46B0-9882-75EBB8960C3C}"/>
    <cellStyle name="Moneda 7 3 6 2" xfId="14921" xr:uid="{A223AB3A-560C-4429-8753-BA7248DB5DCD}"/>
    <cellStyle name="Moneda 7 3 6 2 2" xfId="36769" xr:uid="{ED88D94C-49C8-4F17-AB16-2F07EEE8C56F}"/>
    <cellStyle name="Moneda 7 3 6 2 3" xfId="25848" xr:uid="{52878464-E13E-42A2-A8BC-362DCF324A36}"/>
    <cellStyle name="Moneda 7 3 6 3" xfId="11267" xr:uid="{37FE533C-FEA5-4652-8E91-CA578A639EBB}"/>
    <cellStyle name="Moneda 7 3 6 3 2" xfId="33129" xr:uid="{14404BB9-7A8F-4D2C-B490-30AE997736AD}"/>
    <cellStyle name="Moneda 7 3 6 3 3" xfId="22208" xr:uid="{38A8EE83-C89E-44F1-9D0F-A1806A0F85DF}"/>
    <cellStyle name="Moneda 7 3 6 4" xfId="29490" xr:uid="{12FB9339-D4F4-4DED-8A51-5D7D47912D48}"/>
    <cellStyle name="Moneda 7 3 6 5" xfId="18569" xr:uid="{6EBD9537-0B1E-40AF-BB77-4EEBAB9E982F}"/>
    <cellStyle name="Moneda 7 3 7" xfId="8344" xr:uid="{D87DFA34-1621-4C91-A987-8EDEA9D1D980}"/>
    <cellStyle name="Moneda 7 3 7 2" xfId="15651" xr:uid="{8B3F13F1-5E18-4281-AAC9-95FF5DB64E22}"/>
    <cellStyle name="Moneda 7 3 7 2 2" xfId="37495" xr:uid="{B112A948-5F20-463C-A85F-F6CB6EA4FCCC}"/>
    <cellStyle name="Moneda 7 3 7 2 3" xfId="26574" xr:uid="{943FC3EB-865F-4E61-8BE8-79F6DB45D256}"/>
    <cellStyle name="Moneda 7 3 7 3" xfId="11995" xr:uid="{747F5036-645B-4ECF-BB6D-30DB24DFC7B4}"/>
    <cellStyle name="Moneda 7 3 7 3 2" xfId="33855" xr:uid="{70CC3637-349F-46D3-B785-D072304EB7DB}"/>
    <cellStyle name="Moneda 7 3 7 3 3" xfId="22934" xr:uid="{2014B28A-7625-4EAE-A3D0-51DCC8C2F5A9}"/>
    <cellStyle name="Moneda 7 3 7 4" xfId="30216" xr:uid="{B0BAB234-04FB-4B6E-A850-A70A65E68526}"/>
    <cellStyle name="Moneda 7 3 7 5" xfId="19295" xr:uid="{6F654561-F79E-4DE0-86E1-8B9746F99DA4}"/>
    <cellStyle name="Moneda 7 3 8" xfId="12733" xr:uid="{212F8F46-268D-4F71-A006-3C20DE7E27C5}"/>
    <cellStyle name="Moneda 7 3 8 2" xfId="34589" xr:uid="{26CB8230-9F1B-4C6F-80AC-E212D43D43EE}"/>
    <cellStyle name="Moneda 7 3 8 3" xfId="23668" xr:uid="{88810E60-A46D-4EDE-A472-B000C75D3F33}"/>
    <cellStyle name="Moneda 7 3 9" xfId="9081" xr:uid="{E950ADC2-51F7-44E2-B786-843669CF571D}"/>
    <cellStyle name="Moneda 7 3 9 2" xfId="30949" xr:uid="{B46DBD02-B83C-40BF-A9FC-47A8294D1503}"/>
    <cellStyle name="Moneda 7 3 9 3" xfId="20028" xr:uid="{A06A515D-5205-4D68-AFEF-7BFA542362B4}"/>
    <cellStyle name="Moneda 7 30" xfId="3245" xr:uid="{9771D09E-7C80-4A48-85B2-9DE030E62081}"/>
    <cellStyle name="Moneda 7 30 10" xfId="27311" xr:uid="{700AA515-5C27-48BB-8B0B-8B93A88206CD}"/>
    <cellStyle name="Moneda 7 30 11" xfId="16390" xr:uid="{21618F59-3017-4528-91D8-808DA4D88A17}"/>
    <cellStyle name="Moneda 7 30 2" xfId="5655" xr:uid="{4FCC5639-99B7-463F-9651-7CCA1F2EB46F}"/>
    <cellStyle name="Moneda 7 30 2 2" xfId="6394" xr:uid="{D67415A7-94D2-4B51-84DD-54DA9EE7D5F8}"/>
    <cellStyle name="Moneda 7 30 2 2 2" xfId="13701" xr:uid="{3B33BF95-37DF-4C43-BEDD-5EB266A59652}"/>
    <cellStyle name="Moneda 7 30 2 2 2 2" xfId="35555" xr:uid="{599FF248-A806-4492-BF22-42B5BE1ACC6B}"/>
    <cellStyle name="Moneda 7 30 2 2 2 3" xfId="24634" xr:uid="{FD4AEBD5-C876-4026-84E4-DFF687470305}"/>
    <cellStyle name="Moneda 7 30 2 2 3" xfId="10047" xr:uid="{91E08DFA-13DB-40CF-BA9E-3B50CC68A317}"/>
    <cellStyle name="Moneda 7 30 2 2 3 2" xfId="31915" xr:uid="{93D63D4D-10C8-4681-8849-812B4F6FF4DA}"/>
    <cellStyle name="Moneda 7 30 2 2 3 3" xfId="20994" xr:uid="{F77243DA-6681-4397-8245-A5A8E45B1198}"/>
    <cellStyle name="Moneda 7 30 2 2 4" xfId="28276" xr:uid="{51976869-CFE1-436C-BC65-AC8EB86E318C}"/>
    <cellStyle name="Moneda 7 30 2 2 5" xfId="17355" xr:uid="{2273A934-9467-47F2-BECA-E08862EF0A9E}"/>
    <cellStyle name="Moneda 7 30 2 3" xfId="7124" xr:uid="{327FAE9B-EDF7-4EEA-8F1B-B5A19E611F67}"/>
    <cellStyle name="Moneda 7 30 2 3 2" xfId="14431" xr:uid="{AC596A4A-0637-4493-B416-3BF297AD6FFD}"/>
    <cellStyle name="Moneda 7 30 2 3 2 2" xfId="36281" xr:uid="{F60260FE-6760-405B-A887-400EE134746F}"/>
    <cellStyle name="Moneda 7 30 2 3 2 3" xfId="25360" xr:uid="{170F10F3-2FE0-4D7A-9EAD-D1935CD24562}"/>
    <cellStyle name="Moneda 7 30 2 3 3" xfId="10777" xr:uid="{E59D730D-4927-4F56-B5DC-EC3885686BBB}"/>
    <cellStyle name="Moneda 7 30 2 3 3 2" xfId="32641" xr:uid="{27625448-F8C6-4E0C-B45D-65B1AC16765D}"/>
    <cellStyle name="Moneda 7 30 2 3 3 3" xfId="21720" xr:uid="{1D9D6BDC-D7FF-4A6C-9E14-4B9B71F7E235}"/>
    <cellStyle name="Moneda 7 30 2 3 4" xfId="29002" xr:uid="{E951D54F-0693-4875-B961-413642D9E45C}"/>
    <cellStyle name="Moneda 7 30 2 3 5" xfId="18081" xr:uid="{447C6311-1D79-49C4-AA0E-341847FDDAC7}"/>
    <cellStyle name="Moneda 7 30 2 4" xfId="7854" xr:uid="{3098413D-3E1F-48E1-97C6-4E89F8F6793C}"/>
    <cellStyle name="Moneda 7 30 2 4 2" xfId="15161" xr:uid="{0E34B7E1-6486-4A75-89AE-8CFC0A77353A}"/>
    <cellStyle name="Moneda 7 30 2 4 2 2" xfId="37007" xr:uid="{353C2ECB-8783-4A6D-89F2-BB693F46E57D}"/>
    <cellStyle name="Moneda 7 30 2 4 2 3" xfId="26086" xr:uid="{08D89579-49EC-435A-80CF-620D1CB61A30}"/>
    <cellStyle name="Moneda 7 30 2 4 3" xfId="11507" xr:uid="{B37BC3E9-3FBC-4E51-A270-C33BF9D0886C}"/>
    <cellStyle name="Moneda 7 30 2 4 3 2" xfId="33367" xr:uid="{1E9282B4-D1F6-4D06-9BA1-61DA5A999BB6}"/>
    <cellStyle name="Moneda 7 30 2 4 3 3" xfId="22446" xr:uid="{DD16A85D-5D66-48AD-8127-E93345C58BA4}"/>
    <cellStyle name="Moneda 7 30 2 4 4" xfId="29728" xr:uid="{54B8C2EE-B2F3-4319-AF33-ABE0347672F7}"/>
    <cellStyle name="Moneda 7 30 2 4 5" xfId="18807" xr:uid="{D81C5092-4E93-41D5-BF73-A40605C8CF9F}"/>
    <cellStyle name="Moneda 7 30 2 5" xfId="8584" xr:uid="{E726D2D1-2B5F-4B82-9F8A-CB3C349F60C2}"/>
    <cellStyle name="Moneda 7 30 2 5 2" xfId="15891" xr:uid="{202253E3-5B12-4D78-BDCB-1E032568F626}"/>
    <cellStyle name="Moneda 7 30 2 5 2 2" xfId="37733" xr:uid="{565C0C87-474E-4869-B92A-21A20E300F83}"/>
    <cellStyle name="Moneda 7 30 2 5 2 3" xfId="26812" xr:uid="{2699E13F-7A41-4FB3-8642-A8F163FD1BE2}"/>
    <cellStyle name="Moneda 7 30 2 5 3" xfId="12233" xr:uid="{A76C398D-60FA-4159-9A28-9E95E9478935}"/>
    <cellStyle name="Moneda 7 30 2 5 3 2" xfId="34093" xr:uid="{C370109C-F61E-4D13-91D7-6788269FC433}"/>
    <cellStyle name="Moneda 7 30 2 5 3 3" xfId="23172" xr:uid="{7631FD7B-17BE-4D58-9BC3-620AE7D2BECA}"/>
    <cellStyle name="Moneda 7 30 2 5 4" xfId="30454" xr:uid="{AAAC1757-FF16-4DD3-8EA3-2557928BF427}"/>
    <cellStyle name="Moneda 7 30 2 5 5" xfId="19533" xr:uid="{DAFE56D1-2991-4692-99BE-57828EF4B5CD}"/>
    <cellStyle name="Moneda 7 30 2 6" xfId="12973" xr:uid="{3482E0B0-BFDD-4195-8E0B-5ACEBBDE844A}"/>
    <cellStyle name="Moneda 7 30 2 6 2" xfId="34827" xr:uid="{D5A67D31-30A3-4EBE-978D-E6F8AC201E24}"/>
    <cellStyle name="Moneda 7 30 2 6 3" xfId="23906" xr:uid="{1B9D1AD4-A177-4866-BBB0-77788C7FC1D5}"/>
    <cellStyle name="Moneda 7 30 2 7" xfId="9319" xr:uid="{0AB80D39-BA7B-43A5-9800-F32024636D46}"/>
    <cellStyle name="Moneda 7 30 2 7 2" xfId="31187" xr:uid="{E6BDEF0C-0F94-4027-BBEB-02AF9D02C589}"/>
    <cellStyle name="Moneda 7 30 2 7 3" xfId="20266" xr:uid="{C206992B-FF55-482F-97F0-8CC3EB5CEFAD}"/>
    <cellStyle name="Moneda 7 30 2 8" xfId="27548" xr:uid="{A20EA703-048D-4D42-A293-8D5064D8621A}"/>
    <cellStyle name="Moneda 7 30 2 9" xfId="16627" xr:uid="{DF37E801-EC0F-44D1-AC5C-3BA30C482697}"/>
    <cellStyle name="Moneda 7 30 3" xfId="5905" xr:uid="{D05C9EDE-8BDA-4B24-A2FE-05E569317897}"/>
    <cellStyle name="Moneda 7 30 3 2" xfId="6638" xr:uid="{014F1DC4-672A-4956-BB40-0923CC13876F}"/>
    <cellStyle name="Moneda 7 30 3 2 2" xfId="13945" xr:uid="{8A04BCE0-C002-44D1-BF24-1FDC1219C78E}"/>
    <cellStyle name="Moneda 7 30 3 2 2 2" xfId="35799" xr:uid="{26901825-FA96-4B76-AAA7-B4EE633A80B0}"/>
    <cellStyle name="Moneda 7 30 3 2 2 3" xfId="24878" xr:uid="{9FC5E7EF-5DBF-4876-9A9A-48F4DB04B027}"/>
    <cellStyle name="Moneda 7 30 3 2 3" xfId="10291" xr:uid="{2EFB4D9D-1256-40FC-B3E0-3E73B7C4ACC7}"/>
    <cellStyle name="Moneda 7 30 3 2 3 2" xfId="32159" xr:uid="{7D09ABFF-95B6-47E9-9210-D07FD1441D46}"/>
    <cellStyle name="Moneda 7 30 3 2 3 3" xfId="21238" xr:uid="{E02EBA5E-1AB7-45A9-97A0-7091DAC06E9A}"/>
    <cellStyle name="Moneda 7 30 3 2 4" xfId="28520" xr:uid="{4E4B4105-3A4C-4308-8223-D9FE6E22D28F}"/>
    <cellStyle name="Moneda 7 30 3 2 5" xfId="17599" xr:uid="{F4262ADB-127E-4059-AE10-751397146ACE}"/>
    <cellStyle name="Moneda 7 30 3 3" xfId="7368" xr:uid="{0F326690-754F-474D-86C4-A441E5F9DC13}"/>
    <cellStyle name="Moneda 7 30 3 3 2" xfId="14675" xr:uid="{DE5C8301-63CD-4EB7-B9CF-B5165F6A7115}"/>
    <cellStyle name="Moneda 7 30 3 3 2 2" xfId="36525" xr:uid="{8204D931-4367-4EE1-AD55-5289EE188E53}"/>
    <cellStyle name="Moneda 7 30 3 3 2 3" xfId="25604" xr:uid="{CF86731C-34B8-4516-A572-45D26D50B41F}"/>
    <cellStyle name="Moneda 7 30 3 3 3" xfId="11021" xr:uid="{63F80858-3FBC-4EA7-A3FA-81DC4A357083}"/>
    <cellStyle name="Moneda 7 30 3 3 3 2" xfId="32885" xr:uid="{F6AC1CB3-C138-406C-BD55-813C67F2782A}"/>
    <cellStyle name="Moneda 7 30 3 3 3 3" xfId="21964" xr:uid="{6CCB0868-8C15-46FE-B0BA-DD39087BC3DF}"/>
    <cellStyle name="Moneda 7 30 3 3 4" xfId="29246" xr:uid="{DE0A99E8-8FD1-4096-ABDB-5EB0BE4EAC6F}"/>
    <cellStyle name="Moneda 7 30 3 3 5" xfId="18325" xr:uid="{F2F9451E-5A43-40D7-BA05-13B2923B1BEE}"/>
    <cellStyle name="Moneda 7 30 3 4" xfId="8098" xr:uid="{F94A3303-DF8E-43B2-926C-71F36F422D61}"/>
    <cellStyle name="Moneda 7 30 3 4 2" xfId="15405" xr:uid="{B0BC0AC8-71D6-4BDD-AF9E-82DB48E81A01}"/>
    <cellStyle name="Moneda 7 30 3 4 2 2" xfId="37251" xr:uid="{F0615F19-3ED1-4AEA-A676-CC2E809823E2}"/>
    <cellStyle name="Moneda 7 30 3 4 2 3" xfId="26330" xr:uid="{2E4EA7F5-5EDE-418F-A151-2558224BD59E}"/>
    <cellStyle name="Moneda 7 30 3 4 3" xfId="11751" xr:uid="{6FDA1991-FAE5-44E7-AA12-05B1EEF38CB2}"/>
    <cellStyle name="Moneda 7 30 3 4 3 2" xfId="33611" xr:uid="{95BEB9AF-DB9A-4265-A33E-E323080972F8}"/>
    <cellStyle name="Moneda 7 30 3 4 3 3" xfId="22690" xr:uid="{7979A422-C1B2-4283-BEC4-4B912640049F}"/>
    <cellStyle name="Moneda 7 30 3 4 4" xfId="29972" xr:uid="{11416AAE-E4E4-40AC-953E-C007F16DB963}"/>
    <cellStyle name="Moneda 7 30 3 4 5" xfId="19051" xr:uid="{FB932EEC-C826-45FD-AFCD-CF4BD31DACBB}"/>
    <cellStyle name="Moneda 7 30 3 5" xfId="8828" xr:uid="{C48DB15C-04A3-49BC-88E1-588FBA0E825C}"/>
    <cellStyle name="Moneda 7 30 3 5 2" xfId="16135" xr:uid="{219B58C4-71F5-459E-AE7D-32D6592194BC}"/>
    <cellStyle name="Moneda 7 30 3 5 2 2" xfId="37977" xr:uid="{9A062AB4-0429-4215-8B2C-685FE936BEC1}"/>
    <cellStyle name="Moneda 7 30 3 5 2 3" xfId="27056" xr:uid="{5C483730-8ED3-4E20-AEC8-4D1B8520C8A8}"/>
    <cellStyle name="Moneda 7 30 3 5 3" xfId="12477" xr:uid="{09D54A96-5DB5-48BB-8C62-8F2BE5087CEB}"/>
    <cellStyle name="Moneda 7 30 3 5 3 2" xfId="34337" xr:uid="{18F1AC2C-381F-439F-8898-896FEC5E2680}"/>
    <cellStyle name="Moneda 7 30 3 5 3 3" xfId="23416" xr:uid="{F5904D74-A7AF-4740-B7DB-C5F32C4C6C41}"/>
    <cellStyle name="Moneda 7 30 3 5 4" xfId="30698" xr:uid="{E0FCD541-8828-41A7-86DA-000A1EF0605F}"/>
    <cellStyle name="Moneda 7 30 3 5 5" xfId="19777" xr:uid="{683341CE-435A-4DBF-B339-3B05FA832E79}"/>
    <cellStyle name="Moneda 7 30 3 6" xfId="13217" xr:uid="{69520C9A-EFF1-4113-B7F6-ECED7B791298}"/>
    <cellStyle name="Moneda 7 30 3 6 2" xfId="35071" xr:uid="{97743D9C-86C1-47FC-9138-B481490EAD99}"/>
    <cellStyle name="Moneda 7 30 3 6 3" xfId="24150" xr:uid="{12853345-950C-493B-B047-7963BFACC7C6}"/>
    <cellStyle name="Moneda 7 30 3 7" xfId="9563" xr:uid="{ABD331C1-DF21-446E-9A06-D516FBF31A92}"/>
    <cellStyle name="Moneda 7 30 3 7 2" xfId="31431" xr:uid="{5C6B52F1-E99A-4EF2-8B15-7ED2FDD6919B}"/>
    <cellStyle name="Moneda 7 30 3 7 3" xfId="20510" xr:uid="{740E2709-FB69-45F9-9827-F61C9BDB0428}"/>
    <cellStyle name="Moneda 7 30 3 8" xfId="27792" xr:uid="{713CB9F2-21A3-455D-820D-74CDFFBAC09E}"/>
    <cellStyle name="Moneda 7 30 3 9" xfId="16871" xr:uid="{928E5217-4287-4689-BE8E-6A5866937841}"/>
    <cellStyle name="Moneda 7 30 4" xfId="6157" xr:uid="{28E290C4-0018-407F-878B-F283C7992DEB}"/>
    <cellStyle name="Moneda 7 30 4 2" xfId="13464" xr:uid="{23F285E0-0CC7-43DF-8CCD-BCC523B8BAF1}"/>
    <cellStyle name="Moneda 7 30 4 2 2" xfId="35318" xr:uid="{B697ED85-C9C5-49FA-992C-680E23EA731B}"/>
    <cellStyle name="Moneda 7 30 4 2 3" xfId="24397" xr:uid="{8D685429-DA93-4489-A4C1-0166680C7356}"/>
    <cellStyle name="Moneda 7 30 4 3" xfId="9810" xr:uid="{75DEFD17-49A4-4DEF-8BCC-E00FBB012E8E}"/>
    <cellStyle name="Moneda 7 30 4 3 2" xfId="31678" xr:uid="{44AEAF3A-B319-4C8C-B827-AC53501B09B4}"/>
    <cellStyle name="Moneda 7 30 4 3 3" xfId="20757" xr:uid="{8A36FCB1-AA95-406B-A294-8AFA0D23D61B}"/>
    <cellStyle name="Moneda 7 30 4 4" xfId="28039" xr:uid="{4F1C570C-0E6C-4331-9FF1-4380090A505A}"/>
    <cellStyle name="Moneda 7 30 4 5" xfId="17118" xr:uid="{1B1FFF9E-5636-48BA-87AD-46E2C267DA56}"/>
    <cellStyle name="Moneda 7 30 5" xfId="6885" xr:uid="{003C66CD-5748-4411-923D-6ACFB0F11F53}"/>
    <cellStyle name="Moneda 7 30 5 2" xfId="14192" xr:uid="{6BED04A8-66E5-4232-9693-AE74A5CA54B1}"/>
    <cellStyle name="Moneda 7 30 5 2 2" xfId="36044" xr:uid="{A5EC3403-5793-45B5-AE03-7335E7BFE20E}"/>
    <cellStyle name="Moneda 7 30 5 2 3" xfId="25123" xr:uid="{15B7EA90-E85C-498C-B450-51ED79519832}"/>
    <cellStyle name="Moneda 7 30 5 3" xfId="10538" xr:uid="{7B73B7B4-B8EC-44CD-87B5-CAFB20C28666}"/>
    <cellStyle name="Moneda 7 30 5 3 2" xfId="32404" xr:uid="{3BA048A3-5411-4BF6-886D-A64BAF738855}"/>
    <cellStyle name="Moneda 7 30 5 3 3" xfId="21483" xr:uid="{DEC419F6-34E9-4D2C-A21F-E18A2986E0FA}"/>
    <cellStyle name="Moneda 7 30 5 4" xfId="28765" xr:uid="{5AD7D6BA-F3D5-4D13-863A-90DEAC133321}"/>
    <cellStyle name="Moneda 7 30 5 5" xfId="17844" xr:uid="{8CFF2185-F9E1-4CE9-873E-AC3A0CFEA356}"/>
    <cellStyle name="Moneda 7 30 6" xfId="7615" xr:uid="{277B12F4-10EB-4766-A4A8-6C12F3E7EE24}"/>
    <cellStyle name="Moneda 7 30 6 2" xfId="14922" xr:uid="{1FBA8BA5-8100-4C70-B158-1A6E14F563FD}"/>
    <cellStyle name="Moneda 7 30 6 2 2" xfId="36770" xr:uid="{CD33869A-E5CF-476D-9529-7CAB71198D91}"/>
    <cellStyle name="Moneda 7 30 6 2 3" xfId="25849" xr:uid="{39004B1D-FC14-4765-A4B0-316E360CAC18}"/>
    <cellStyle name="Moneda 7 30 6 3" xfId="11268" xr:uid="{C019BA34-F356-491C-BF3C-013B7633DDD6}"/>
    <cellStyle name="Moneda 7 30 6 3 2" xfId="33130" xr:uid="{455A673B-66BD-4E59-8B60-42DDBBE18896}"/>
    <cellStyle name="Moneda 7 30 6 3 3" xfId="22209" xr:uid="{3E5D0255-F79E-4A6C-8EF9-CFAC80DBCADA}"/>
    <cellStyle name="Moneda 7 30 6 4" xfId="29491" xr:uid="{E43A1DE8-5E30-4F53-AD37-190EAC548481}"/>
    <cellStyle name="Moneda 7 30 6 5" xfId="18570" xr:uid="{A1C1B9C1-F6E9-4C4D-A15A-6C08F8F053FF}"/>
    <cellStyle name="Moneda 7 30 7" xfId="8345" xr:uid="{52E43B57-4D1B-45AA-A539-F8A79C40A5BC}"/>
    <cellStyle name="Moneda 7 30 7 2" xfId="15652" xr:uid="{FED6A558-F163-437A-A3D0-D8C4FEC9AC91}"/>
    <cellStyle name="Moneda 7 30 7 2 2" xfId="37496" xr:uid="{F7994D55-8EA4-4957-85D3-A1C669909A7D}"/>
    <cellStyle name="Moneda 7 30 7 2 3" xfId="26575" xr:uid="{1B50744A-2A69-4737-92B4-162FDD220FD4}"/>
    <cellStyle name="Moneda 7 30 7 3" xfId="11996" xr:uid="{D99089DF-0528-4AF2-BA24-A7D9FD70ACDF}"/>
    <cellStyle name="Moneda 7 30 7 3 2" xfId="33856" xr:uid="{67EB1B15-E042-4177-9ABE-8DC832FD0B3D}"/>
    <cellStyle name="Moneda 7 30 7 3 3" xfId="22935" xr:uid="{CD567424-D6CB-42F9-A80E-2AA01163141D}"/>
    <cellStyle name="Moneda 7 30 7 4" xfId="30217" xr:uid="{28BD12FA-352C-407D-97AB-3E7E855DD174}"/>
    <cellStyle name="Moneda 7 30 7 5" xfId="19296" xr:uid="{EE9C5B7D-9724-42D1-8B5E-29B13855CD61}"/>
    <cellStyle name="Moneda 7 30 8" xfId="12734" xr:uid="{4DA8EE4A-32EC-4F69-945F-4DF088ADEE8E}"/>
    <cellStyle name="Moneda 7 30 8 2" xfId="34590" xr:uid="{A150836D-8250-48AB-BDDB-0EE1CEB725FB}"/>
    <cellStyle name="Moneda 7 30 8 3" xfId="23669" xr:uid="{C2BDAD81-E970-40BE-9B7C-F0FD8EAEE081}"/>
    <cellStyle name="Moneda 7 30 9" xfId="9082" xr:uid="{C9BD8714-8E54-4E3C-97D1-B678ABE1DA32}"/>
    <cellStyle name="Moneda 7 30 9 2" xfId="30950" xr:uid="{58E14C08-6D29-4C54-AB1F-04EF623C12F5}"/>
    <cellStyle name="Moneda 7 30 9 3" xfId="20029" xr:uid="{7BFDC584-9957-4DA7-AC41-96D0984F0BC9}"/>
    <cellStyle name="Moneda 7 31" xfId="3246" xr:uid="{6AC184A6-8D0B-404E-A5D4-9175528AE31C}"/>
    <cellStyle name="Moneda 7 31 10" xfId="27312" xr:uid="{0E947721-B9DA-40D2-8100-8AF9CE4A73D9}"/>
    <cellStyle name="Moneda 7 31 11" xfId="16391" xr:uid="{5E436328-E663-4602-852E-E9C0A727D24E}"/>
    <cellStyle name="Moneda 7 31 2" xfId="5656" xr:uid="{37852AB3-5BE4-4813-970A-CB66A5C3794E}"/>
    <cellStyle name="Moneda 7 31 2 2" xfId="6395" xr:uid="{7875452F-E3B1-4EEF-AF82-046DEC4B895B}"/>
    <cellStyle name="Moneda 7 31 2 2 2" xfId="13702" xr:uid="{16941487-C2A0-48F6-98D4-1B7776934C6C}"/>
    <cellStyle name="Moneda 7 31 2 2 2 2" xfId="35556" xr:uid="{29F55D29-58F4-4206-AA0E-FC02097198FD}"/>
    <cellStyle name="Moneda 7 31 2 2 2 3" xfId="24635" xr:uid="{32DCA819-5DDA-4CF9-85CA-DEA812675EC8}"/>
    <cellStyle name="Moneda 7 31 2 2 3" xfId="10048" xr:uid="{65DAAD5A-ADF4-4BD2-A9CE-768723246EF6}"/>
    <cellStyle name="Moneda 7 31 2 2 3 2" xfId="31916" xr:uid="{81A00151-BD50-485A-9B36-AFAE8D065D02}"/>
    <cellStyle name="Moneda 7 31 2 2 3 3" xfId="20995" xr:uid="{BB69FE26-B179-4709-B167-974FF43166C1}"/>
    <cellStyle name="Moneda 7 31 2 2 4" xfId="28277" xr:uid="{4A91B335-8DE4-42FF-9539-F9A54C4FEE6F}"/>
    <cellStyle name="Moneda 7 31 2 2 5" xfId="17356" xr:uid="{7235B1ED-3887-49DC-A887-F65AA0397A5A}"/>
    <cellStyle name="Moneda 7 31 2 3" xfId="7125" xr:uid="{5FE3954A-728F-4C76-A813-4C07407EE831}"/>
    <cellStyle name="Moneda 7 31 2 3 2" xfId="14432" xr:uid="{3C1CAAB8-70AE-470C-A7F9-3139880B323F}"/>
    <cellStyle name="Moneda 7 31 2 3 2 2" xfId="36282" xr:uid="{3446AA09-EA4F-418A-89A9-65D5CF4A3851}"/>
    <cellStyle name="Moneda 7 31 2 3 2 3" xfId="25361" xr:uid="{B960BF9B-EF6B-48F9-98D4-8CB3A250B94B}"/>
    <cellStyle name="Moneda 7 31 2 3 3" xfId="10778" xr:uid="{674CA88A-E520-4DA5-A3E5-E2C45F489A5E}"/>
    <cellStyle name="Moneda 7 31 2 3 3 2" xfId="32642" xr:uid="{1C3B0236-E86A-4E2F-A4F7-9ED9BEDE1E88}"/>
    <cellStyle name="Moneda 7 31 2 3 3 3" xfId="21721" xr:uid="{8152F86B-F04A-4AB3-8443-F1B1A8B18AF1}"/>
    <cellStyle name="Moneda 7 31 2 3 4" xfId="29003" xr:uid="{358624E9-0894-4FA8-B18C-95E6CFB8F7DC}"/>
    <cellStyle name="Moneda 7 31 2 3 5" xfId="18082" xr:uid="{5F747E00-E61C-4D03-9CDA-B57BC2F702D8}"/>
    <cellStyle name="Moneda 7 31 2 4" xfId="7855" xr:uid="{756B8DFC-286E-4C82-BDB2-7F37A26B42C1}"/>
    <cellStyle name="Moneda 7 31 2 4 2" xfId="15162" xr:uid="{73963FC9-C6D0-431E-A189-5CF3EA4604CF}"/>
    <cellStyle name="Moneda 7 31 2 4 2 2" xfId="37008" xr:uid="{9963D581-9345-46BE-AF50-896CE97AB053}"/>
    <cellStyle name="Moneda 7 31 2 4 2 3" xfId="26087" xr:uid="{BFD7B400-3945-400C-9BEF-79C284B29EBD}"/>
    <cellStyle name="Moneda 7 31 2 4 3" xfId="11508" xr:uid="{D98F3EB2-21E2-44AB-B51E-CB90FC704E72}"/>
    <cellStyle name="Moneda 7 31 2 4 3 2" xfId="33368" xr:uid="{624681AE-E905-4E89-A1C5-F5A384760B78}"/>
    <cellStyle name="Moneda 7 31 2 4 3 3" xfId="22447" xr:uid="{D8007EB8-3466-4D81-864C-6BC5897CBB46}"/>
    <cellStyle name="Moneda 7 31 2 4 4" xfId="29729" xr:uid="{CAA5D0D7-79D0-42C7-954F-32CBF187385E}"/>
    <cellStyle name="Moneda 7 31 2 4 5" xfId="18808" xr:uid="{0937BB15-50D4-4796-8755-CC886F674DFF}"/>
    <cellStyle name="Moneda 7 31 2 5" xfId="8585" xr:uid="{B4AADE86-913D-482F-85EC-55E6D2E49AF5}"/>
    <cellStyle name="Moneda 7 31 2 5 2" xfId="15892" xr:uid="{960134E0-6665-4A52-8562-016675CEB7E8}"/>
    <cellStyle name="Moneda 7 31 2 5 2 2" xfId="37734" xr:uid="{D8CB691B-735F-400F-B980-1D0BAAC52B39}"/>
    <cellStyle name="Moneda 7 31 2 5 2 3" xfId="26813" xr:uid="{164ECBD2-BA63-4707-818E-4C829130F6F6}"/>
    <cellStyle name="Moneda 7 31 2 5 3" xfId="12234" xr:uid="{43443FCD-2043-420C-B396-60B196F631AF}"/>
    <cellStyle name="Moneda 7 31 2 5 3 2" xfId="34094" xr:uid="{197F4477-904E-4583-A6A0-CA3040821641}"/>
    <cellStyle name="Moneda 7 31 2 5 3 3" xfId="23173" xr:uid="{1F5F34DC-B951-4432-A650-1C0709A48A74}"/>
    <cellStyle name="Moneda 7 31 2 5 4" xfId="30455" xr:uid="{3188DCEF-7AD6-44D3-8CED-8CDDCD534796}"/>
    <cellStyle name="Moneda 7 31 2 5 5" xfId="19534" xr:uid="{CF928917-A168-45FD-8D15-9B752D57FD71}"/>
    <cellStyle name="Moneda 7 31 2 6" xfId="12974" xr:uid="{3F9E045F-9896-429F-976E-E55CAA41F533}"/>
    <cellStyle name="Moneda 7 31 2 6 2" xfId="34828" xr:uid="{CBB5DFD4-A8A8-484F-B974-1047D598BB5F}"/>
    <cellStyle name="Moneda 7 31 2 6 3" xfId="23907" xr:uid="{5DF5976D-513E-4254-8F0A-6B35559A20B7}"/>
    <cellStyle name="Moneda 7 31 2 7" xfId="9320" xr:uid="{9C6E7577-B861-4F8B-96B3-0A4FE7D8AF64}"/>
    <cellStyle name="Moneda 7 31 2 7 2" xfId="31188" xr:uid="{0DFAC094-4F9F-4089-93FF-7AEBD4156CD7}"/>
    <cellStyle name="Moneda 7 31 2 7 3" xfId="20267" xr:uid="{3E594E97-89F0-466D-B992-6A2697B8C779}"/>
    <cellStyle name="Moneda 7 31 2 8" xfId="27549" xr:uid="{9BE159D0-3346-4479-B306-A822649DE246}"/>
    <cellStyle name="Moneda 7 31 2 9" xfId="16628" xr:uid="{AA372524-62BC-4BE8-8A62-C6428B741A8D}"/>
    <cellStyle name="Moneda 7 31 3" xfId="5906" xr:uid="{AE0951AE-1322-41BC-86B2-7D13BC2341AE}"/>
    <cellStyle name="Moneda 7 31 3 2" xfId="6639" xr:uid="{FA191876-2D81-4995-81C5-97B9B1EB4CDC}"/>
    <cellStyle name="Moneda 7 31 3 2 2" xfId="13946" xr:uid="{4D392143-3896-4885-9DD4-3945ED8F95A1}"/>
    <cellStyle name="Moneda 7 31 3 2 2 2" xfId="35800" xr:uid="{263C9AA5-AD0C-4D93-B7FD-99E88535BBCA}"/>
    <cellStyle name="Moneda 7 31 3 2 2 3" xfId="24879" xr:uid="{1213EF60-5E23-4172-8D89-5C785AB0AA82}"/>
    <cellStyle name="Moneda 7 31 3 2 3" xfId="10292" xr:uid="{6354A611-F726-49F5-BC60-E0486B4A1A42}"/>
    <cellStyle name="Moneda 7 31 3 2 3 2" xfId="32160" xr:uid="{60A27C23-713A-42D2-A535-77484743E811}"/>
    <cellStyle name="Moneda 7 31 3 2 3 3" xfId="21239" xr:uid="{19AB2C54-48A9-4F0D-902C-F35C5987792F}"/>
    <cellStyle name="Moneda 7 31 3 2 4" xfId="28521" xr:uid="{F973F2F4-C462-4859-9C11-44D106331753}"/>
    <cellStyle name="Moneda 7 31 3 2 5" xfId="17600" xr:uid="{C68B349E-AC28-408D-A861-CC77A2A6DBC6}"/>
    <cellStyle name="Moneda 7 31 3 3" xfId="7369" xr:uid="{C4EFA359-7F8B-4DAF-B7FD-85BB212C53FD}"/>
    <cellStyle name="Moneda 7 31 3 3 2" xfId="14676" xr:uid="{3D6200C2-2DC6-472E-8485-712811DF5E5E}"/>
    <cellStyle name="Moneda 7 31 3 3 2 2" xfId="36526" xr:uid="{90AAB154-E291-4D70-A652-144000B5435A}"/>
    <cellStyle name="Moneda 7 31 3 3 2 3" xfId="25605" xr:uid="{D75CC291-8D2B-4554-A33A-C3D4763D24D6}"/>
    <cellStyle name="Moneda 7 31 3 3 3" xfId="11022" xr:uid="{24B4B736-20B3-4549-91B4-60532617C924}"/>
    <cellStyle name="Moneda 7 31 3 3 3 2" xfId="32886" xr:uid="{053945E7-C19F-4F16-A066-9421EF9EA787}"/>
    <cellStyle name="Moneda 7 31 3 3 3 3" xfId="21965" xr:uid="{8BC64F18-2E4B-493A-82FA-C0F3CC6B6E9F}"/>
    <cellStyle name="Moneda 7 31 3 3 4" xfId="29247" xr:uid="{D627C941-7824-455F-8F65-58BCAA8A624C}"/>
    <cellStyle name="Moneda 7 31 3 3 5" xfId="18326" xr:uid="{2831C4A0-62DC-41B3-BE15-2DFEC34F9497}"/>
    <cellStyle name="Moneda 7 31 3 4" xfId="8099" xr:uid="{9D38179B-0BA9-4590-A1D0-721F898FE3B8}"/>
    <cellStyle name="Moneda 7 31 3 4 2" xfId="15406" xr:uid="{2F5AF75A-D183-4C0F-8D1B-486A310420E1}"/>
    <cellStyle name="Moneda 7 31 3 4 2 2" xfId="37252" xr:uid="{CC34E516-4994-4284-9C65-476746662FA7}"/>
    <cellStyle name="Moneda 7 31 3 4 2 3" xfId="26331" xr:uid="{780E5200-9AB7-42F7-A162-E056299C4B60}"/>
    <cellStyle name="Moneda 7 31 3 4 3" xfId="11752" xr:uid="{4FF879FF-749B-4F9A-8F5D-104CBB9C4DC0}"/>
    <cellStyle name="Moneda 7 31 3 4 3 2" xfId="33612" xr:uid="{952DCF61-015B-46FA-9D4A-83CE51F0AEC1}"/>
    <cellStyle name="Moneda 7 31 3 4 3 3" xfId="22691" xr:uid="{FE274F01-0FD9-4ED7-9DED-FEE4066593F4}"/>
    <cellStyle name="Moneda 7 31 3 4 4" xfId="29973" xr:uid="{F88F4780-D41F-4620-A099-12B803263D1E}"/>
    <cellStyle name="Moneda 7 31 3 4 5" xfId="19052" xr:uid="{3704A143-1BF6-485C-A37B-7A5684649377}"/>
    <cellStyle name="Moneda 7 31 3 5" xfId="8829" xr:uid="{66398C19-8FBA-488D-964E-C9FBA7A29494}"/>
    <cellStyle name="Moneda 7 31 3 5 2" xfId="16136" xr:uid="{B0B2BE30-D3EB-4B4F-B109-4EA6A47ED4CA}"/>
    <cellStyle name="Moneda 7 31 3 5 2 2" xfId="37978" xr:uid="{AB8CE8D8-C8E1-49EE-8BC4-8CAFF1DD7D9C}"/>
    <cellStyle name="Moneda 7 31 3 5 2 3" xfId="27057" xr:uid="{A1B3CEB9-FFA6-4FD7-BCA8-8840FBC77544}"/>
    <cellStyle name="Moneda 7 31 3 5 3" xfId="12478" xr:uid="{F069F41F-085B-4431-9799-3C9ED9188D69}"/>
    <cellStyle name="Moneda 7 31 3 5 3 2" xfId="34338" xr:uid="{5284B589-3259-4416-B1D0-9F28F234B615}"/>
    <cellStyle name="Moneda 7 31 3 5 3 3" xfId="23417" xr:uid="{45049861-0548-4612-8BA1-89E04FCD48A4}"/>
    <cellStyle name="Moneda 7 31 3 5 4" xfId="30699" xr:uid="{ACB645C3-136B-4C98-99B5-6CB8E0392AF8}"/>
    <cellStyle name="Moneda 7 31 3 5 5" xfId="19778" xr:uid="{C28A1C52-3AD3-4495-9902-0D77334BF0D9}"/>
    <cellStyle name="Moneda 7 31 3 6" xfId="13218" xr:uid="{2DE1A997-115D-44F2-B663-B51F61B07BC0}"/>
    <cellStyle name="Moneda 7 31 3 6 2" xfId="35072" xr:uid="{97BC0FC4-02A4-4A46-83AD-F701FF8918F9}"/>
    <cellStyle name="Moneda 7 31 3 6 3" xfId="24151" xr:uid="{36A89175-FD33-45E2-9146-62C14A2A84C3}"/>
    <cellStyle name="Moneda 7 31 3 7" xfId="9564" xr:uid="{70AE6232-8581-4431-84B0-5D8021BA207F}"/>
    <cellStyle name="Moneda 7 31 3 7 2" xfId="31432" xr:uid="{F7B5D176-6C52-4BF8-B200-E0E834235332}"/>
    <cellStyle name="Moneda 7 31 3 7 3" xfId="20511" xr:uid="{04BB5E79-FC71-4528-B8C0-86523B367750}"/>
    <cellStyle name="Moneda 7 31 3 8" xfId="27793" xr:uid="{FDC5DE85-0DB8-42C8-A6CF-A1C55AFA9904}"/>
    <cellStyle name="Moneda 7 31 3 9" xfId="16872" xr:uid="{F44212C9-18D4-416C-9BBC-867FE0252693}"/>
    <cellStyle name="Moneda 7 31 4" xfId="6158" xr:uid="{17F8C8FB-6DEC-49A0-9873-901A6050C7B7}"/>
    <cellStyle name="Moneda 7 31 4 2" xfId="13465" xr:uid="{7C40E691-5AC1-416F-8F3D-C5AFB9FFEB73}"/>
    <cellStyle name="Moneda 7 31 4 2 2" xfId="35319" xr:uid="{EA445C72-3ED9-43C4-A04E-1BDC56B71DD7}"/>
    <cellStyle name="Moneda 7 31 4 2 3" xfId="24398" xr:uid="{50A2780A-267A-4434-80CA-C021AC9F60B4}"/>
    <cellStyle name="Moneda 7 31 4 3" xfId="9811" xr:uid="{F9AF818A-5010-426C-BEEE-F3D30054E05B}"/>
    <cellStyle name="Moneda 7 31 4 3 2" xfId="31679" xr:uid="{6C5CA1F6-0B8D-416F-91CA-3F57B9DD6C21}"/>
    <cellStyle name="Moneda 7 31 4 3 3" xfId="20758" xr:uid="{72211144-08F6-45F6-AA30-28D9764A4D4C}"/>
    <cellStyle name="Moneda 7 31 4 4" xfId="28040" xr:uid="{B912F4E4-5FD1-46F3-80E5-93852FB19E3A}"/>
    <cellStyle name="Moneda 7 31 4 5" xfId="17119" xr:uid="{C62CDB16-E781-496D-9322-13965DA51FE7}"/>
    <cellStyle name="Moneda 7 31 5" xfId="6886" xr:uid="{188066F7-0F82-4518-B6DE-271FF0A09EB7}"/>
    <cellStyle name="Moneda 7 31 5 2" xfId="14193" xr:uid="{C4C83995-0DD1-4C5F-9A95-68A09FC285ED}"/>
    <cellStyle name="Moneda 7 31 5 2 2" xfId="36045" xr:uid="{A0B12438-95AB-4AC3-9161-BC314DD36382}"/>
    <cellStyle name="Moneda 7 31 5 2 3" xfId="25124" xr:uid="{914EB697-F773-4ECE-AE97-2D88028A9597}"/>
    <cellStyle name="Moneda 7 31 5 3" xfId="10539" xr:uid="{265FDB69-BC1C-41B0-B07D-02674B4AC5A1}"/>
    <cellStyle name="Moneda 7 31 5 3 2" xfId="32405" xr:uid="{B66D42B0-80AD-4398-9AF4-5BA9F91BCA7C}"/>
    <cellStyle name="Moneda 7 31 5 3 3" xfId="21484" xr:uid="{BFE4155A-1B56-42C4-8F38-03ADDCBDE1E0}"/>
    <cellStyle name="Moneda 7 31 5 4" xfId="28766" xr:uid="{F4470248-2268-474C-9221-244C51DEA848}"/>
    <cellStyle name="Moneda 7 31 5 5" xfId="17845" xr:uid="{A1064381-6C73-4C12-92F2-E3BFB4251C33}"/>
    <cellStyle name="Moneda 7 31 6" xfId="7616" xr:uid="{ADC11CCF-9AFD-494E-B5A3-1D0101A1F393}"/>
    <cellStyle name="Moneda 7 31 6 2" xfId="14923" xr:uid="{B7117F41-D627-4C5D-8D4F-350666674E73}"/>
    <cellStyle name="Moneda 7 31 6 2 2" xfId="36771" xr:uid="{B4197F37-C155-4E6A-9F1C-106D2CA2AF52}"/>
    <cellStyle name="Moneda 7 31 6 2 3" xfId="25850" xr:uid="{0F819465-5A61-4ACA-9B7D-7E4670B90249}"/>
    <cellStyle name="Moneda 7 31 6 3" xfId="11269" xr:uid="{A63D6F43-61D8-4683-BA46-9AF948775FB9}"/>
    <cellStyle name="Moneda 7 31 6 3 2" xfId="33131" xr:uid="{E4272A28-72FC-475B-A2E7-98DF59A6DDA5}"/>
    <cellStyle name="Moneda 7 31 6 3 3" xfId="22210" xr:uid="{BCE5E9E5-25C0-4AB4-B9B2-752571152154}"/>
    <cellStyle name="Moneda 7 31 6 4" xfId="29492" xr:uid="{63D3F85D-AAA6-4AE1-9745-16D486ED93D2}"/>
    <cellStyle name="Moneda 7 31 6 5" xfId="18571" xr:uid="{813E4681-29A0-4834-8828-274B347CB786}"/>
    <cellStyle name="Moneda 7 31 7" xfId="8346" xr:uid="{BC5B0866-0E15-4BAF-8E41-0AC3ED05781D}"/>
    <cellStyle name="Moneda 7 31 7 2" xfId="15653" xr:uid="{89F7FAC8-504E-454F-9CD2-75CB9D38A723}"/>
    <cellStyle name="Moneda 7 31 7 2 2" xfId="37497" xr:uid="{A5BBBD78-2645-463E-9418-7B6349834CD2}"/>
    <cellStyle name="Moneda 7 31 7 2 3" xfId="26576" xr:uid="{251A6A99-A8E0-4315-8286-15E86F6CBDA9}"/>
    <cellStyle name="Moneda 7 31 7 3" xfId="11997" xr:uid="{5D2AC494-132B-46E4-B6C8-6B2B8B81BDFB}"/>
    <cellStyle name="Moneda 7 31 7 3 2" xfId="33857" xr:uid="{45BD6ED6-D2F6-4D28-B803-9C0C95568972}"/>
    <cellStyle name="Moneda 7 31 7 3 3" xfId="22936" xr:uid="{EFBF8BCC-40EC-4860-A7C0-4D4302C1D90A}"/>
    <cellStyle name="Moneda 7 31 7 4" xfId="30218" xr:uid="{B9F2004E-AF28-46FC-A6CB-4E98E80F236C}"/>
    <cellStyle name="Moneda 7 31 7 5" xfId="19297" xr:uid="{64CD4703-C487-4DD8-9E7C-96782B280FE3}"/>
    <cellStyle name="Moneda 7 31 8" xfId="12735" xr:uid="{7D733B2D-A78C-4E67-8974-6F2AD58ACDC9}"/>
    <cellStyle name="Moneda 7 31 8 2" xfId="34591" xr:uid="{2AC44FFF-191E-4322-BE71-C0052340B436}"/>
    <cellStyle name="Moneda 7 31 8 3" xfId="23670" xr:uid="{08E6C405-0BB3-40E5-BCBF-1337D6382569}"/>
    <cellStyle name="Moneda 7 31 9" xfId="9083" xr:uid="{190AB39C-6290-4C32-9B94-42958DE0E628}"/>
    <cellStyle name="Moneda 7 31 9 2" xfId="30951" xr:uid="{6EEAAF82-3077-4255-A6C0-DBE1485DC56C}"/>
    <cellStyle name="Moneda 7 31 9 3" xfId="20030" xr:uid="{256B3ACD-6F2C-480B-B60C-C124A31BEFD2}"/>
    <cellStyle name="Moneda 7 32" xfId="3247" xr:uid="{417066E6-0DA7-46F1-8A61-A5E3468DD2F2}"/>
    <cellStyle name="Moneda 7 32 10" xfId="27313" xr:uid="{F1179A3C-D78A-44D0-9275-2455F90D3000}"/>
    <cellStyle name="Moneda 7 32 11" xfId="16392" xr:uid="{F54FE0F1-574C-408F-B16A-4F09B97DBDD9}"/>
    <cellStyle name="Moneda 7 32 2" xfId="5657" xr:uid="{E0F894B0-D509-45B1-A42B-09F4DDEB0CD1}"/>
    <cellStyle name="Moneda 7 32 2 2" xfId="6396" xr:uid="{C1C27A53-9A68-4E4C-A449-000AD5C51F52}"/>
    <cellStyle name="Moneda 7 32 2 2 2" xfId="13703" xr:uid="{FA923C5A-9852-4ED2-9A5B-CF34D125AFE4}"/>
    <cellStyle name="Moneda 7 32 2 2 2 2" xfId="35557" xr:uid="{2C98A9B5-AB19-45D7-A431-33D5CDE874EE}"/>
    <cellStyle name="Moneda 7 32 2 2 2 3" xfId="24636" xr:uid="{D490D51A-D272-4951-96D5-DD3111B62DBC}"/>
    <cellStyle name="Moneda 7 32 2 2 3" xfId="10049" xr:uid="{487B5C66-2327-48A6-BE15-EDBCA19368C0}"/>
    <cellStyle name="Moneda 7 32 2 2 3 2" xfId="31917" xr:uid="{DEF5EC38-432D-4D12-B3EC-1CCD9F1D297E}"/>
    <cellStyle name="Moneda 7 32 2 2 3 3" xfId="20996" xr:uid="{D1A5D215-34FF-4667-9749-A929173FF536}"/>
    <cellStyle name="Moneda 7 32 2 2 4" xfId="28278" xr:uid="{06C73335-BBEC-4CB6-85C3-A8C357407511}"/>
    <cellStyle name="Moneda 7 32 2 2 5" xfId="17357" xr:uid="{623B3F8D-3ED0-4733-AC96-1365DD928AAB}"/>
    <cellStyle name="Moneda 7 32 2 3" xfId="7126" xr:uid="{522CD574-F971-44BF-87B6-B99AEBADB0BF}"/>
    <cellStyle name="Moneda 7 32 2 3 2" xfId="14433" xr:uid="{93E16D6B-6E28-49BF-9666-7B7F08BF888B}"/>
    <cellStyle name="Moneda 7 32 2 3 2 2" xfId="36283" xr:uid="{E304AA5D-9F19-4A43-8708-2DF9D9F90715}"/>
    <cellStyle name="Moneda 7 32 2 3 2 3" xfId="25362" xr:uid="{34DCD4C4-3626-41F5-B0D6-ADD96BA87445}"/>
    <cellStyle name="Moneda 7 32 2 3 3" xfId="10779" xr:uid="{6149F411-6CA5-4412-82D2-41B68013399E}"/>
    <cellStyle name="Moneda 7 32 2 3 3 2" xfId="32643" xr:uid="{8CDADB06-B3E7-4C46-A9C3-A70DD649EB1A}"/>
    <cellStyle name="Moneda 7 32 2 3 3 3" xfId="21722" xr:uid="{29A31129-2ACD-4A95-9D54-56FC0E8EE2C3}"/>
    <cellStyle name="Moneda 7 32 2 3 4" xfId="29004" xr:uid="{B5CA36EC-169E-4424-9547-935B2CA3E72B}"/>
    <cellStyle name="Moneda 7 32 2 3 5" xfId="18083" xr:uid="{88C730BB-CFB6-439A-AB85-66881E991E5E}"/>
    <cellStyle name="Moneda 7 32 2 4" xfId="7856" xr:uid="{4770B0DE-C7CA-40B7-BED4-326BC9B3C9A2}"/>
    <cellStyle name="Moneda 7 32 2 4 2" xfId="15163" xr:uid="{4E9C7C06-3720-417A-A8D0-099B3DA51AC3}"/>
    <cellStyle name="Moneda 7 32 2 4 2 2" xfId="37009" xr:uid="{355B6C4D-430A-4026-97F0-73787DBFECF7}"/>
    <cellStyle name="Moneda 7 32 2 4 2 3" xfId="26088" xr:uid="{6AFEE6C0-83D0-4C9F-BDD2-6A63FDB783EF}"/>
    <cellStyle name="Moneda 7 32 2 4 3" xfId="11509" xr:uid="{8305B964-FB08-4786-8B1F-1650433E5309}"/>
    <cellStyle name="Moneda 7 32 2 4 3 2" xfId="33369" xr:uid="{19F78153-2A74-4F6C-8AB6-C72C7B0A5087}"/>
    <cellStyle name="Moneda 7 32 2 4 3 3" xfId="22448" xr:uid="{81055BA3-AACA-4C90-A01C-28F950968BBA}"/>
    <cellStyle name="Moneda 7 32 2 4 4" xfId="29730" xr:uid="{015C026D-398D-407F-B15F-86283935062F}"/>
    <cellStyle name="Moneda 7 32 2 4 5" xfId="18809" xr:uid="{203B0401-56A1-48CF-8C9B-142F72F905DC}"/>
    <cellStyle name="Moneda 7 32 2 5" xfId="8586" xr:uid="{5A3793C4-9EC0-4003-AC30-AF085C0FDE3D}"/>
    <cellStyle name="Moneda 7 32 2 5 2" xfId="15893" xr:uid="{085717E5-9149-40C0-A217-2B84798DC19F}"/>
    <cellStyle name="Moneda 7 32 2 5 2 2" xfId="37735" xr:uid="{A349B98A-0CC1-4D8A-9877-45139AA193B7}"/>
    <cellStyle name="Moneda 7 32 2 5 2 3" xfId="26814" xr:uid="{151FB76F-F0D7-47D6-9C8E-F181B8C94B36}"/>
    <cellStyle name="Moneda 7 32 2 5 3" xfId="12235" xr:uid="{2BA9E583-408E-443C-B484-A39CEDD280C7}"/>
    <cellStyle name="Moneda 7 32 2 5 3 2" xfId="34095" xr:uid="{1B7B6D25-C01E-4A82-9EC9-31757D12E9E9}"/>
    <cellStyle name="Moneda 7 32 2 5 3 3" xfId="23174" xr:uid="{98C9D531-0AAF-4FE5-8CB3-FF308F8D82EB}"/>
    <cellStyle name="Moneda 7 32 2 5 4" xfId="30456" xr:uid="{964CCD7B-332E-46E3-A41F-A583DB4FC128}"/>
    <cellStyle name="Moneda 7 32 2 5 5" xfId="19535" xr:uid="{7C1F66BE-32F0-43E6-A054-3EEDB31F933C}"/>
    <cellStyle name="Moneda 7 32 2 6" xfId="12975" xr:uid="{EDB15DB8-FB00-4785-AFA2-2D6A038439F0}"/>
    <cellStyle name="Moneda 7 32 2 6 2" xfId="34829" xr:uid="{8D4D3E0C-1194-41DA-9725-678B18F45052}"/>
    <cellStyle name="Moneda 7 32 2 6 3" xfId="23908" xr:uid="{F14CD9D9-89F6-4FBD-8B89-C5F4CD3BB9FA}"/>
    <cellStyle name="Moneda 7 32 2 7" xfId="9321" xr:uid="{637D7C9F-99FE-4A31-A737-565C2EF6455A}"/>
    <cellStyle name="Moneda 7 32 2 7 2" xfId="31189" xr:uid="{348D4EB6-9AC1-4732-8C77-80F15A85C2BB}"/>
    <cellStyle name="Moneda 7 32 2 7 3" xfId="20268" xr:uid="{07C80A2E-9A33-46A6-A997-4E407DC148E1}"/>
    <cellStyle name="Moneda 7 32 2 8" xfId="27550" xr:uid="{AF84EE88-9533-41CE-9B7D-9DC5939A7131}"/>
    <cellStyle name="Moneda 7 32 2 9" xfId="16629" xr:uid="{7618D70F-B129-4B94-8FFB-4C783C1A3994}"/>
    <cellStyle name="Moneda 7 32 3" xfId="5907" xr:uid="{C9B7E592-28EB-4D19-84CF-E9B86003B80C}"/>
    <cellStyle name="Moneda 7 32 3 2" xfId="6640" xr:uid="{D60A1714-43FB-4886-BB8E-E69CF5BBC415}"/>
    <cellStyle name="Moneda 7 32 3 2 2" xfId="13947" xr:uid="{F9772F0F-B892-48CF-8D1B-C0EFB46E22FD}"/>
    <cellStyle name="Moneda 7 32 3 2 2 2" xfId="35801" xr:uid="{C0A4FDEE-1235-40E3-976C-F85395C29C29}"/>
    <cellStyle name="Moneda 7 32 3 2 2 3" xfId="24880" xr:uid="{BB4D9264-191A-4C61-BA69-864C0286F134}"/>
    <cellStyle name="Moneda 7 32 3 2 3" xfId="10293" xr:uid="{0218BCB4-069C-49FA-9654-72FE68052CC6}"/>
    <cellStyle name="Moneda 7 32 3 2 3 2" xfId="32161" xr:uid="{0657ED90-55D2-481B-80AE-F1A1E8A1433F}"/>
    <cellStyle name="Moneda 7 32 3 2 3 3" xfId="21240" xr:uid="{17762C70-5400-46C4-B2DA-B1B39C16DE8D}"/>
    <cellStyle name="Moneda 7 32 3 2 4" xfId="28522" xr:uid="{DFE9111B-4E14-4EEA-92B6-09BE2AFAC71A}"/>
    <cellStyle name="Moneda 7 32 3 2 5" xfId="17601" xr:uid="{1ABBCE84-A4E0-4F92-AF63-7544C4C858D9}"/>
    <cellStyle name="Moneda 7 32 3 3" xfId="7370" xr:uid="{9A8D69CC-7977-462E-9371-F6C6BAF09A52}"/>
    <cellStyle name="Moneda 7 32 3 3 2" xfId="14677" xr:uid="{8F4E3071-0455-453F-93A7-3A5B3DF70CD4}"/>
    <cellStyle name="Moneda 7 32 3 3 2 2" xfId="36527" xr:uid="{DEAA2E78-651C-42EC-9CA4-A7BE46FD72DF}"/>
    <cellStyle name="Moneda 7 32 3 3 2 3" xfId="25606" xr:uid="{1D87D8B2-B2C7-4747-84EA-A22D967C0C39}"/>
    <cellStyle name="Moneda 7 32 3 3 3" xfId="11023" xr:uid="{8BC60F03-7BC9-4D38-BA17-5D351445C56E}"/>
    <cellStyle name="Moneda 7 32 3 3 3 2" xfId="32887" xr:uid="{5ABB7207-2D67-4A8D-A0B3-3651CC042DFE}"/>
    <cellStyle name="Moneda 7 32 3 3 3 3" xfId="21966" xr:uid="{954021A9-A97A-4B98-8D24-2F8109344D6F}"/>
    <cellStyle name="Moneda 7 32 3 3 4" xfId="29248" xr:uid="{D9948976-382F-4147-929B-521060C79822}"/>
    <cellStyle name="Moneda 7 32 3 3 5" xfId="18327" xr:uid="{B92EC1C0-482E-418D-95AE-835B06DB97F6}"/>
    <cellStyle name="Moneda 7 32 3 4" xfId="8100" xr:uid="{08866D12-58A4-4CA2-8AB2-996A95D42C82}"/>
    <cellStyle name="Moneda 7 32 3 4 2" xfId="15407" xr:uid="{69E16CCE-63B9-44AB-BF32-C677FFBF0A26}"/>
    <cellStyle name="Moneda 7 32 3 4 2 2" xfId="37253" xr:uid="{68CE6E6E-394D-4055-904C-77E346A82B21}"/>
    <cellStyle name="Moneda 7 32 3 4 2 3" xfId="26332" xr:uid="{6024715E-9A43-4955-9D62-9133A1B4F54B}"/>
    <cellStyle name="Moneda 7 32 3 4 3" xfId="11753" xr:uid="{EC094040-67FE-43A9-819D-C7587A9D038C}"/>
    <cellStyle name="Moneda 7 32 3 4 3 2" xfId="33613" xr:uid="{92782FC2-A95E-4573-BBC1-6930BE048857}"/>
    <cellStyle name="Moneda 7 32 3 4 3 3" xfId="22692" xr:uid="{E4E5AAA0-3D40-4C6E-9C64-EEBD4C76A3A1}"/>
    <cellStyle name="Moneda 7 32 3 4 4" xfId="29974" xr:uid="{F81300EE-E099-47C2-A929-14F9E149459D}"/>
    <cellStyle name="Moneda 7 32 3 4 5" xfId="19053" xr:uid="{F866CF2B-E1C7-42DF-9081-D1FF6368F223}"/>
    <cellStyle name="Moneda 7 32 3 5" xfId="8830" xr:uid="{2CAA2A3C-15B7-43E2-B5DF-AC18C77AAE11}"/>
    <cellStyle name="Moneda 7 32 3 5 2" xfId="16137" xr:uid="{AA8EEF77-705C-447D-9BF0-52627D785BD8}"/>
    <cellStyle name="Moneda 7 32 3 5 2 2" xfId="37979" xr:uid="{2A9EA016-1C3C-4B90-AC9D-39DFFC0D398E}"/>
    <cellStyle name="Moneda 7 32 3 5 2 3" xfId="27058" xr:uid="{089E0AF0-193D-4734-BDA6-6EAAC08B2F6A}"/>
    <cellStyle name="Moneda 7 32 3 5 3" xfId="12479" xr:uid="{81B34237-99C4-4597-881A-2D115C17A9FF}"/>
    <cellStyle name="Moneda 7 32 3 5 3 2" xfId="34339" xr:uid="{2AA7D66C-D54A-4A28-A219-473B3F257375}"/>
    <cellStyle name="Moneda 7 32 3 5 3 3" xfId="23418" xr:uid="{390DFDFE-F79E-4634-BC60-045CA3B81A5E}"/>
    <cellStyle name="Moneda 7 32 3 5 4" xfId="30700" xr:uid="{AE03C6EB-1AA8-45A6-ADBE-EA144AB3818D}"/>
    <cellStyle name="Moneda 7 32 3 5 5" xfId="19779" xr:uid="{0C5828D6-6431-4321-93A6-52958E2AEF23}"/>
    <cellStyle name="Moneda 7 32 3 6" xfId="13219" xr:uid="{2595ADD7-ED20-4DC2-A855-0DB064BC1064}"/>
    <cellStyle name="Moneda 7 32 3 6 2" xfId="35073" xr:uid="{A9B65DD4-7CDD-4F3F-862C-68D6FE152AB0}"/>
    <cellStyle name="Moneda 7 32 3 6 3" xfId="24152" xr:uid="{EBE0D933-D9FC-419C-8F3F-A498A8BBF0DF}"/>
    <cellStyle name="Moneda 7 32 3 7" xfId="9565" xr:uid="{8C684D8E-589D-4151-82FF-B197B9E0ADC3}"/>
    <cellStyle name="Moneda 7 32 3 7 2" xfId="31433" xr:uid="{D48D1C6D-21DC-4DA3-8861-02A34C368C5E}"/>
    <cellStyle name="Moneda 7 32 3 7 3" xfId="20512" xr:uid="{56252EA6-2DCE-41DF-9A34-951ED5774631}"/>
    <cellStyle name="Moneda 7 32 3 8" xfId="27794" xr:uid="{6841583C-F177-46B0-9441-E9A0845C442A}"/>
    <cellStyle name="Moneda 7 32 3 9" xfId="16873" xr:uid="{D5E595E9-9419-401D-92CC-8A08EF89C4DD}"/>
    <cellStyle name="Moneda 7 32 4" xfId="6159" xr:uid="{0D0D3B24-B44E-4DC8-A060-9A3DA3888536}"/>
    <cellStyle name="Moneda 7 32 4 2" xfId="13466" xr:uid="{0298A01F-5389-4B6B-8CDA-9D2FB661B428}"/>
    <cellStyle name="Moneda 7 32 4 2 2" xfId="35320" xr:uid="{28D591BF-ED96-433D-A01A-A2FCC8B82358}"/>
    <cellStyle name="Moneda 7 32 4 2 3" xfId="24399" xr:uid="{BB016CA4-F52B-414E-9BF6-BB25D7DDA380}"/>
    <cellStyle name="Moneda 7 32 4 3" xfId="9812" xr:uid="{8B0C68E0-4156-4D36-9A3B-E729740A212D}"/>
    <cellStyle name="Moneda 7 32 4 3 2" xfId="31680" xr:uid="{EA015AD6-39D3-4324-B921-762669800B64}"/>
    <cellStyle name="Moneda 7 32 4 3 3" xfId="20759" xr:uid="{1B466235-BA2C-4367-BC7E-FA45DC735C9A}"/>
    <cellStyle name="Moneda 7 32 4 4" xfId="28041" xr:uid="{FA6B26AC-F9D8-4224-A201-38F2F302E483}"/>
    <cellStyle name="Moneda 7 32 4 5" xfId="17120" xr:uid="{0E847C91-0049-44A7-9960-1FCE8676D28D}"/>
    <cellStyle name="Moneda 7 32 5" xfId="6887" xr:uid="{E644CE98-40F3-4544-AE71-06B0AF5FC2EC}"/>
    <cellStyle name="Moneda 7 32 5 2" xfId="14194" xr:uid="{B91ED1B0-03E4-40BF-96B5-1D5FCCD131C7}"/>
    <cellStyle name="Moneda 7 32 5 2 2" xfId="36046" xr:uid="{11D8B7F3-A7C3-4F1B-9BD9-28D2E43B48B7}"/>
    <cellStyle name="Moneda 7 32 5 2 3" xfId="25125" xr:uid="{21B20C15-EFA2-4069-934D-83EBB65282C5}"/>
    <cellStyle name="Moneda 7 32 5 3" xfId="10540" xr:uid="{5291710E-97CD-4991-84D1-A9EE31286C22}"/>
    <cellStyle name="Moneda 7 32 5 3 2" xfId="32406" xr:uid="{7C56F688-0706-448D-B969-9365AE69335C}"/>
    <cellStyle name="Moneda 7 32 5 3 3" xfId="21485" xr:uid="{637B2EE3-AC63-44F2-9996-274709AEAA28}"/>
    <cellStyle name="Moneda 7 32 5 4" xfId="28767" xr:uid="{C484FC68-E7D9-40F7-9D14-5A8466E3FEDF}"/>
    <cellStyle name="Moneda 7 32 5 5" xfId="17846" xr:uid="{804F9177-D0FA-423A-8B5D-705E19B8EF9C}"/>
    <cellStyle name="Moneda 7 32 6" xfId="7617" xr:uid="{A5B27B68-FFE9-477B-B792-82B2C48BD12A}"/>
    <cellStyle name="Moneda 7 32 6 2" xfId="14924" xr:uid="{C1E89A10-C1A3-452E-91F7-FD921FAC77A6}"/>
    <cellStyle name="Moneda 7 32 6 2 2" xfId="36772" xr:uid="{565DE814-3475-44B0-B0DB-285BD2FC6E42}"/>
    <cellStyle name="Moneda 7 32 6 2 3" xfId="25851" xr:uid="{EBBE9B97-3CD4-492A-9CA5-31E2C1D38CE1}"/>
    <cellStyle name="Moneda 7 32 6 3" xfId="11270" xr:uid="{D54CFF95-59AE-4023-AD49-8DA644354F1F}"/>
    <cellStyle name="Moneda 7 32 6 3 2" xfId="33132" xr:uid="{6BE5250B-1AF6-4BF2-A4E2-249F4BE41191}"/>
    <cellStyle name="Moneda 7 32 6 3 3" xfId="22211" xr:uid="{588259BC-D0A3-40F7-ABEC-F1EE612BEFC0}"/>
    <cellStyle name="Moneda 7 32 6 4" xfId="29493" xr:uid="{C67ACD99-2D57-41D2-A736-39591836C040}"/>
    <cellStyle name="Moneda 7 32 6 5" xfId="18572" xr:uid="{F0C270F8-F19B-4BBD-A54E-47C418BC5A61}"/>
    <cellStyle name="Moneda 7 32 7" xfId="8347" xr:uid="{9B837A21-A8CC-4B12-8560-9521669004C1}"/>
    <cellStyle name="Moneda 7 32 7 2" xfId="15654" xr:uid="{024D4E42-1A0A-4283-A45A-AF4BC2E2CDF7}"/>
    <cellStyle name="Moneda 7 32 7 2 2" xfId="37498" xr:uid="{80F27A5B-B6A8-4F58-B7C3-D3616AB2DB61}"/>
    <cellStyle name="Moneda 7 32 7 2 3" xfId="26577" xr:uid="{A80E71C9-B746-4EFF-B84C-420073E6C621}"/>
    <cellStyle name="Moneda 7 32 7 3" xfId="11998" xr:uid="{FFB5D794-6B75-4767-B2E3-3E459DDCFE7A}"/>
    <cellStyle name="Moneda 7 32 7 3 2" xfId="33858" xr:uid="{1E21D66F-C953-463F-B758-D331CF691F97}"/>
    <cellStyle name="Moneda 7 32 7 3 3" xfId="22937" xr:uid="{B571FC28-E35B-4EA2-94A6-C46B1ED51170}"/>
    <cellStyle name="Moneda 7 32 7 4" xfId="30219" xr:uid="{B0A8C3FA-A42B-4616-8FDF-7ECB90D4AA30}"/>
    <cellStyle name="Moneda 7 32 7 5" xfId="19298" xr:uid="{0050BCC6-B794-4D94-A27F-D784D8AB0D3A}"/>
    <cellStyle name="Moneda 7 32 8" xfId="12736" xr:uid="{1759B124-3F94-4984-BF65-5D53D8B11E31}"/>
    <cellStyle name="Moneda 7 32 8 2" xfId="34592" xr:uid="{AC9B1C51-CFAB-41AE-9F2C-8D4FD03BB492}"/>
    <cellStyle name="Moneda 7 32 8 3" xfId="23671" xr:uid="{4152A650-FAF1-46BF-B8E0-CAF8FC0E9D86}"/>
    <cellStyle name="Moneda 7 32 9" xfId="9084" xr:uid="{6CE3E6A0-6B8D-4601-B185-11A39E018FD2}"/>
    <cellStyle name="Moneda 7 32 9 2" xfId="30952" xr:uid="{FA556CE0-B7E4-4A4B-A6BA-71C3B17E295F}"/>
    <cellStyle name="Moneda 7 32 9 3" xfId="20031" xr:uid="{450838D6-D4C9-4038-ABFC-A44B4F0FD05B}"/>
    <cellStyle name="Moneda 7 33" xfId="3248" xr:uid="{049BF46A-46CE-4447-BFEB-0CAA183753CC}"/>
    <cellStyle name="Moneda 7 33 10" xfId="27314" xr:uid="{B2455984-2DD8-4279-A61D-6B2DE87436CF}"/>
    <cellStyle name="Moneda 7 33 11" xfId="16393" xr:uid="{55B4BAA0-2940-493B-B5B1-30E17952BFDE}"/>
    <cellStyle name="Moneda 7 33 2" xfId="5658" xr:uid="{521646AE-EE60-42D6-924B-1C6757552758}"/>
    <cellStyle name="Moneda 7 33 2 2" xfId="6397" xr:uid="{77E05924-064A-4700-9E32-1FAE40F43380}"/>
    <cellStyle name="Moneda 7 33 2 2 2" xfId="13704" xr:uid="{AC4F58C2-33C8-42E1-B6BF-A179221B7812}"/>
    <cellStyle name="Moneda 7 33 2 2 2 2" xfId="35558" xr:uid="{F5F281B5-2CD1-42D3-AD95-791F88D35D8C}"/>
    <cellStyle name="Moneda 7 33 2 2 2 3" xfId="24637" xr:uid="{09552809-1333-46E7-977A-4111608EB271}"/>
    <cellStyle name="Moneda 7 33 2 2 3" xfId="10050" xr:uid="{1218C1C1-7FBF-40A6-99CE-DB88AE7B7D03}"/>
    <cellStyle name="Moneda 7 33 2 2 3 2" xfId="31918" xr:uid="{327DDCF3-5A48-4746-A9C3-79BE01AE7D83}"/>
    <cellStyle name="Moneda 7 33 2 2 3 3" xfId="20997" xr:uid="{1828108F-A59D-4DE2-901A-E3035A69E234}"/>
    <cellStyle name="Moneda 7 33 2 2 4" xfId="28279" xr:uid="{2A1033BB-A9A5-4487-9369-2F2E38D11BF4}"/>
    <cellStyle name="Moneda 7 33 2 2 5" xfId="17358" xr:uid="{33F6FEDC-AACE-42E1-A067-74C339C1CE88}"/>
    <cellStyle name="Moneda 7 33 2 3" xfId="7127" xr:uid="{E09AB413-42D7-4C6D-AEEC-61FCB28F74E9}"/>
    <cellStyle name="Moneda 7 33 2 3 2" xfId="14434" xr:uid="{122E7B08-9A28-4863-917B-297B1E5F90F6}"/>
    <cellStyle name="Moneda 7 33 2 3 2 2" xfId="36284" xr:uid="{3CFCB444-53AF-485B-A688-C5D5B6AEE5B3}"/>
    <cellStyle name="Moneda 7 33 2 3 2 3" xfId="25363" xr:uid="{8C9284EF-7A2B-4D2C-BE03-E367B372519D}"/>
    <cellStyle name="Moneda 7 33 2 3 3" xfId="10780" xr:uid="{07BDED1C-191A-4A8D-A86C-17B6B9698DF8}"/>
    <cellStyle name="Moneda 7 33 2 3 3 2" xfId="32644" xr:uid="{CFAB2352-0872-4BBB-AB5F-C23084F4991C}"/>
    <cellStyle name="Moneda 7 33 2 3 3 3" xfId="21723" xr:uid="{10601F51-1318-40F0-A473-807842CBF04D}"/>
    <cellStyle name="Moneda 7 33 2 3 4" xfId="29005" xr:uid="{EE347FB6-57B3-49C7-BC98-015DD3711DDA}"/>
    <cellStyle name="Moneda 7 33 2 3 5" xfId="18084" xr:uid="{04F03399-006D-4357-807B-43848FA91946}"/>
    <cellStyle name="Moneda 7 33 2 4" xfId="7857" xr:uid="{31D386AF-5C06-4AC3-BDCB-3F82BDC58DC1}"/>
    <cellStyle name="Moneda 7 33 2 4 2" xfId="15164" xr:uid="{378C3307-1875-4F66-9D83-FD4EAF67CFE7}"/>
    <cellStyle name="Moneda 7 33 2 4 2 2" xfId="37010" xr:uid="{57D57A2D-9E24-45D6-BE2A-BB39727F810F}"/>
    <cellStyle name="Moneda 7 33 2 4 2 3" xfId="26089" xr:uid="{2081973F-B0B5-42D8-98EB-7DFFE0987274}"/>
    <cellStyle name="Moneda 7 33 2 4 3" xfId="11510" xr:uid="{3E52209A-81C6-4419-A1AF-95BBF2861660}"/>
    <cellStyle name="Moneda 7 33 2 4 3 2" xfId="33370" xr:uid="{F417F5F6-BDF6-46C3-8F01-3BB467A059E5}"/>
    <cellStyle name="Moneda 7 33 2 4 3 3" xfId="22449" xr:uid="{24FA865D-C11F-4B94-AC57-7672D560026E}"/>
    <cellStyle name="Moneda 7 33 2 4 4" xfId="29731" xr:uid="{1715D3F2-47F2-440A-A64D-DC1B06CF2D83}"/>
    <cellStyle name="Moneda 7 33 2 4 5" xfId="18810" xr:uid="{F8D20942-DE54-4CE4-921E-AADA7FA5E32C}"/>
    <cellStyle name="Moneda 7 33 2 5" xfId="8587" xr:uid="{06F9ED88-87E2-4BFA-B120-2C13CC5EEF1A}"/>
    <cellStyle name="Moneda 7 33 2 5 2" xfId="15894" xr:uid="{7AB78F48-BC3F-45CD-B289-E57316EC1EF8}"/>
    <cellStyle name="Moneda 7 33 2 5 2 2" xfId="37736" xr:uid="{C93F6BA0-71E5-4AD3-A819-8C3B9D7329D0}"/>
    <cellStyle name="Moneda 7 33 2 5 2 3" xfId="26815" xr:uid="{3E3B24CC-86CC-406A-8776-ECAA14F64784}"/>
    <cellStyle name="Moneda 7 33 2 5 3" xfId="12236" xr:uid="{8F14D44D-3E34-4ED5-8E9E-A50C70EEEE9C}"/>
    <cellStyle name="Moneda 7 33 2 5 3 2" xfId="34096" xr:uid="{C7B650B7-3655-4FB2-BFB2-F0B0951EA665}"/>
    <cellStyle name="Moneda 7 33 2 5 3 3" xfId="23175" xr:uid="{F85F97AC-E547-4AD7-89FA-E5BAFA0D9A05}"/>
    <cellStyle name="Moneda 7 33 2 5 4" xfId="30457" xr:uid="{E6D303FD-72FC-4AE2-889A-EC9D12D1F036}"/>
    <cellStyle name="Moneda 7 33 2 5 5" xfId="19536" xr:uid="{5AE353CE-E882-4F5C-BAB4-8B821070D7F0}"/>
    <cellStyle name="Moneda 7 33 2 6" xfId="12976" xr:uid="{250EC698-05AF-4E29-8127-FAF0A521318B}"/>
    <cellStyle name="Moneda 7 33 2 6 2" xfId="34830" xr:uid="{4D5F1F05-C3C1-4EBB-B10F-EE90F2480E31}"/>
    <cellStyle name="Moneda 7 33 2 6 3" xfId="23909" xr:uid="{E45B65AD-363A-4966-B828-D4FB4D8B2ACD}"/>
    <cellStyle name="Moneda 7 33 2 7" xfId="9322" xr:uid="{EF1C9EA9-53A7-4540-983D-9BBF34BAFACF}"/>
    <cellStyle name="Moneda 7 33 2 7 2" xfId="31190" xr:uid="{49F1054D-0D29-46A9-B078-26EC4E5A59ED}"/>
    <cellStyle name="Moneda 7 33 2 7 3" xfId="20269" xr:uid="{D0A8B917-40BC-4423-B6A2-880343936275}"/>
    <cellStyle name="Moneda 7 33 2 8" xfId="27551" xr:uid="{C8AC6420-B65E-4AC1-ABD0-6416F8149261}"/>
    <cellStyle name="Moneda 7 33 2 9" xfId="16630" xr:uid="{4016CF4F-63D4-46C1-8533-872B3AC3DC29}"/>
    <cellStyle name="Moneda 7 33 3" xfId="5908" xr:uid="{BD9F0276-AC8E-47C2-A54A-461C9D9EC1FF}"/>
    <cellStyle name="Moneda 7 33 3 2" xfId="6641" xr:uid="{7F7287E2-98B5-4BE1-93E9-E7EB426AEB44}"/>
    <cellStyle name="Moneda 7 33 3 2 2" xfId="13948" xr:uid="{34F80EC8-2C06-4694-8D96-AFC9D0224132}"/>
    <cellStyle name="Moneda 7 33 3 2 2 2" xfId="35802" xr:uid="{AE57E59F-7974-4233-AB2B-A6F06BBE43F6}"/>
    <cellStyle name="Moneda 7 33 3 2 2 3" xfId="24881" xr:uid="{B6B7ED30-21C2-4B99-8B58-EE8765AF54DF}"/>
    <cellStyle name="Moneda 7 33 3 2 3" xfId="10294" xr:uid="{07C4BED6-DC37-444F-A9A5-D84873AAA49C}"/>
    <cellStyle name="Moneda 7 33 3 2 3 2" xfId="32162" xr:uid="{537F6834-D366-4606-BBCF-1C03EF4040BC}"/>
    <cellStyle name="Moneda 7 33 3 2 3 3" xfId="21241" xr:uid="{897FF4BA-0AFF-4609-BDEC-61901AEF6252}"/>
    <cellStyle name="Moneda 7 33 3 2 4" xfId="28523" xr:uid="{F5697E1F-F13D-48EC-AB6A-F5886AD86AC1}"/>
    <cellStyle name="Moneda 7 33 3 2 5" xfId="17602" xr:uid="{785F5F2C-839A-46A9-B0A1-B045355E8D95}"/>
    <cellStyle name="Moneda 7 33 3 3" xfId="7371" xr:uid="{5A01B833-379E-4DF2-A957-2314EB46AA7C}"/>
    <cellStyle name="Moneda 7 33 3 3 2" xfId="14678" xr:uid="{11C4C652-EB30-4907-87BC-53DF36663E63}"/>
    <cellStyle name="Moneda 7 33 3 3 2 2" xfId="36528" xr:uid="{BE6B39FA-E88E-4698-A954-453D04F3AC6B}"/>
    <cellStyle name="Moneda 7 33 3 3 2 3" xfId="25607" xr:uid="{CC90B101-778F-4B26-BA54-15AD13D1D580}"/>
    <cellStyle name="Moneda 7 33 3 3 3" xfId="11024" xr:uid="{81B9385C-C716-4711-8352-597442B03DBA}"/>
    <cellStyle name="Moneda 7 33 3 3 3 2" xfId="32888" xr:uid="{4EB689B6-A28B-429F-87B7-37651A8ED178}"/>
    <cellStyle name="Moneda 7 33 3 3 3 3" xfId="21967" xr:uid="{F3213373-17A0-493D-A690-2F50C21290A6}"/>
    <cellStyle name="Moneda 7 33 3 3 4" xfId="29249" xr:uid="{2907E571-E87D-44A9-BA11-68109AAF243E}"/>
    <cellStyle name="Moneda 7 33 3 3 5" xfId="18328" xr:uid="{09DCDC6F-B9A4-4BF6-AD32-4124933B6595}"/>
    <cellStyle name="Moneda 7 33 3 4" xfId="8101" xr:uid="{2927AEAF-6105-4C6B-AB13-C9C84CFFB561}"/>
    <cellStyle name="Moneda 7 33 3 4 2" xfId="15408" xr:uid="{C1BA2448-286C-46B3-81FB-DE93FC938D6D}"/>
    <cellStyle name="Moneda 7 33 3 4 2 2" xfId="37254" xr:uid="{139C7361-C3A3-4588-8856-7CC427E402DD}"/>
    <cellStyle name="Moneda 7 33 3 4 2 3" xfId="26333" xr:uid="{739C3BA5-E6F4-42A3-AF8C-A54407A7F3BA}"/>
    <cellStyle name="Moneda 7 33 3 4 3" xfId="11754" xr:uid="{B471190D-B21D-468F-AE18-2B54472AD3C5}"/>
    <cellStyle name="Moneda 7 33 3 4 3 2" xfId="33614" xr:uid="{CB78341A-6AAF-434E-8797-680B5E40C5A9}"/>
    <cellStyle name="Moneda 7 33 3 4 3 3" xfId="22693" xr:uid="{A8F9EB1F-C06F-4123-B506-63B1C512904F}"/>
    <cellStyle name="Moneda 7 33 3 4 4" xfId="29975" xr:uid="{0CDE185E-1965-4B92-8DE2-4D1AE5738713}"/>
    <cellStyle name="Moneda 7 33 3 4 5" xfId="19054" xr:uid="{ECC810F8-B1EF-46D3-8C96-B70D70AE2D16}"/>
    <cellStyle name="Moneda 7 33 3 5" xfId="8831" xr:uid="{19361BFB-A464-40A9-BBA4-9EF141947107}"/>
    <cellStyle name="Moneda 7 33 3 5 2" xfId="16138" xr:uid="{A772D90C-912F-4727-80E1-4403194EF457}"/>
    <cellStyle name="Moneda 7 33 3 5 2 2" xfId="37980" xr:uid="{A5E45AE2-5F32-4187-B6F0-7F03DE5C4751}"/>
    <cellStyle name="Moneda 7 33 3 5 2 3" xfId="27059" xr:uid="{4BCAF688-1103-4BB2-BE2D-60DEA63A9A49}"/>
    <cellStyle name="Moneda 7 33 3 5 3" xfId="12480" xr:uid="{2FF57045-CB59-44EB-9A88-2A12DE9FBA8D}"/>
    <cellStyle name="Moneda 7 33 3 5 3 2" xfId="34340" xr:uid="{8D38366B-68D4-4D38-93CA-45202EFF46F3}"/>
    <cellStyle name="Moneda 7 33 3 5 3 3" xfId="23419" xr:uid="{BF1E88AE-4197-4360-9173-4622C4B1B92A}"/>
    <cellStyle name="Moneda 7 33 3 5 4" xfId="30701" xr:uid="{16226B04-2FC2-4697-A024-F4F4902438A7}"/>
    <cellStyle name="Moneda 7 33 3 5 5" xfId="19780" xr:uid="{9D34A125-67F3-4D56-9038-C724EBC4BD8A}"/>
    <cellStyle name="Moneda 7 33 3 6" xfId="13220" xr:uid="{B0873921-D58E-4A9F-9518-08F750F50FA1}"/>
    <cellStyle name="Moneda 7 33 3 6 2" xfId="35074" xr:uid="{DB7E314C-5D36-422A-BCC1-F755DD001B48}"/>
    <cellStyle name="Moneda 7 33 3 6 3" xfId="24153" xr:uid="{E59FE71E-9CB6-4C65-A35C-58E02ABD7DE2}"/>
    <cellStyle name="Moneda 7 33 3 7" xfId="9566" xr:uid="{3DD5D305-658E-4FA4-AFCD-79415735AED9}"/>
    <cellStyle name="Moneda 7 33 3 7 2" xfId="31434" xr:uid="{38B45092-0473-4C34-96B6-216B3B8AE18C}"/>
    <cellStyle name="Moneda 7 33 3 7 3" xfId="20513" xr:uid="{E63C46F1-9D32-411B-AAA5-C8F7408FAC67}"/>
    <cellStyle name="Moneda 7 33 3 8" xfId="27795" xr:uid="{D0BBC16D-4AD3-4EE4-826B-BDEA546A0BE5}"/>
    <cellStyle name="Moneda 7 33 3 9" xfId="16874" xr:uid="{D6F7C172-E4BE-45B6-B9F7-C1DE1ABA2590}"/>
    <cellStyle name="Moneda 7 33 4" xfId="6160" xr:uid="{EBD3BDEB-C655-495A-A35F-6CF232CBA384}"/>
    <cellStyle name="Moneda 7 33 4 2" xfId="13467" xr:uid="{434EB09D-3832-4E18-8364-04F38F0C68C0}"/>
    <cellStyle name="Moneda 7 33 4 2 2" xfId="35321" xr:uid="{84F849D6-7E21-4E9F-BA59-CF7591AD6DDA}"/>
    <cellStyle name="Moneda 7 33 4 2 3" xfId="24400" xr:uid="{69323DE2-6ED6-42AA-824B-C42B21F37F83}"/>
    <cellStyle name="Moneda 7 33 4 3" xfId="9813" xr:uid="{70B82457-2172-4889-A74E-70218FEDCDD1}"/>
    <cellStyle name="Moneda 7 33 4 3 2" xfId="31681" xr:uid="{958C9AE7-5CB4-4445-9835-84E8DD936665}"/>
    <cellStyle name="Moneda 7 33 4 3 3" xfId="20760" xr:uid="{BFF6B829-577F-43FE-AE4E-4A83F40D2E70}"/>
    <cellStyle name="Moneda 7 33 4 4" xfId="28042" xr:uid="{62C3D245-A3FB-4654-BBA3-579B880A6C56}"/>
    <cellStyle name="Moneda 7 33 4 5" xfId="17121" xr:uid="{98CD84A5-6E71-47DB-9BA9-50F6C7AD009C}"/>
    <cellStyle name="Moneda 7 33 5" xfId="6888" xr:uid="{B77AAA8B-1B4B-42D3-AB3C-0492769FBF61}"/>
    <cellStyle name="Moneda 7 33 5 2" xfId="14195" xr:uid="{BE577865-2A0E-4A9D-A4E9-EE125EEC1318}"/>
    <cellStyle name="Moneda 7 33 5 2 2" xfId="36047" xr:uid="{AF0289EF-1EA5-4C24-B7FE-505EA53ABCB2}"/>
    <cellStyle name="Moneda 7 33 5 2 3" xfId="25126" xr:uid="{11F20107-C316-4435-B924-64DC77B66EA0}"/>
    <cellStyle name="Moneda 7 33 5 3" xfId="10541" xr:uid="{15AEBC6A-8A04-46E6-B158-A0A2705B0EE7}"/>
    <cellStyle name="Moneda 7 33 5 3 2" xfId="32407" xr:uid="{7ABDC77C-D11C-4553-B497-3B778E85BF67}"/>
    <cellStyle name="Moneda 7 33 5 3 3" xfId="21486" xr:uid="{22C4FA62-B120-4576-88B4-16F9C4661FF7}"/>
    <cellStyle name="Moneda 7 33 5 4" xfId="28768" xr:uid="{4984070D-0008-4AC5-8D07-E60B537E075F}"/>
    <cellStyle name="Moneda 7 33 5 5" xfId="17847" xr:uid="{5A009B8D-6A7D-4014-A9F5-77A623EBDE74}"/>
    <cellStyle name="Moneda 7 33 6" xfId="7618" xr:uid="{D21EE748-CA19-4FD2-A42E-D728382DDA5E}"/>
    <cellStyle name="Moneda 7 33 6 2" xfId="14925" xr:uid="{F89EFAEF-D3B8-4651-985A-365FE3DFF62F}"/>
    <cellStyle name="Moneda 7 33 6 2 2" xfId="36773" xr:uid="{2EDE8B22-F367-4C20-88F1-BE075C6487A9}"/>
    <cellStyle name="Moneda 7 33 6 2 3" xfId="25852" xr:uid="{6EA7FE84-73C7-414D-AF41-3E20C0DC51BD}"/>
    <cellStyle name="Moneda 7 33 6 3" xfId="11271" xr:uid="{F257CEC6-6FA5-41C3-8752-DF2AAA11B651}"/>
    <cellStyle name="Moneda 7 33 6 3 2" xfId="33133" xr:uid="{E0FA964D-F26D-47FB-A033-FFF1806CE330}"/>
    <cellStyle name="Moneda 7 33 6 3 3" xfId="22212" xr:uid="{B14FD72B-26AD-4854-96FE-E02242A0C47E}"/>
    <cellStyle name="Moneda 7 33 6 4" xfId="29494" xr:uid="{18E339BB-D087-40C4-980D-1969BDD5B616}"/>
    <cellStyle name="Moneda 7 33 6 5" xfId="18573" xr:uid="{D57C2498-9655-4B21-A22C-B154E321F47F}"/>
    <cellStyle name="Moneda 7 33 7" xfId="8348" xr:uid="{5BB36F0F-0FD3-48B4-9AAC-B342B16F19EE}"/>
    <cellStyle name="Moneda 7 33 7 2" xfId="15655" xr:uid="{76A10207-C08D-454B-933C-E7D7FF09B08E}"/>
    <cellStyle name="Moneda 7 33 7 2 2" xfId="37499" xr:uid="{FA15E374-12BA-434D-8AE1-AFA8F3C49A9E}"/>
    <cellStyle name="Moneda 7 33 7 2 3" xfId="26578" xr:uid="{CF3D5428-CA17-40FE-B774-82ABBEDA2AE8}"/>
    <cellStyle name="Moneda 7 33 7 3" xfId="11999" xr:uid="{3ED7C30B-B96B-4D44-AF70-EF54BFA214E7}"/>
    <cellStyle name="Moneda 7 33 7 3 2" xfId="33859" xr:uid="{C11D5120-19D3-4358-80BB-35B77344538F}"/>
    <cellStyle name="Moneda 7 33 7 3 3" xfId="22938" xr:uid="{E631B09D-38A1-4A12-9C87-78087A8B5A86}"/>
    <cellStyle name="Moneda 7 33 7 4" xfId="30220" xr:uid="{53FC8517-5602-4E75-B379-3713538A4D13}"/>
    <cellStyle name="Moneda 7 33 7 5" xfId="19299" xr:uid="{0F29DD21-B8C3-438D-A8E7-14DFF95D2E43}"/>
    <cellStyle name="Moneda 7 33 8" xfId="12737" xr:uid="{AE807C61-9372-4435-B59D-1F31A5BADCAD}"/>
    <cellStyle name="Moneda 7 33 8 2" xfId="34593" xr:uid="{7719F8A8-2963-4383-9FB3-29C910E48B75}"/>
    <cellStyle name="Moneda 7 33 8 3" xfId="23672" xr:uid="{EE6A2614-C3EE-443A-8E6A-4B5F8D2BF9D9}"/>
    <cellStyle name="Moneda 7 33 9" xfId="9085" xr:uid="{208FB800-1FD7-4C02-80B6-1224D75930C1}"/>
    <cellStyle name="Moneda 7 33 9 2" xfId="30953" xr:uid="{5C955932-CCCD-4C5D-8AAF-14DADBE714DB}"/>
    <cellStyle name="Moneda 7 33 9 3" xfId="20032" xr:uid="{3FC1D4AA-2293-4BBD-946C-8AA8CABD2ADC}"/>
    <cellStyle name="Moneda 7 34" xfId="3249" xr:uid="{147E9E18-54A3-4523-8F43-FBC5875D922D}"/>
    <cellStyle name="Moneda 7 34 10" xfId="27315" xr:uid="{779A958E-2F7C-4697-BC55-D8605163D563}"/>
    <cellStyle name="Moneda 7 34 11" xfId="16394" xr:uid="{71321E4A-30BD-48C3-B0B4-6657E429A743}"/>
    <cellStyle name="Moneda 7 34 2" xfId="5659" xr:uid="{6F73622D-B5E8-4BC4-946F-F8D8BDB6FCCB}"/>
    <cellStyle name="Moneda 7 34 2 2" xfId="6398" xr:uid="{0F57F89A-4910-4D21-A30D-8D0F1C70BEB9}"/>
    <cellStyle name="Moneda 7 34 2 2 2" xfId="13705" xr:uid="{E3E885AC-42F1-4B9C-A897-A9FE6A7149E6}"/>
    <cellStyle name="Moneda 7 34 2 2 2 2" xfId="35559" xr:uid="{62FC7121-0BEA-4802-8821-AAAAE5F91AD5}"/>
    <cellStyle name="Moneda 7 34 2 2 2 3" xfId="24638" xr:uid="{399B8628-47FE-4B0F-9FEF-EA825F4F67EE}"/>
    <cellStyle name="Moneda 7 34 2 2 3" xfId="10051" xr:uid="{E08919C9-AE50-4078-AFCF-314D31164448}"/>
    <cellStyle name="Moneda 7 34 2 2 3 2" xfId="31919" xr:uid="{D5B6358E-5F79-4F85-92F7-66DC70258F60}"/>
    <cellStyle name="Moneda 7 34 2 2 3 3" xfId="20998" xr:uid="{5ECD51A0-D58C-4D8E-8768-F0E170A49FBF}"/>
    <cellStyle name="Moneda 7 34 2 2 4" xfId="28280" xr:uid="{950AA62B-22FF-4604-8095-051AEC2FE0A2}"/>
    <cellStyle name="Moneda 7 34 2 2 5" xfId="17359" xr:uid="{F933170F-1599-4AED-B010-F6594FA4B953}"/>
    <cellStyle name="Moneda 7 34 2 3" xfId="7128" xr:uid="{15B4A825-E591-48AA-9CF2-AF14EF5D974A}"/>
    <cellStyle name="Moneda 7 34 2 3 2" xfId="14435" xr:uid="{D5C586AF-0692-4AE4-AC80-456D2DAA767D}"/>
    <cellStyle name="Moneda 7 34 2 3 2 2" xfId="36285" xr:uid="{19CDF55B-D56F-4F7A-95FB-951ECF1F7F50}"/>
    <cellStyle name="Moneda 7 34 2 3 2 3" xfId="25364" xr:uid="{29CCA79C-A796-4D97-9F37-D1D3A7D10BDF}"/>
    <cellStyle name="Moneda 7 34 2 3 3" xfId="10781" xr:uid="{9F51D625-5004-4FB7-9991-03F3739522B4}"/>
    <cellStyle name="Moneda 7 34 2 3 3 2" xfId="32645" xr:uid="{A20AEAC1-1EEF-4F96-B26F-315329CD6D86}"/>
    <cellStyle name="Moneda 7 34 2 3 3 3" xfId="21724" xr:uid="{68352951-6795-4BA0-8E46-D22E5ECD2A06}"/>
    <cellStyle name="Moneda 7 34 2 3 4" xfId="29006" xr:uid="{EC23C5AF-8F67-463F-ABBF-57C1956EF901}"/>
    <cellStyle name="Moneda 7 34 2 3 5" xfId="18085" xr:uid="{C344FC0B-5030-4DB1-A586-06D5F18A4AD6}"/>
    <cellStyle name="Moneda 7 34 2 4" xfId="7858" xr:uid="{EC5AA11A-238F-4BC7-8C43-D62394F051E5}"/>
    <cellStyle name="Moneda 7 34 2 4 2" xfId="15165" xr:uid="{C3D2C4B9-95F9-43A3-8E7F-72D937471674}"/>
    <cellStyle name="Moneda 7 34 2 4 2 2" xfId="37011" xr:uid="{080CCA7A-5D36-40E2-8AC6-9306A5AE651D}"/>
    <cellStyle name="Moneda 7 34 2 4 2 3" xfId="26090" xr:uid="{B089E545-A02B-441D-9FE8-A3B8D2911E0C}"/>
    <cellStyle name="Moneda 7 34 2 4 3" xfId="11511" xr:uid="{70AA9A4C-9B49-451B-B677-B056E9EFEDC8}"/>
    <cellStyle name="Moneda 7 34 2 4 3 2" xfId="33371" xr:uid="{6F834AC3-AAB8-4F38-9152-5D1BA5435E9E}"/>
    <cellStyle name="Moneda 7 34 2 4 3 3" xfId="22450" xr:uid="{AFC60EA5-067E-4B6A-B51B-0D0F3B75AA6E}"/>
    <cellStyle name="Moneda 7 34 2 4 4" xfId="29732" xr:uid="{D3480C2F-E0BA-45F7-9253-27CD09AD0659}"/>
    <cellStyle name="Moneda 7 34 2 4 5" xfId="18811" xr:uid="{2A63589D-B25A-4B9C-ABB5-78D81E0CE78E}"/>
    <cellStyle name="Moneda 7 34 2 5" xfId="8588" xr:uid="{E4D05A18-5AAE-4119-B387-B17507126601}"/>
    <cellStyle name="Moneda 7 34 2 5 2" xfId="15895" xr:uid="{305F2D0C-2C10-483B-9503-C70425554ECB}"/>
    <cellStyle name="Moneda 7 34 2 5 2 2" xfId="37737" xr:uid="{41C1C71F-B0E3-46F1-B525-660E91D22BF4}"/>
    <cellStyle name="Moneda 7 34 2 5 2 3" xfId="26816" xr:uid="{FCBAC045-7485-47BC-AC02-731E0EC76669}"/>
    <cellStyle name="Moneda 7 34 2 5 3" xfId="12237" xr:uid="{1ED6F957-7A49-4EAC-A032-50B265355BAE}"/>
    <cellStyle name="Moneda 7 34 2 5 3 2" xfId="34097" xr:uid="{A8E842C7-51E0-4A9F-BB96-DDAD75D8C36B}"/>
    <cellStyle name="Moneda 7 34 2 5 3 3" xfId="23176" xr:uid="{3C3F9672-E6A7-44AA-AD38-0B2E4B932C9F}"/>
    <cellStyle name="Moneda 7 34 2 5 4" xfId="30458" xr:uid="{5DC0F858-F459-4E1B-8887-620D8DDF9020}"/>
    <cellStyle name="Moneda 7 34 2 5 5" xfId="19537" xr:uid="{49CECD90-1F73-43F8-BEDC-9CA07439FCC0}"/>
    <cellStyle name="Moneda 7 34 2 6" xfId="12977" xr:uid="{31F35D60-7E0B-4254-863F-86D498D940EA}"/>
    <cellStyle name="Moneda 7 34 2 6 2" xfId="34831" xr:uid="{7C4401BC-8C73-4013-8DD8-8C3589EA7264}"/>
    <cellStyle name="Moneda 7 34 2 6 3" xfId="23910" xr:uid="{74883862-9766-4657-B73D-C7ACE21BD3EC}"/>
    <cellStyle name="Moneda 7 34 2 7" xfId="9323" xr:uid="{A724389C-4C12-45C3-8646-A8560AEEFDDB}"/>
    <cellStyle name="Moneda 7 34 2 7 2" xfId="31191" xr:uid="{B6ECA967-5CEB-481C-B935-7354F59CCFE7}"/>
    <cellStyle name="Moneda 7 34 2 7 3" xfId="20270" xr:uid="{58CA0331-275B-41A8-B0D4-B93A80692B66}"/>
    <cellStyle name="Moneda 7 34 2 8" xfId="27552" xr:uid="{19E03037-88B7-4AB2-B287-0FF46EC7460E}"/>
    <cellStyle name="Moneda 7 34 2 9" xfId="16631" xr:uid="{77944E06-332E-4DC5-AE47-902CE2741250}"/>
    <cellStyle name="Moneda 7 34 3" xfId="5909" xr:uid="{7A0F1347-CC1C-431C-B01A-9A51671CC67A}"/>
    <cellStyle name="Moneda 7 34 3 2" xfId="6642" xr:uid="{E0602E55-065B-4285-A28D-03A217752066}"/>
    <cellStyle name="Moneda 7 34 3 2 2" xfId="13949" xr:uid="{DC5CE49A-E2CC-4B90-AFC8-24FB3077C734}"/>
    <cellStyle name="Moneda 7 34 3 2 2 2" xfId="35803" xr:uid="{C6A2E152-4EBB-482B-9BE9-B8677ADC00D3}"/>
    <cellStyle name="Moneda 7 34 3 2 2 3" xfId="24882" xr:uid="{119C3462-9284-48A3-86DB-0DACE10CAB2F}"/>
    <cellStyle name="Moneda 7 34 3 2 3" xfId="10295" xr:uid="{6F807BE4-FBF3-499C-95F9-F6210B2B28C6}"/>
    <cellStyle name="Moneda 7 34 3 2 3 2" xfId="32163" xr:uid="{47567C05-A3BC-41D2-A8EB-BA04E417A2BB}"/>
    <cellStyle name="Moneda 7 34 3 2 3 3" xfId="21242" xr:uid="{03272535-F65B-4061-B26C-1C038E75B10A}"/>
    <cellStyle name="Moneda 7 34 3 2 4" xfId="28524" xr:uid="{4A963501-A625-4EC7-9C37-ED87D7BEE3F8}"/>
    <cellStyle name="Moneda 7 34 3 2 5" xfId="17603" xr:uid="{A471790E-9AF8-4BD4-846F-7EA819FC36DA}"/>
    <cellStyle name="Moneda 7 34 3 3" xfId="7372" xr:uid="{137456B2-B993-4C35-ABB2-C65122EC12CC}"/>
    <cellStyle name="Moneda 7 34 3 3 2" xfId="14679" xr:uid="{EC594E50-64AD-4FD2-B53F-4102EC982E36}"/>
    <cellStyle name="Moneda 7 34 3 3 2 2" xfId="36529" xr:uid="{4119487B-DE8E-40CA-95D2-3E94E7FDA08B}"/>
    <cellStyle name="Moneda 7 34 3 3 2 3" xfId="25608" xr:uid="{D2D820A2-7D43-470D-94CA-8E09B5156BA2}"/>
    <cellStyle name="Moneda 7 34 3 3 3" xfId="11025" xr:uid="{C7D6FAB1-E12A-47E7-8856-5D81C051C62D}"/>
    <cellStyle name="Moneda 7 34 3 3 3 2" xfId="32889" xr:uid="{A3633B07-8CF1-4835-97B9-8E44F500F670}"/>
    <cellStyle name="Moneda 7 34 3 3 3 3" xfId="21968" xr:uid="{623B35E2-FC51-4F96-9066-006EF64F58FF}"/>
    <cellStyle name="Moneda 7 34 3 3 4" xfId="29250" xr:uid="{E78E6C7B-997C-44AA-BF6D-1D8BC1B90863}"/>
    <cellStyle name="Moneda 7 34 3 3 5" xfId="18329" xr:uid="{C089D819-DACD-420E-ACF9-958F709A774C}"/>
    <cellStyle name="Moneda 7 34 3 4" xfId="8102" xr:uid="{B3105724-9034-43D3-9B68-B5FEEA88050A}"/>
    <cellStyle name="Moneda 7 34 3 4 2" xfId="15409" xr:uid="{D5329EC8-23BC-4E35-B84B-CA2A2C85B2EE}"/>
    <cellStyle name="Moneda 7 34 3 4 2 2" xfId="37255" xr:uid="{845020B2-D64B-412F-93CE-B3B2EA9FE84F}"/>
    <cellStyle name="Moneda 7 34 3 4 2 3" xfId="26334" xr:uid="{555709E7-BAE2-4CDA-BB82-299B8B96E344}"/>
    <cellStyle name="Moneda 7 34 3 4 3" xfId="11755" xr:uid="{413B1119-C7C6-4056-9F78-7DE6723616DD}"/>
    <cellStyle name="Moneda 7 34 3 4 3 2" xfId="33615" xr:uid="{5640CFAC-CA74-4FF8-80A9-C5B20AE8AD1A}"/>
    <cellStyle name="Moneda 7 34 3 4 3 3" xfId="22694" xr:uid="{5683B50A-FCFD-4D7E-812D-8C16ECEF7805}"/>
    <cellStyle name="Moneda 7 34 3 4 4" xfId="29976" xr:uid="{F57EA1AD-8EE4-401C-9515-59D8C1E2C192}"/>
    <cellStyle name="Moneda 7 34 3 4 5" xfId="19055" xr:uid="{ACC3829C-232D-4614-88D1-E4559424D8E4}"/>
    <cellStyle name="Moneda 7 34 3 5" xfId="8832" xr:uid="{3FB77F22-C90A-4934-BDFC-EB2DFE28CBD2}"/>
    <cellStyle name="Moneda 7 34 3 5 2" xfId="16139" xr:uid="{E8BA9A6F-BA96-4E56-93D6-B1708CD259D7}"/>
    <cellStyle name="Moneda 7 34 3 5 2 2" xfId="37981" xr:uid="{E18988DB-A26E-40B7-9C74-EBDA56C53B74}"/>
    <cellStyle name="Moneda 7 34 3 5 2 3" xfId="27060" xr:uid="{F7280C01-6977-4132-93F2-7843AC7015D8}"/>
    <cellStyle name="Moneda 7 34 3 5 3" xfId="12481" xr:uid="{AC0AB34F-044C-4BDD-AA2E-979A62A413F7}"/>
    <cellStyle name="Moneda 7 34 3 5 3 2" xfId="34341" xr:uid="{31DAF048-5DF9-4771-A2E3-A7B917A98667}"/>
    <cellStyle name="Moneda 7 34 3 5 3 3" xfId="23420" xr:uid="{21B26852-CE9F-4C05-8C45-F63329134361}"/>
    <cellStyle name="Moneda 7 34 3 5 4" xfId="30702" xr:uid="{2441646B-6682-40A4-A7B9-415315BEB415}"/>
    <cellStyle name="Moneda 7 34 3 5 5" xfId="19781" xr:uid="{BD36DD72-842A-4059-A3DB-0C7949DD0BC4}"/>
    <cellStyle name="Moneda 7 34 3 6" xfId="13221" xr:uid="{02E90184-E035-495B-A5BB-EACFFDB48C06}"/>
    <cellStyle name="Moneda 7 34 3 6 2" xfId="35075" xr:uid="{9342A292-F8C8-4EE5-8C9A-EA9AC0875D41}"/>
    <cellStyle name="Moneda 7 34 3 6 3" xfId="24154" xr:uid="{780260FF-9943-4D89-8563-1EF3BA4E5AE0}"/>
    <cellStyle name="Moneda 7 34 3 7" xfId="9567" xr:uid="{CDEAE127-3E98-425C-9A8D-F477D42F6EDB}"/>
    <cellStyle name="Moneda 7 34 3 7 2" xfId="31435" xr:uid="{F0213E2A-A2ED-47E4-B992-C643522064FA}"/>
    <cellStyle name="Moneda 7 34 3 7 3" xfId="20514" xr:uid="{3F8E7154-FED4-4915-94C1-0F3D34E346E8}"/>
    <cellStyle name="Moneda 7 34 3 8" xfId="27796" xr:uid="{1FC0208A-DC36-4CE8-A6D1-0C8AC221CB31}"/>
    <cellStyle name="Moneda 7 34 3 9" xfId="16875" xr:uid="{8CF97A9B-0BFF-4182-B20D-DAC4B70345CF}"/>
    <cellStyle name="Moneda 7 34 4" xfId="6161" xr:uid="{C48F232B-F6E8-43DE-9A46-8FF635FF4135}"/>
    <cellStyle name="Moneda 7 34 4 2" xfId="13468" xr:uid="{68A1A85B-2BA6-4087-8537-5CAA75B3ED29}"/>
    <cellStyle name="Moneda 7 34 4 2 2" xfId="35322" xr:uid="{4170E04B-38EA-41E8-9400-07E8B28CEF92}"/>
    <cellStyle name="Moneda 7 34 4 2 3" xfId="24401" xr:uid="{D00FA4B7-185A-4F0C-8AD4-66E9AE89BE03}"/>
    <cellStyle name="Moneda 7 34 4 3" xfId="9814" xr:uid="{96B5E947-EF2B-4956-8360-5A0A5CAF091A}"/>
    <cellStyle name="Moneda 7 34 4 3 2" xfId="31682" xr:uid="{79F12C02-A9E2-4FF7-AAB4-12742196D53C}"/>
    <cellStyle name="Moneda 7 34 4 3 3" xfId="20761" xr:uid="{06EA3C54-763D-4921-9769-929919E97417}"/>
    <cellStyle name="Moneda 7 34 4 4" xfId="28043" xr:uid="{AD8E2DAB-6293-4B74-B9E7-2ACEC5F46183}"/>
    <cellStyle name="Moneda 7 34 4 5" xfId="17122" xr:uid="{B65FBD8B-00F5-4136-9AB9-E7D4A4134FC8}"/>
    <cellStyle name="Moneda 7 34 5" xfId="6889" xr:uid="{B1B774C5-4CE4-4247-8CCA-0C42D1EE0B95}"/>
    <cellStyle name="Moneda 7 34 5 2" xfId="14196" xr:uid="{D023CFE0-6406-49FF-91D8-54F59D6691B4}"/>
    <cellStyle name="Moneda 7 34 5 2 2" xfId="36048" xr:uid="{EDDE9D70-D859-40B8-B807-AC3D68FE1616}"/>
    <cellStyle name="Moneda 7 34 5 2 3" xfId="25127" xr:uid="{753BCAAA-DCAA-49CF-BB57-B94199BFFD8F}"/>
    <cellStyle name="Moneda 7 34 5 3" xfId="10542" xr:uid="{B74AE764-B113-43A1-8E2F-396675371B8E}"/>
    <cellStyle name="Moneda 7 34 5 3 2" xfId="32408" xr:uid="{EFA1D794-563B-412F-8D78-E0658E36B843}"/>
    <cellStyle name="Moneda 7 34 5 3 3" xfId="21487" xr:uid="{20C57B16-4AA5-453B-9DE0-7331F22481C4}"/>
    <cellStyle name="Moneda 7 34 5 4" xfId="28769" xr:uid="{3886D312-9950-488B-81E9-6249D0C1FD2B}"/>
    <cellStyle name="Moneda 7 34 5 5" xfId="17848" xr:uid="{4F66AFA3-A45B-406B-B4B1-B98BAE6AED12}"/>
    <cellStyle name="Moneda 7 34 6" xfId="7619" xr:uid="{950F3694-A003-4326-B4E2-41879CE909BC}"/>
    <cellStyle name="Moneda 7 34 6 2" xfId="14926" xr:uid="{CAC3D1B6-79F3-4FA4-9DBC-FC2E7F40CD3F}"/>
    <cellStyle name="Moneda 7 34 6 2 2" xfId="36774" xr:uid="{AE5BCEEA-11AE-4E7A-8852-7865348103CE}"/>
    <cellStyle name="Moneda 7 34 6 2 3" xfId="25853" xr:uid="{1F692C49-8E3E-4BC3-8185-4FC36F72C133}"/>
    <cellStyle name="Moneda 7 34 6 3" xfId="11272" xr:uid="{55EC9666-C784-4F9F-8AF9-44F7D6AE54CA}"/>
    <cellStyle name="Moneda 7 34 6 3 2" xfId="33134" xr:uid="{2012CAEB-D0FA-4C22-8352-5723D0D8CA1E}"/>
    <cellStyle name="Moneda 7 34 6 3 3" xfId="22213" xr:uid="{22410668-804C-4257-BB41-196A6649CD33}"/>
    <cellStyle name="Moneda 7 34 6 4" xfId="29495" xr:uid="{6DE3281A-CB0D-444F-89EE-3DF018CCA2F1}"/>
    <cellStyle name="Moneda 7 34 6 5" xfId="18574" xr:uid="{7C9BBF5E-5645-4016-BA4E-B9267220CF70}"/>
    <cellStyle name="Moneda 7 34 7" xfId="8349" xr:uid="{A1A7215F-CFD0-4322-A5F2-6D1C52679655}"/>
    <cellStyle name="Moneda 7 34 7 2" xfId="15656" xr:uid="{C478BE65-4AAE-4BDB-B1AA-BEDCC4CAE134}"/>
    <cellStyle name="Moneda 7 34 7 2 2" xfId="37500" xr:uid="{B985CA2D-A3EB-4231-9468-B2472AD2046D}"/>
    <cellStyle name="Moneda 7 34 7 2 3" xfId="26579" xr:uid="{C75E378A-7B7D-4920-BD54-EE7F302E554C}"/>
    <cellStyle name="Moneda 7 34 7 3" xfId="12000" xr:uid="{95EC12D8-F27B-469C-9F64-EDD594C7C070}"/>
    <cellStyle name="Moneda 7 34 7 3 2" xfId="33860" xr:uid="{BA419E32-86DD-49FA-87E2-9C5D32A7F855}"/>
    <cellStyle name="Moneda 7 34 7 3 3" xfId="22939" xr:uid="{E33890B9-2E2E-40DC-AF3D-152DE9FB4C43}"/>
    <cellStyle name="Moneda 7 34 7 4" xfId="30221" xr:uid="{646F8746-D4F4-440A-AAE7-90D0A5296AE9}"/>
    <cellStyle name="Moneda 7 34 7 5" xfId="19300" xr:uid="{4FA65C54-035B-450C-A4CB-27E77719AFB0}"/>
    <cellStyle name="Moneda 7 34 8" xfId="12738" xr:uid="{77E4F9DA-F8D5-4C66-B864-AFDEA15D814E}"/>
    <cellStyle name="Moneda 7 34 8 2" xfId="34594" xr:uid="{FC1B8420-D3E3-4C7D-A410-547A5937245D}"/>
    <cellStyle name="Moneda 7 34 8 3" xfId="23673" xr:uid="{3B2B3F1E-FDF2-4E81-B994-38916ADC4946}"/>
    <cellStyle name="Moneda 7 34 9" xfId="9086" xr:uid="{FDD95E4C-3885-4E7A-BD5F-4A7FA6C8C9E5}"/>
    <cellStyle name="Moneda 7 34 9 2" xfId="30954" xr:uid="{0E555769-73C9-4F6B-8AC6-2B9979F4CBB4}"/>
    <cellStyle name="Moneda 7 34 9 3" xfId="20033" xr:uid="{4929215A-B8A1-446F-AD19-577FECC91AAC}"/>
    <cellStyle name="Moneda 7 35" xfId="3250" xr:uid="{728D3432-D777-481B-B838-40D460D2D87E}"/>
    <cellStyle name="Moneda 7 35 10" xfId="27316" xr:uid="{80D8D6A8-44B5-4724-814A-5E23F4ECA9D1}"/>
    <cellStyle name="Moneda 7 35 11" xfId="16395" xr:uid="{A0B0C81A-9FC9-4A09-A3AB-A2463EBCBE97}"/>
    <cellStyle name="Moneda 7 35 2" xfId="5660" xr:uid="{608CB081-3D68-48E2-9419-335C70801613}"/>
    <cellStyle name="Moneda 7 35 2 2" xfId="6399" xr:uid="{3DBD878E-4AAC-4163-BC6A-AF69732EC4D8}"/>
    <cellStyle name="Moneda 7 35 2 2 2" xfId="13706" xr:uid="{54296007-E54E-4838-AA8D-C57DCA1EF60C}"/>
    <cellStyle name="Moneda 7 35 2 2 2 2" xfId="35560" xr:uid="{3382CCAD-33EC-4C30-9579-5B0C47E43637}"/>
    <cellStyle name="Moneda 7 35 2 2 2 3" xfId="24639" xr:uid="{A7138918-1970-4399-9A5D-2D1B8087B8F0}"/>
    <cellStyle name="Moneda 7 35 2 2 3" xfId="10052" xr:uid="{D014A579-D957-4ACA-A360-E9E63E70BDC3}"/>
    <cellStyle name="Moneda 7 35 2 2 3 2" xfId="31920" xr:uid="{6922D0E8-3B9B-4C45-A806-9A315858EE1B}"/>
    <cellStyle name="Moneda 7 35 2 2 3 3" xfId="20999" xr:uid="{F5B7C4A5-57B0-45EB-90E7-9500D8BB0C6F}"/>
    <cellStyle name="Moneda 7 35 2 2 4" xfId="28281" xr:uid="{9A8BF636-1021-407D-8769-04172281CDC0}"/>
    <cellStyle name="Moneda 7 35 2 2 5" xfId="17360" xr:uid="{B1368846-3A5A-4A68-B36A-2743810688CF}"/>
    <cellStyle name="Moneda 7 35 2 3" xfId="7129" xr:uid="{6F39770D-647F-48E4-8F3C-BB23493C9985}"/>
    <cellStyle name="Moneda 7 35 2 3 2" xfId="14436" xr:uid="{16BB6299-8374-4FBD-BD29-8994A0E5692A}"/>
    <cellStyle name="Moneda 7 35 2 3 2 2" xfId="36286" xr:uid="{76188D42-1370-4A43-9088-62D4F476D439}"/>
    <cellStyle name="Moneda 7 35 2 3 2 3" xfId="25365" xr:uid="{B5F41B2C-E23F-4EE7-9238-EC1FA993DA55}"/>
    <cellStyle name="Moneda 7 35 2 3 3" xfId="10782" xr:uid="{D10C9028-DC67-4573-8B55-21963A2ED518}"/>
    <cellStyle name="Moneda 7 35 2 3 3 2" xfId="32646" xr:uid="{28235BE1-CEF2-44C4-B826-4A3F2983A0C1}"/>
    <cellStyle name="Moneda 7 35 2 3 3 3" xfId="21725" xr:uid="{B6CB2C58-FB3D-4241-A166-5EBEB8483F7A}"/>
    <cellStyle name="Moneda 7 35 2 3 4" xfId="29007" xr:uid="{131165F1-9E7B-49AA-9A3A-DAE33265CADC}"/>
    <cellStyle name="Moneda 7 35 2 3 5" xfId="18086" xr:uid="{C3C1DB57-1BB2-4CBD-84E2-6AA95B315CCD}"/>
    <cellStyle name="Moneda 7 35 2 4" xfId="7859" xr:uid="{CE6D045E-6FE0-40D3-B242-BA2FD5625A48}"/>
    <cellStyle name="Moneda 7 35 2 4 2" xfId="15166" xr:uid="{B6CD2DA4-E201-439B-9CFF-EA83B018281D}"/>
    <cellStyle name="Moneda 7 35 2 4 2 2" xfId="37012" xr:uid="{A13F89C2-28F8-4297-9C93-D648D3E5F412}"/>
    <cellStyle name="Moneda 7 35 2 4 2 3" xfId="26091" xr:uid="{CE27C350-DEA6-42C4-A485-A9201AB44406}"/>
    <cellStyle name="Moneda 7 35 2 4 3" xfId="11512" xr:uid="{65E8ABA9-A2BA-4471-96F3-7C21AAF09CF2}"/>
    <cellStyle name="Moneda 7 35 2 4 3 2" xfId="33372" xr:uid="{2E94CFF0-7430-4CD2-A3EE-754D85E9ADBA}"/>
    <cellStyle name="Moneda 7 35 2 4 3 3" xfId="22451" xr:uid="{F8406E9D-2FA3-4C95-A747-76CD56CD5628}"/>
    <cellStyle name="Moneda 7 35 2 4 4" xfId="29733" xr:uid="{60A15D7B-8E90-44E2-A13A-C5ECA5347088}"/>
    <cellStyle name="Moneda 7 35 2 4 5" xfId="18812" xr:uid="{9C08596D-3DBB-4009-A3EC-968C1D28F387}"/>
    <cellStyle name="Moneda 7 35 2 5" xfId="8589" xr:uid="{5CDDF327-D168-4F97-B319-91A29C9BDD86}"/>
    <cellStyle name="Moneda 7 35 2 5 2" xfId="15896" xr:uid="{041819E7-7D22-405D-9EDB-91FDCB934741}"/>
    <cellStyle name="Moneda 7 35 2 5 2 2" xfId="37738" xr:uid="{D4FA924E-1AD0-4359-ABA5-7EB10427C267}"/>
    <cellStyle name="Moneda 7 35 2 5 2 3" xfId="26817" xr:uid="{1A8BE23E-9BB1-417D-98C6-E3DEBCD9CF28}"/>
    <cellStyle name="Moneda 7 35 2 5 3" xfId="12238" xr:uid="{7BDFA029-134C-48E1-9581-F58420817B24}"/>
    <cellStyle name="Moneda 7 35 2 5 3 2" xfId="34098" xr:uid="{5DA14328-743A-42D3-8C12-D82BD865257B}"/>
    <cellStyle name="Moneda 7 35 2 5 3 3" xfId="23177" xr:uid="{0975E72A-B1F9-4632-A0B4-28067BE00BB8}"/>
    <cellStyle name="Moneda 7 35 2 5 4" xfId="30459" xr:uid="{AA9680AF-9C1A-43FE-8786-0AF939E7DD40}"/>
    <cellStyle name="Moneda 7 35 2 5 5" xfId="19538" xr:uid="{643C744B-DC19-4910-BC6A-80EBCBC2D6F6}"/>
    <cellStyle name="Moneda 7 35 2 6" xfId="12978" xr:uid="{D06F7C63-38D4-40CE-AD5C-0C6DDEB9F045}"/>
    <cellStyle name="Moneda 7 35 2 6 2" xfId="34832" xr:uid="{1C3A30D3-8C18-4312-AB68-21D2D9A6686E}"/>
    <cellStyle name="Moneda 7 35 2 6 3" xfId="23911" xr:uid="{53F0F6B2-4860-4EC9-90DA-6EE7D4D1DFD5}"/>
    <cellStyle name="Moneda 7 35 2 7" xfId="9324" xr:uid="{3F3B11A9-AB51-431B-BFD9-BB5E635787FF}"/>
    <cellStyle name="Moneda 7 35 2 7 2" xfId="31192" xr:uid="{6925630A-980B-47C0-84AF-534ED1D6A74A}"/>
    <cellStyle name="Moneda 7 35 2 7 3" xfId="20271" xr:uid="{A6404D27-8A40-4389-887B-E752247F66E3}"/>
    <cellStyle name="Moneda 7 35 2 8" xfId="27553" xr:uid="{A2A309C8-842E-40F3-ACF8-68BC0DB79D4C}"/>
    <cellStyle name="Moneda 7 35 2 9" xfId="16632" xr:uid="{5B99640D-551C-48E8-95A9-FD2A6D9979D1}"/>
    <cellStyle name="Moneda 7 35 3" xfId="5910" xr:uid="{2E2FFD01-937B-426B-8833-40E41614B1DE}"/>
    <cellStyle name="Moneda 7 35 3 2" xfId="6643" xr:uid="{8674B2D2-D9BD-4F0C-88A1-09AB4F9D19AD}"/>
    <cellStyle name="Moneda 7 35 3 2 2" xfId="13950" xr:uid="{B40051B6-8B45-4605-B2C9-E2CD94620348}"/>
    <cellStyle name="Moneda 7 35 3 2 2 2" xfId="35804" xr:uid="{8816FA0F-5D76-4141-A2CA-3FA390911D9B}"/>
    <cellStyle name="Moneda 7 35 3 2 2 3" xfId="24883" xr:uid="{A1494DCC-12A8-4432-90FE-7E28168015DB}"/>
    <cellStyle name="Moneda 7 35 3 2 3" xfId="10296" xr:uid="{06B97E7E-F2EF-4152-A13A-D26BFEABBAFA}"/>
    <cellStyle name="Moneda 7 35 3 2 3 2" xfId="32164" xr:uid="{059BA40F-8DD1-48D5-A5A3-CB7C526AD431}"/>
    <cellStyle name="Moneda 7 35 3 2 3 3" xfId="21243" xr:uid="{FC954694-FA58-4363-B15A-7C63A8DDB66A}"/>
    <cellStyle name="Moneda 7 35 3 2 4" xfId="28525" xr:uid="{8724B364-2846-4323-B8AC-81A0E334F14E}"/>
    <cellStyle name="Moneda 7 35 3 2 5" xfId="17604" xr:uid="{42D28F1C-C8AB-4446-A127-F20E703D5847}"/>
    <cellStyle name="Moneda 7 35 3 3" xfId="7373" xr:uid="{A7208FB3-E196-47FD-9DEB-0789FFE88052}"/>
    <cellStyle name="Moneda 7 35 3 3 2" xfId="14680" xr:uid="{CB93165B-680C-411E-8328-D4F87B6E0BF2}"/>
    <cellStyle name="Moneda 7 35 3 3 2 2" xfId="36530" xr:uid="{EB8B1452-B4F9-4987-81E2-A89368068122}"/>
    <cellStyle name="Moneda 7 35 3 3 2 3" xfId="25609" xr:uid="{D1463B17-9B20-4DEA-85BF-D1461D0FC1CD}"/>
    <cellStyle name="Moneda 7 35 3 3 3" xfId="11026" xr:uid="{685B2658-8764-4076-9338-00453AD0F92C}"/>
    <cellStyle name="Moneda 7 35 3 3 3 2" xfId="32890" xr:uid="{8F064B85-7A8F-4083-8248-29C10E2AAEBC}"/>
    <cellStyle name="Moneda 7 35 3 3 3 3" xfId="21969" xr:uid="{A7518CCE-83C4-4B83-9E91-627F14F2D868}"/>
    <cellStyle name="Moneda 7 35 3 3 4" xfId="29251" xr:uid="{ED2149EB-D066-41B4-A6C6-0F3C26787191}"/>
    <cellStyle name="Moneda 7 35 3 3 5" xfId="18330" xr:uid="{5BF270C9-D5C6-4D6F-B6A4-C2AC37BBE345}"/>
    <cellStyle name="Moneda 7 35 3 4" xfId="8103" xr:uid="{72406086-66A6-4FF2-8C2A-7448750938B2}"/>
    <cellStyle name="Moneda 7 35 3 4 2" xfId="15410" xr:uid="{8B6F498D-2FB6-4FA5-BFF0-FD5A0FAC1725}"/>
    <cellStyle name="Moneda 7 35 3 4 2 2" xfId="37256" xr:uid="{AEEF2962-7D57-4524-B27F-5C965AD052A1}"/>
    <cellStyle name="Moneda 7 35 3 4 2 3" xfId="26335" xr:uid="{1A296FBA-722A-4502-9AFE-0BE98A5A62F9}"/>
    <cellStyle name="Moneda 7 35 3 4 3" xfId="11756" xr:uid="{AA955115-4C0A-42B8-B10B-2B4548387F23}"/>
    <cellStyle name="Moneda 7 35 3 4 3 2" xfId="33616" xr:uid="{FBE06AEB-18C4-40B6-9E67-8B754553D981}"/>
    <cellStyle name="Moneda 7 35 3 4 3 3" xfId="22695" xr:uid="{612E7623-4A8D-49E1-94F8-00845BA1BC63}"/>
    <cellStyle name="Moneda 7 35 3 4 4" xfId="29977" xr:uid="{1537E9A8-3C44-430E-92FC-FED7F31D7520}"/>
    <cellStyle name="Moneda 7 35 3 4 5" xfId="19056" xr:uid="{63DF972B-3975-4D42-82EA-03CA3F473323}"/>
    <cellStyle name="Moneda 7 35 3 5" xfId="8833" xr:uid="{A29AD195-2ABA-4B0F-9C0B-54C4D5251CED}"/>
    <cellStyle name="Moneda 7 35 3 5 2" xfId="16140" xr:uid="{775D1AB8-9570-40A5-A391-C89CEC3958D4}"/>
    <cellStyle name="Moneda 7 35 3 5 2 2" xfId="37982" xr:uid="{2F966DB4-198A-4529-9F6F-2F4787E3922E}"/>
    <cellStyle name="Moneda 7 35 3 5 2 3" xfId="27061" xr:uid="{D2E0B265-8FE4-4F7D-BD1C-68539E33B6CB}"/>
    <cellStyle name="Moneda 7 35 3 5 3" xfId="12482" xr:uid="{47474C73-B901-4FD3-B507-29DCD482DF62}"/>
    <cellStyle name="Moneda 7 35 3 5 3 2" xfId="34342" xr:uid="{84D32A8E-A1A0-4A69-ABB0-8FD6EEFA16DB}"/>
    <cellStyle name="Moneda 7 35 3 5 3 3" xfId="23421" xr:uid="{9DF40860-DA08-4FA6-9602-33B7ED798090}"/>
    <cellStyle name="Moneda 7 35 3 5 4" xfId="30703" xr:uid="{3187BFDB-018B-4418-98A7-5441823B25C7}"/>
    <cellStyle name="Moneda 7 35 3 5 5" xfId="19782" xr:uid="{B9BF3F9E-5C3F-42BC-BF84-23009A80D51C}"/>
    <cellStyle name="Moneda 7 35 3 6" xfId="13222" xr:uid="{50B7C9C2-0CBA-4AA2-BA32-AB593821689A}"/>
    <cellStyle name="Moneda 7 35 3 6 2" xfId="35076" xr:uid="{9FFC74BC-88B7-4CBB-9BB3-0417F93CEE6E}"/>
    <cellStyle name="Moneda 7 35 3 6 3" xfId="24155" xr:uid="{14674A22-CF37-41C5-A950-CFBBA8D2A9BE}"/>
    <cellStyle name="Moneda 7 35 3 7" xfId="9568" xr:uid="{74B702C8-C9BA-45A0-ACF0-634C3A6B96E9}"/>
    <cellStyle name="Moneda 7 35 3 7 2" xfId="31436" xr:uid="{F5A3E14C-FDCB-4CDB-B842-A931672BEA59}"/>
    <cellStyle name="Moneda 7 35 3 7 3" xfId="20515" xr:uid="{1995115E-22BB-48DF-B0FE-795A17B72266}"/>
    <cellStyle name="Moneda 7 35 3 8" xfId="27797" xr:uid="{BA459B8F-E34C-4194-92D6-4B2710D10564}"/>
    <cellStyle name="Moneda 7 35 3 9" xfId="16876" xr:uid="{4F413C7C-00E9-47BB-9932-8F55FCA810CE}"/>
    <cellStyle name="Moneda 7 35 4" xfId="6162" xr:uid="{A4CD83F1-BA17-4CB4-B441-AD3F99F4CBF7}"/>
    <cellStyle name="Moneda 7 35 4 2" xfId="13469" xr:uid="{03BF579A-0283-4972-B9AE-BB1F4662C2B7}"/>
    <cellStyle name="Moneda 7 35 4 2 2" xfId="35323" xr:uid="{D7193C95-11AC-4457-BDC2-150C4A487229}"/>
    <cellStyle name="Moneda 7 35 4 2 3" xfId="24402" xr:uid="{603A0475-10A4-4FA4-87FB-4C69D98EE2FB}"/>
    <cellStyle name="Moneda 7 35 4 3" xfId="9815" xr:uid="{6E68F18E-1B4E-4A72-A3A7-703302717233}"/>
    <cellStyle name="Moneda 7 35 4 3 2" xfId="31683" xr:uid="{07402727-8D53-46B6-A825-B96C5CFAD584}"/>
    <cellStyle name="Moneda 7 35 4 3 3" xfId="20762" xr:uid="{9B23135F-EEAE-47E4-9407-DD18888ADEF3}"/>
    <cellStyle name="Moneda 7 35 4 4" xfId="28044" xr:uid="{E90C212D-E283-4FBA-9154-96C5293AF944}"/>
    <cellStyle name="Moneda 7 35 4 5" xfId="17123" xr:uid="{9CC39B51-2927-45C9-94A5-323CA4E06A5A}"/>
    <cellStyle name="Moneda 7 35 5" xfId="6890" xr:uid="{58FEE8AE-88D4-480E-A3AC-D10DC09B1BC1}"/>
    <cellStyle name="Moneda 7 35 5 2" xfId="14197" xr:uid="{89A6BBE9-0E77-4FF7-AE65-DD71529863C5}"/>
    <cellStyle name="Moneda 7 35 5 2 2" xfId="36049" xr:uid="{BF3E658C-E664-4FD3-BA48-35D3D2F3C98B}"/>
    <cellStyle name="Moneda 7 35 5 2 3" xfId="25128" xr:uid="{DFDB6F64-77A8-4E01-AEF2-6D183F1AAE69}"/>
    <cellStyle name="Moneda 7 35 5 3" xfId="10543" xr:uid="{3C5CDDFC-D740-413C-98EB-F8A5D26FF29E}"/>
    <cellStyle name="Moneda 7 35 5 3 2" xfId="32409" xr:uid="{91B911EE-F8CA-4B69-9B2B-B3264E077193}"/>
    <cellStyle name="Moneda 7 35 5 3 3" xfId="21488" xr:uid="{58289CD9-A2D3-4C04-BD64-387AA6F78A9B}"/>
    <cellStyle name="Moneda 7 35 5 4" xfId="28770" xr:uid="{DED91503-ACF8-4856-9DEC-F90CEE275B3E}"/>
    <cellStyle name="Moneda 7 35 5 5" xfId="17849" xr:uid="{792E404F-1AC3-4104-991B-8B1FC13AD5C0}"/>
    <cellStyle name="Moneda 7 35 6" xfId="7620" xr:uid="{299C45C1-82E8-498C-8C3E-8C188AC46950}"/>
    <cellStyle name="Moneda 7 35 6 2" xfId="14927" xr:uid="{14CBF5CC-BA46-4BBC-A9E0-2C51AA0463B3}"/>
    <cellStyle name="Moneda 7 35 6 2 2" xfId="36775" xr:uid="{06D17502-F867-4747-B1D2-DFA5EF4BA576}"/>
    <cellStyle name="Moneda 7 35 6 2 3" xfId="25854" xr:uid="{1F0703BD-702C-4FF4-9C25-321A3E1C3F2D}"/>
    <cellStyle name="Moneda 7 35 6 3" xfId="11273" xr:uid="{705339D9-464F-44C4-ADC7-7B56CC525CFC}"/>
    <cellStyle name="Moneda 7 35 6 3 2" xfId="33135" xr:uid="{3230F43B-3F50-44CF-A565-C18E80C2D471}"/>
    <cellStyle name="Moneda 7 35 6 3 3" xfId="22214" xr:uid="{0656627E-5356-4A5E-A732-F6C265E69511}"/>
    <cellStyle name="Moneda 7 35 6 4" xfId="29496" xr:uid="{4EA99175-58CB-4D92-A51A-B75D373F786C}"/>
    <cellStyle name="Moneda 7 35 6 5" xfId="18575" xr:uid="{440CF608-EBD2-46A3-AF54-2BA2A2D25467}"/>
    <cellStyle name="Moneda 7 35 7" xfId="8350" xr:uid="{E6E88546-10AB-45FF-B7AB-6D509DF3F243}"/>
    <cellStyle name="Moneda 7 35 7 2" xfId="15657" xr:uid="{37B1D675-4C5D-4ACC-A066-2115BFA03DAC}"/>
    <cellStyle name="Moneda 7 35 7 2 2" xfId="37501" xr:uid="{E34D2AA0-EA20-48FD-BDBB-2A55E7BA24C8}"/>
    <cellStyle name="Moneda 7 35 7 2 3" xfId="26580" xr:uid="{35EA4F0A-20EF-4CA7-A907-23011775F918}"/>
    <cellStyle name="Moneda 7 35 7 3" xfId="12001" xr:uid="{0B04A051-8780-4D71-9ED6-6096F6979CC8}"/>
    <cellStyle name="Moneda 7 35 7 3 2" xfId="33861" xr:uid="{672E8CAF-C935-4755-9195-00B238C8C1F0}"/>
    <cellStyle name="Moneda 7 35 7 3 3" xfId="22940" xr:uid="{73B347AA-65E6-4882-A0D5-17AD2516E764}"/>
    <cellStyle name="Moneda 7 35 7 4" xfId="30222" xr:uid="{B25F4216-25E9-4155-8F4C-316589FA7440}"/>
    <cellStyle name="Moneda 7 35 7 5" xfId="19301" xr:uid="{5DCB55BC-BC9A-4D22-A8CD-4D9ACCED012B}"/>
    <cellStyle name="Moneda 7 35 8" xfId="12739" xr:uid="{DD5B7A60-5894-42AE-AC28-72D6BCAC7A55}"/>
    <cellStyle name="Moneda 7 35 8 2" xfId="34595" xr:uid="{280249A2-FAF1-4F34-897D-07835578DCF9}"/>
    <cellStyle name="Moneda 7 35 8 3" xfId="23674" xr:uid="{C1049708-D047-4293-8AFA-BCF860744F3B}"/>
    <cellStyle name="Moneda 7 35 9" xfId="9087" xr:uid="{C7FB0480-9D03-4941-BE3F-97109D0E0BCB}"/>
    <cellStyle name="Moneda 7 35 9 2" xfId="30955" xr:uid="{571CCC1C-D5E6-473D-8DF8-511756DC2BD4}"/>
    <cellStyle name="Moneda 7 35 9 3" xfId="20034" xr:uid="{D49C2715-A43E-4475-97E7-C5ABAEAE4EAF}"/>
    <cellStyle name="Moneda 7 36" xfId="3251" xr:uid="{14E658F2-C49A-4CEF-9171-C9077E8089F5}"/>
    <cellStyle name="Moneda 7 36 10" xfId="27317" xr:uid="{3660EAE1-8EA8-4847-A031-0734A41FD69C}"/>
    <cellStyle name="Moneda 7 36 11" xfId="16396" xr:uid="{E9AAB547-BB0F-46CC-AB69-624B0A6808F9}"/>
    <cellStyle name="Moneda 7 36 2" xfId="5661" xr:uid="{6A577EF2-EC25-4443-82E8-FB9E27F00932}"/>
    <cellStyle name="Moneda 7 36 2 2" xfId="6400" xr:uid="{CAB7CE89-0D03-46F6-908C-825509A8AB52}"/>
    <cellStyle name="Moneda 7 36 2 2 2" xfId="13707" xr:uid="{7F0845A2-52B1-4F5C-B27C-DAE5AF15EC5C}"/>
    <cellStyle name="Moneda 7 36 2 2 2 2" xfId="35561" xr:uid="{3C5990FD-6610-4D65-9E20-D72B72D1AC8C}"/>
    <cellStyle name="Moneda 7 36 2 2 2 3" xfId="24640" xr:uid="{AD3D395D-8919-4B92-8E61-19BD3048783E}"/>
    <cellStyle name="Moneda 7 36 2 2 3" xfId="10053" xr:uid="{257EC944-999B-4403-BDDC-5BB52F8F7AE4}"/>
    <cellStyle name="Moneda 7 36 2 2 3 2" xfId="31921" xr:uid="{788AF536-A4AC-4BA7-8B80-8BEE2E24F882}"/>
    <cellStyle name="Moneda 7 36 2 2 3 3" xfId="21000" xr:uid="{884FF46E-4E50-4BCA-9EBC-77D6FC89E2B8}"/>
    <cellStyle name="Moneda 7 36 2 2 4" xfId="28282" xr:uid="{043AAEDC-B7FE-406D-B495-11964003EEF7}"/>
    <cellStyle name="Moneda 7 36 2 2 5" xfId="17361" xr:uid="{215EF313-ADF8-451A-9570-C4C8219CC24C}"/>
    <cellStyle name="Moneda 7 36 2 3" xfId="7130" xr:uid="{99346BB7-7ED1-4CA4-8350-73970867313C}"/>
    <cellStyle name="Moneda 7 36 2 3 2" xfId="14437" xr:uid="{87B263D1-E41F-4A4B-9EED-F8DCD3800857}"/>
    <cellStyle name="Moneda 7 36 2 3 2 2" xfId="36287" xr:uid="{0120B372-5B88-41E6-822E-D452A9FD1285}"/>
    <cellStyle name="Moneda 7 36 2 3 2 3" xfId="25366" xr:uid="{64B96142-BC30-4C7A-8019-314D14321A1A}"/>
    <cellStyle name="Moneda 7 36 2 3 3" xfId="10783" xr:uid="{DD95B116-A385-46FC-84F1-EA5B167E79C1}"/>
    <cellStyle name="Moneda 7 36 2 3 3 2" xfId="32647" xr:uid="{E2D92DC3-6E82-4070-AECB-FEAF634510E3}"/>
    <cellStyle name="Moneda 7 36 2 3 3 3" xfId="21726" xr:uid="{BD6450EA-DE27-42BF-BC00-C6776400C469}"/>
    <cellStyle name="Moneda 7 36 2 3 4" xfId="29008" xr:uid="{57CB4AF9-49A1-43A1-B66D-AE52F70C090B}"/>
    <cellStyle name="Moneda 7 36 2 3 5" xfId="18087" xr:uid="{35F90885-357F-4EDA-9F42-52C92CA720F2}"/>
    <cellStyle name="Moneda 7 36 2 4" xfId="7860" xr:uid="{176E79A1-55E9-455C-9D68-F968B37364C8}"/>
    <cellStyle name="Moneda 7 36 2 4 2" xfId="15167" xr:uid="{51F9E708-25F4-44A0-B966-E58FD959CEB7}"/>
    <cellStyle name="Moneda 7 36 2 4 2 2" xfId="37013" xr:uid="{54EB8616-22DA-41B0-9D9D-F9431D6E6297}"/>
    <cellStyle name="Moneda 7 36 2 4 2 3" xfId="26092" xr:uid="{712BC94C-058A-4657-9071-AB402819558C}"/>
    <cellStyle name="Moneda 7 36 2 4 3" xfId="11513" xr:uid="{B14A5DB6-255E-4159-A4F6-1A0E1E12A5FF}"/>
    <cellStyle name="Moneda 7 36 2 4 3 2" xfId="33373" xr:uid="{EE8FD96B-B0F8-45DD-AC7B-29DCCEC9D997}"/>
    <cellStyle name="Moneda 7 36 2 4 3 3" xfId="22452" xr:uid="{CC93A9E5-B9A8-4D01-A7EC-882BE5D3A2E3}"/>
    <cellStyle name="Moneda 7 36 2 4 4" xfId="29734" xr:uid="{10DE6238-DF41-4228-80B2-15A2756F9547}"/>
    <cellStyle name="Moneda 7 36 2 4 5" xfId="18813" xr:uid="{2908C4C4-2997-4895-AFA9-9147FC35389F}"/>
    <cellStyle name="Moneda 7 36 2 5" xfId="8590" xr:uid="{A178E3B0-5DDE-4C7C-936D-1D30D6372B31}"/>
    <cellStyle name="Moneda 7 36 2 5 2" xfId="15897" xr:uid="{756D0ECA-EC28-46F6-8EAE-9AB8B5FD3972}"/>
    <cellStyle name="Moneda 7 36 2 5 2 2" xfId="37739" xr:uid="{28EDCED4-1198-4236-878C-B75B1D34010E}"/>
    <cellStyle name="Moneda 7 36 2 5 2 3" xfId="26818" xr:uid="{CC449052-DB2D-4681-A61D-7E997BE65C2E}"/>
    <cellStyle name="Moneda 7 36 2 5 3" xfId="12239" xr:uid="{773CA9A9-56BC-45B6-B81B-A4FD52444F47}"/>
    <cellStyle name="Moneda 7 36 2 5 3 2" xfId="34099" xr:uid="{BBBF94C1-AAF8-4AB1-BBCF-A4190B0AFCCD}"/>
    <cellStyle name="Moneda 7 36 2 5 3 3" xfId="23178" xr:uid="{43C3B246-4F86-4AD2-96B5-20054CC2FF30}"/>
    <cellStyle name="Moneda 7 36 2 5 4" xfId="30460" xr:uid="{F9EAFDD9-FBB1-442C-B1BE-5A2D348692BF}"/>
    <cellStyle name="Moneda 7 36 2 5 5" xfId="19539" xr:uid="{CA49DFAA-FD54-443B-86FE-6DEA5D6970CC}"/>
    <cellStyle name="Moneda 7 36 2 6" xfId="12979" xr:uid="{8B2653BD-7361-4867-8A4D-DDAD21BE04D7}"/>
    <cellStyle name="Moneda 7 36 2 6 2" xfId="34833" xr:uid="{808E365F-ADFA-4627-8B92-DF5680B0E4EA}"/>
    <cellStyle name="Moneda 7 36 2 6 3" xfId="23912" xr:uid="{54C29DB5-F010-4D39-A07D-7AA7294E7BDD}"/>
    <cellStyle name="Moneda 7 36 2 7" xfId="9325" xr:uid="{FDCC1D54-261B-42F8-A098-DC34D2C55343}"/>
    <cellStyle name="Moneda 7 36 2 7 2" xfId="31193" xr:uid="{0DC1C559-FD0F-4691-8AFC-C6D5D4B9A43D}"/>
    <cellStyle name="Moneda 7 36 2 7 3" xfId="20272" xr:uid="{2B750A1A-F3EB-4D85-89DE-1925FB673B6A}"/>
    <cellStyle name="Moneda 7 36 2 8" xfId="27554" xr:uid="{0B1673E2-97B4-431E-8964-9988880C85B2}"/>
    <cellStyle name="Moneda 7 36 2 9" xfId="16633" xr:uid="{9F62682A-F04C-4B99-AE50-F66A3A243A71}"/>
    <cellStyle name="Moneda 7 36 3" xfId="5911" xr:uid="{85768DF6-E78C-461B-99FB-E7D28C91B2AC}"/>
    <cellStyle name="Moneda 7 36 3 2" xfId="6644" xr:uid="{C80FE8E2-D90A-4411-92BB-336B59C0EF4C}"/>
    <cellStyle name="Moneda 7 36 3 2 2" xfId="13951" xr:uid="{307B2C58-EC1D-4FBC-BC56-21AEECB10AFE}"/>
    <cellStyle name="Moneda 7 36 3 2 2 2" xfId="35805" xr:uid="{5F94EFCB-3DB9-4C1E-9F8A-6638DCD646A4}"/>
    <cellStyle name="Moneda 7 36 3 2 2 3" xfId="24884" xr:uid="{F25E8F48-96C4-43EE-95A3-E0C704C0D98D}"/>
    <cellStyle name="Moneda 7 36 3 2 3" xfId="10297" xr:uid="{4BB26653-B81E-4E45-90FC-DF744F8E3AFD}"/>
    <cellStyle name="Moneda 7 36 3 2 3 2" xfId="32165" xr:uid="{A1DDFCEE-ACC8-4520-924B-333BB27E7740}"/>
    <cellStyle name="Moneda 7 36 3 2 3 3" xfId="21244" xr:uid="{A5F5BA49-ED6A-412B-946E-EAF1BD13C81B}"/>
    <cellStyle name="Moneda 7 36 3 2 4" xfId="28526" xr:uid="{20CAF76C-CACB-4DCA-B2AC-E49922F3E550}"/>
    <cellStyle name="Moneda 7 36 3 2 5" xfId="17605" xr:uid="{E12CF704-0DF1-4AA3-908A-69A1C0D17C9B}"/>
    <cellStyle name="Moneda 7 36 3 3" xfId="7374" xr:uid="{A7BABF58-7651-4139-B4AA-C9EF9E49F1C2}"/>
    <cellStyle name="Moneda 7 36 3 3 2" xfId="14681" xr:uid="{12DBA7DC-4BEE-4720-AB62-2769A1894B4C}"/>
    <cellStyle name="Moneda 7 36 3 3 2 2" xfId="36531" xr:uid="{34497960-6FE7-4BBF-BC0C-5819A5DF6BAD}"/>
    <cellStyle name="Moneda 7 36 3 3 2 3" xfId="25610" xr:uid="{5782D303-50EA-4DCD-8EC5-3F6F6436E6B6}"/>
    <cellStyle name="Moneda 7 36 3 3 3" xfId="11027" xr:uid="{C8984FF1-5FD4-439B-90BD-DA565F2F8833}"/>
    <cellStyle name="Moneda 7 36 3 3 3 2" xfId="32891" xr:uid="{33013164-290E-4550-A619-AB58F1A03013}"/>
    <cellStyle name="Moneda 7 36 3 3 3 3" xfId="21970" xr:uid="{066B2370-0ACD-4EE2-BF72-D60726E6AC88}"/>
    <cellStyle name="Moneda 7 36 3 3 4" xfId="29252" xr:uid="{A738A654-9F11-4E8D-99A7-87C3DED53683}"/>
    <cellStyle name="Moneda 7 36 3 3 5" xfId="18331" xr:uid="{A14902C1-2840-419B-B67D-977007156D87}"/>
    <cellStyle name="Moneda 7 36 3 4" xfId="8104" xr:uid="{74FB4EEE-127F-423C-BA09-83ADC3F65E2B}"/>
    <cellStyle name="Moneda 7 36 3 4 2" xfId="15411" xr:uid="{D0CF735F-A8E1-4CA6-94C1-B7440D9285C2}"/>
    <cellStyle name="Moneda 7 36 3 4 2 2" xfId="37257" xr:uid="{E5A9DE28-DE6A-4BED-BE0C-85ECFD78D7D5}"/>
    <cellStyle name="Moneda 7 36 3 4 2 3" xfId="26336" xr:uid="{A604DE03-A896-416B-81AA-22789EB89486}"/>
    <cellStyle name="Moneda 7 36 3 4 3" xfId="11757" xr:uid="{D7149DBC-7A2E-4B53-B382-BF9F20A01EA5}"/>
    <cellStyle name="Moneda 7 36 3 4 3 2" xfId="33617" xr:uid="{49E28245-DE55-4D80-BD1A-CDAF7A494BAC}"/>
    <cellStyle name="Moneda 7 36 3 4 3 3" xfId="22696" xr:uid="{37C0CB83-F360-48D4-9317-AB1D641BA1FF}"/>
    <cellStyle name="Moneda 7 36 3 4 4" xfId="29978" xr:uid="{062F0DF2-B79E-41AC-B055-E80541348BF6}"/>
    <cellStyle name="Moneda 7 36 3 4 5" xfId="19057" xr:uid="{CEC49963-9626-462A-87E5-52C670E9389C}"/>
    <cellStyle name="Moneda 7 36 3 5" xfId="8834" xr:uid="{1A0056BB-F466-480A-AB06-810E29335081}"/>
    <cellStyle name="Moneda 7 36 3 5 2" xfId="16141" xr:uid="{48916693-E20A-41D1-A5C0-1BE149EFA4B7}"/>
    <cellStyle name="Moneda 7 36 3 5 2 2" xfId="37983" xr:uid="{778BA8A2-AD15-44B3-BE55-A496A43F6568}"/>
    <cellStyle name="Moneda 7 36 3 5 2 3" xfId="27062" xr:uid="{FA5545BF-7340-4114-B383-2D43ADBC472F}"/>
    <cellStyle name="Moneda 7 36 3 5 3" xfId="12483" xr:uid="{163D9689-A8FB-4143-A17B-E3D1E2F1391E}"/>
    <cellStyle name="Moneda 7 36 3 5 3 2" xfId="34343" xr:uid="{CB7728EE-4F0D-41F7-B727-98CE214856B1}"/>
    <cellStyle name="Moneda 7 36 3 5 3 3" xfId="23422" xr:uid="{D644FFD4-9E80-4B00-B826-62D083B5A242}"/>
    <cellStyle name="Moneda 7 36 3 5 4" xfId="30704" xr:uid="{4AAC8CF9-BAAA-420E-8CB7-630BA1282882}"/>
    <cellStyle name="Moneda 7 36 3 5 5" xfId="19783" xr:uid="{6608CC53-5871-4F1F-AF82-3CCA4693CA92}"/>
    <cellStyle name="Moneda 7 36 3 6" xfId="13223" xr:uid="{FA9D8963-F3E7-4128-8134-2BBF6C3C6222}"/>
    <cellStyle name="Moneda 7 36 3 6 2" xfId="35077" xr:uid="{41BFFEEC-A683-416A-BED4-CF810C6F611C}"/>
    <cellStyle name="Moneda 7 36 3 6 3" xfId="24156" xr:uid="{062E9DDF-C15E-4B9E-B7E1-9B06189B1859}"/>
    <cellStyle name="Moneda 7 36 3 7" xfId="9569" xr:uid="{EF56E176-F26C-465D-9F73-8DCD3521B9CC}"/>
    <cellStyle name="Moneda 7 36 3 7 2" xfId="31437" xr:uid="{F98EC5E9-50D6-41D9-B29D-23BEB3134DB1}"/>
    <cellStyle name="Moneda 7 36 3 7 3" xfId="20516" xr:uid="{67754B7B-7D38-48A9-AEFD-7E3F24501217}"/>
    <cellStyle name="Moneda 7 36 3 8" xfId="27798" xr:uid="{FCC21EE9-4570-408F-B6A5-76B9D96EF62C}"/>
    <cellStyle name="Moneda 7 36 3 9" xfId="16877" xr:uid="{13887B1C-18D6-443D-A06F-1ACE10427228}"/>
    <cellStyle name="Moneda 7 36 4" xfId="6163" xr:uid="{BFEB28F8-4418-4CAC-A856-6DCA3D59C4F2}"/>
    <cellStyle name="Moneda 7 36 4 2" xfId="13470" xr:uid="{29261348-0334-4593-8510-221AE24EC970}"/>
    <cellStyle name="Moneda 7 36 4 2 2" xfId="35324" xr:uid="{66066A6E-A03C-4313-9D56-821D3BDC4193}"/>
    <cellStyle name="Moneda 7 36 4 2 3" xfId="24403" xr:uid="{F1CECFCC-3047-4025-845C-C318831EC4D6}"/>
    <cellStyle name="Moneda 7 36 4 3" xfId="9816" xr:uid="{76885CAF-8ADB-416A-88AB-CAD3CC1E2BA2}"/>
    <cellStyle name="Moneda 7 36 4 3 2" xfId="31684" xr:uid="{8040C8D1-21EE-49A6-8CA7-026C9B2B8C31}"/>
    <cellStyle name="Moneda 7 36 4 3 3" xfId="20763" xr:uid="{977BFA2A-0C5F-4378-A625-C8BAF03DF76A}"/>
    <cellStyle name="Moneda 7 36 4 4" xfId="28045" xr:uid="{F6D9A99E-C1B1-4CAD-8ED7-57284B365701}"/>
    <cellStyle name="Moneda 7 36 4 5" xfId="17124" xr:uid="{C03F8DE9-0F76-494E-891B-2DA6A8AF46EF}"/>
    <cellStyle name="Moneda 7 36 5" xfId="6891" xr:uid="{C4851DAD-F126-472C-B633-4CF0A5AFFDD7}"/>
    <cellStyle name="Moneda 7 36 5 2" xfId="14198" xr:uid="{E3A2B01D-94DA-4A14-B673-718DD8E36F9D}"/>
    <cellStyle name="Moneda 7 36 5 2 2" xfId="36050" xr:uid="{D5A4E1E9-5D3E-492A-BDAA-B068CD29D34D}"/>
    <cellStyle name="Moneda 7 36 5 2 3" xfId="25129" xr:uid="{74C46D8E-7CE5-4F34-AFEB-F0215CE80DF4}"/>
    <cellStyle name="Moneda 7 36 5 3" xfId="10544" xr:uid="{CC7CBBE4-AB05-4A6B-8AC8-3BBF7712EB25}"/>
    <cellStyle name="Moneda 7 36 5 3 2" xfId="32410" xr:uid="{540D19E6-F765-44D9-954D-2DBDDF99772B}"/>
    <cellStyle name="Moneda 7 36 5 3 3" xfId="21489" xr:uid="{F6861CC5-FD10-4258-BDC6-538344ADB225}"/>
    <cellStyle name="Moneda 7 36 5 4" xfId="28771" xr:uid="{60289477-8CAF-4F93-886A-63525875CE1D}"/>
    <cellStyle name="Moneda 7 36 5 5" xfId="17850" xr:uid="{086F05E7-5686-4BCB-82C3-5AA5BFF81118}"/>
    <cellStyle name="Moneda 7 36 6" xfId="7621" xr:uid="{3A5E0711-DB33-4396-88AA-C4D0C700BA98}"/>
    <cellStyle name="Moneda 7 36 6 2" xfId="14928" xr:uid="{7D7E0CD3-D99A-4AE9-8000-24332901A754}"/>
    <cellStyle name="Moneda 7 36 6 2 2" xfId="36776" xr:uid="{B6E43E5F-D0A1-419F-ABAB-26A4AB50CC72}"/>
    <cellStyle name="Moneda 7 36 6 2 3" xfId="25855" xr:uid="{18DA6428-32AF-4377-A8A1-5F05CDE4107A}"/>
    <cellStyle name="Moneda 7 36 6 3" xfId="11274" xr:uid="{23651076-F301-4CD8-B9B8-17E28BA7E6B7}"/>
    <cellStyle name="Moneda 7 36 6 3 2" xfId="33136" xr:uid="{8FD07ECF-620C-4541-B6F2-833AC2C10CA7}"/>
    <cellStyle name="Moneda 7 36 6 3 3" xfId="22215" xr:uid="{84DDD870-D073-4500-B083-14B380D31907}"/>
    <cellStyle name="Moneda 7 36 6 4" xfId="29497" xr:uid="{4976C8E8-BE38-4AD7-9D31-C72AD9589AAE}"/>
    <cellStyle name="Moneda 7 36 6 5" xfId="18576" xr:uid="{AE8F6646-AD5B-447A-B836-38B18A2316C1}"/>
    <cellStyle name="Moneda 7 36 7" xfId="8351" xr:uid="{1195B021-1860-41F2-B3A0-8D7FCB19866F}"/>
    <cellStyle name="Moneda 7 36 7 2" xfId="15658" xr:uid="{FAE004E5-FE4B-4845-9033-FE4240288282}"/>
    <cellStyle name="Moneda 7 36 7 2 2" xfId="37502" xr:uid="{6BD19B19-D978-469A-9856-44BFEAF98057}"/>
    <cellStyle name="Moneda 7 36 7 2 3" xfId="26581" xr:uid="{98162A6C-C19F-429A-8C66-6FCF9A4C35E4}"/>
    <cellStyle name="Moneda 7 36 7 3" xfId="12002" xr:uid="{EB77AE35-0E71-4D53-ADC2-79742D3F3118}"/>
    <cellStyle name="Moneda 7 36 7 3 2" xfId="33862" xr:uid="{143D1960-1A69-46F5-ABC4-6C71714FE049}"/>
    <cellStyle name="Moneda 7 36 7 3 3" xfId="22941" xr:uid="{0FB4FBB6-2AC4-4FEE-8332-048021A42C41}"/>
    <cellStyle name="Moneda 7 36 7 4" xfId="30223" xr:uid="{3AD5221C-3E60-4908-A3DB-AFF6A00ACA73}"/>
    <cellStyle name="Moneda 7 36 7 5" xfId="19302" xr:uid="{5BE24C84-987B-44F5-A75F-3748FD5BE95C}"/>
    <cellStyle name="Moneda 7 36 8" xfId="12740" xr:uid="{4902EBFC-F5BB-4D30-B862-2A81280E82D2}"/>
    <cellStyle name="Moneda 7 36 8 2" xfId="34596" xr:uid="{4768BD16-EAC7-48B9-A6C4-81F5EB14CEBA}"/>
    <cellStyle name="Moneda 7 36 8 3" xfId="23675" xr:uid="{9881C756-5932-4938-B3A9-EC32C7A9B9DB}"/>
    <cellStyle name="Moneda 7 36 9" xfId="9088" xr:uid="{931BB5C2-34E7-47BD-BD19-93A35F8FB3CF}"/>
    <cellStyle name="Moneda 7 36 9 2" xfId="30956" xr:uid="{E8862BD0-15B7-4200-98DE-FE5FB1F07885}"/>
    <cellStyle name="Moneda 7 36 9 3" xfId="20035" xr:uid="{1D88448A-A5DF-4CBE-83F3-FF4655BF6924}"/>
    <cellStyle name="Moneda 7 37" xfId="3252" xr:uid="{992AD967-22FD-4F88-8336-85086A432EF3}"/>
    <cellStyle name="Moneda 7 37 10" xfId="27318" xr:uid="{CA9D8462-FCA5-428D-AD50-016C03114F58}"/>
    <cellStyle name="Moneda 7 37 11" xfId="16397" xr:uid="{62C5383C-532B-422A-B47B-7D8C26C46DA9}"/>
    <cellStyle name="Moneda 7 37 2" xfId="5662" xr:uid="{35C001BF-BA5E-49AF-BAD6-71084973281F}"/>
    <cellStyle name="Moneda 7 37 2 2" xfId="6401" xr:uid="{C3ABFAB5-DDED-4DC1-AF17-798F470FABC1}"/>
    <cellStyle name="Moneda 7 37 2 2 2" xfId="13708" xr:uid="{095CD4E3-CC97-41F8-ABA3-1F9AC6C928D3}"/>
    <cellStyle name="Moneda 7 37 2 2 2 2" xfId="35562" xr:uid="{69FCEC7A-2EDF-4633-82F6-80C1133FB74A}"/>
    <cellStyle name="Moneda 7 37 2 2 2 3" xfId="24641" xr:uid="{0E597D3B-2BC1-45BE-BB31-F5264F5F1BF6}"/>
    <cellStyle name="Moneda 7 37 2 2 3" xfId="10054" xr:uid="{1D05D451-9C09-4494-9EE1-3C3E294EEEFD}"/>
    <cellStyle name="Moneda 7 37 2 2 3 2" xfId="31922" xr:uid="{B40924F8-9C2E-495B-9279-9CF19D9566BE}"/>
    <cellStyle name="Moneda 7 37 2 2 3 3" xfId="21001" xr:uid="{B43D4910-A1E8-4F76-B6FE-8DE31720B06E}"/>
    <cellStyle name="Moneda 7 37 2 2 4" xfId="28283" xr:uid="{23835B6D-EAE8-4EF2-BD5F-B8D4866F65C4}"/>
    <cellStyle name="Moneda 7 37 2 2 5" xfId="17362" xr:uid="{4E727331-B69F-40CB-A3B5-6C714B8C5B8A}"/>
    <cellStyle name="Moneda 7 37 2 3" xfId="7131" xr:uid="{D43511AF-6DC7-4E64-95B0-30D36F845447}"/>
    <cellStyle name="Moneda 7 37 2 3 2" xfId="14438" xr:uid="{C838A7B1-DB48-4750-8B65-81D7EDD906A4}"/>
    <cellStyle name="Moneda 7 37 2 3 2 2" xfId="36288" xr:uid="{9A3EC8BB-DCF8-46BB-9D2A-5194B91728B3}"/>
    <cellStyle name="Moneda 7 37 2 3 2 3" xfId="25367" xr:uid="{CE226275-F9A9-46C0-A6CE-1476300B187D}"/>
    <cellStyle name="Moneda 7 37 2 3 3" xfId="10784" xr:uid="{0FB28872-3137-4F7B-956D-8284DCCFA997}"/>
    <cellStyle name="Moneda 7 37 2 3 3 2" xfId="32648" xr:uid="{1169AA25-7348-438C-8E0A-49CA715CE38A}"/>
    <cellStyle name="Moneda 7 37 2 3 3 3" xfId="21727" xr:uid="{69E42602-9482-40A1-832A-80881128A413}"/>
    <cellStyle name="Moneda 7 37 2 3 4" xfId="29009" xr:uid="{9E86A9CA-0F3A-4CD6-BB4A-8176EA35BA45}"/>
    <cellStyle name="Moneda 7 37 2 3 5" xfId="18088" xr:uid="{B9347B43-E1C6-4BDA-ADD8-75CD751940A1}"/>
    <cellStyle name="Moneda 7 37 2 4" xfId="7861" xr:uid="{A7335F1F-CB5F-4CD2-824C-284BEBB917E3}"/>
    <cellStyle name="Moneda 7 37 2 4 2" xfId="15168" xr:uid="{51B86DF8-6AD9-4EC3-BF85-0276015463F6}"/>
    <cellStyle name="Moneda 7 37 2 4 2 2" xfId="37014" xr:uid="{B2A8D96E-6548-4A78-9CFA-C9D73CC6358A}"/>
    <cellStyle name="Moneda 7 37 2 4 2 3" xfId="26093" xr:uid="{CD8C5E20-CA87-4546-86BC-365616F34A1F}"/>
    <cellStyle name="Moneda 7 37 2 4 3" xfId="11514" xr:uid="{76D390D7-0159-46EE-828D-FD6B8C8E386C}"/>
    <cellStyle name="Moneda 7 37 2 4 3 2" xfId="33374" xr:uid="{0244879B-281E-4501-942E-A776AEF89A10}"/>
    <cellStyle name="Moneda 7 37 2 4 3 3" xfId="22453" xr:uid="{7308FB81-5797-4B35-A4FB-33064DA6FE41}"/>
    <cellStyle name="Moneda 7 37 2 4 4" xfId="29735" xr:uid="{B50A08C4-FFEB-47B3-874B-C9CCA542F4A7}"/>
    <cellStyle name="Moneda 7 37 2 4 5" xfId="18814" xr:uid="{83256E88-A3ED-49DF-B029-B830980B7ECC}"/>
    <cellStyle name="Moneda 7 37 2 5" xfId="8591" xr:uid="{EB30FBA5-B1D0-45F7-A14C-F2D3C1270F07}"/>
    <cellStyle name="Moneda 7 37 2 5 2" xfId="15898" xr:uid="{9519BA53-12ED-4EAE-AB87-13F2D798F3D6}"/>
    <cellStyle name="Moneda 7 37 2 5 2 2" xfId="37740" xr:uid="{725B7FFD-D06B-4C76-A68D-D4CB226D0892}"/>
    <cellStyle name="Moneda 7 37 2 5 2 3" xfId="26819" xr:uid="{D2E9AD40-4445-4D3C-8DDB-07F7635CC8F0}"/>
    <cellStyle name="Moneda 7 37 2 5 3" xfId="12240" xr:uid="{AD0194B9-714A-4F7C-A0DC-A2BFAB5F5471}"/>
    <cellStyle name="Moneda 7 37 2 5 3 2" xfId="34100" xr:uid="{C1DA7056-70B6-494F-8C2D-5DD77E6340EA}"/>
    <cellStyle name="Moneda 7 37 2 5 3 3" xfId="23179" xr:uid="{618841C1-BEF0-45D5-BCB5-3B091CA73993}"/>
    <cellStyle name="Moneda 7 37 2 5 4" xfId="30461" xr:uid="{6FE94AAA-86C6-4AEB-B02A-2B43A569AB3D}"/>
    <cellStyle name="Moneda 7 37 2 5 5" xfId="19540" xr:uid="{7A759B54-4A22-4778-AB7F-BC33D0D14075}"/>
    <cellStyle name="Moneda 7 37 2 6" xfId="12980" xr:uid="{FCA13643-9211-4CB3-BDD7-25A0C80E67B5}"/>
    <cellStyle name="Moneda 7 37 2 6 2" xfId="34834" xr:uid="{DD188571-D814-4BE6-85EC-BEE55011E64D}"/>
    <cellStyle name="Moneda 7 37 2 6 3" xfId="23913" xr:uid="{2C28B50D-57EE-4728-9027-7725D372A9F7}"/>
    <cellStyle name="Moneda 7 37 2 7" xfId="9326" xr:uid="{9E14245D-00AC-4943-915C-5BFDF84DFAEE}"/>
    <cellStyle name="Moneda 7 37 2 7 2" xfId="31194" xr:uid="{9064006E-83DB-4E46-BC99-BC518966761B}"/>
    <cellStyle name="Moneda 7 37 2 7 3" xfId="20273" xr:uid="{8490A73D-A5B4-45C4-B7F8-FAF1FB02120B}"/>
    <cellStyle name="Moneda 7 37 2 8" xfId="27555" xr:uid="{4D1F7875-41EA-4705-B728-35F64D42A4C4}"/>
    <cellStyle name="Moneda 7 37 2 9" xfId="16634" xr:uid="{7608DB9B-C578-4863-9CE2-48890D0DA5EC}"/>
    <cellStyle name="Moneda 7 37 3" xfId="5912" xr:uid="{D6A2C7CA-3A99-4BE6-AB72-1C166D962482}"/>
    <cellStyle name="Moneda 7 37 3 2" xfId="6645" xr:uid="{3A58AF00-AB1A-4A85-AAC4-F5A7B566220B}"/>
    <cellStyle name="Moneda 7 37 3 2 2" xfId="13952" xr:uid="{C1D73EEB-669A-49C2-9AC4-C8883D219541}"/>
    <cellStyle name="Moneda 7 37 3 2 2 2" xfId="35806" xr:uid="{E411425B-97C7-411E-B679-7B58E1AB0D1C}"/>
    <cellStyle name="Moneda 7 37 3 2 2 3" xfId="24885" xr:uid="{3DE90B14-CDF5-4E44-A1DF-FEF3103AD4CC}"/>
    <cellStyle name="Moneda 7 37 3 2 3" xfId="10298" xr:uid="{506466DF-DF7D-4FC6-884C-391349787AD8}"/>
    <cellStyle name="Moneda 7 37 3 2 3 2" xfId="32166" xr:uid="{1EE3A108-6810-4A28-92D4-481A9C1DAB97}"/>
    <cellStyle name="Moneda 7 37 3 2 3 3" xfId="21245" xr:uid="{965CAE6C-E619-4E3A-858B-8C3E68F530CD}"/>
    <cellStyle name="Moneda 7 37 3 2 4" xfId="28527" xr:uid="{E0D224C4-531F-44AF-B8BD-02496C428684}"/>
    <cellStyle name="Moneda 7 37 3 2 5" xfId="17606" xr:uid="{78CBC1A6-2396-49C3-AAAE-15888D88237C}"/>
    <cellStyle name="Moneda 7 37 3 3" xfId="7375" xr:uid="{1F55A8FE-C756-4B61-ACF5-EF78E0D48123}"/>
    <cellStyle name="Moneda 7 37 3 3 2" xfId="14682" xr:uid="{A03B6C78-B980-475C-A8CD-593481EEC0F5}"/>
    <cellStyle name="Moneda 7 37 3 3 2 2" xfId="36532" xr:uid="{CF911532-8B41-4883-92BA-C80F0E68B22C}"/>
    <cellStyle name="Moneda 7 37 3 3 2 3" xfId="25611" xr:uid="{EFFA215F-5EF7-451B-9341-7D3635662B00}"/>
    <cellStyle name="Moneda 7 37 3 3 3" xfId="11028" xr:uid="{0B66DEBE-9D24-4EE3-8DE2-DFF740D0122F}"/>
    <cellStyle name="Moneda 7 37 3 3 3 2" xfId="32892" xr:uid="{09BA674F-3AE5-4DB1-907F-6732EC6DA51A}"/>
    <cellStyle name="Moneda 7 37 3 3 3 3" xfId="21971" xr:uid="{B4C4D5B2-D730-42ED-90B6-C950F1A67C55}"/>
    <cellStyle name="Moneda 7 37 3 3 4" xfId="29253" xr:uid="{A666708A-B5A6-42A4-8677-896FB931ACAE}"/>
    <cellStyle name="Moneda 7 37 3 3 5" xfId="18332" xr:uid="{611CC7FE-EB17-41EB-81BB-5C26C3C3CA8B}"/>
    <cellStyle name="Moneda 7 37 3 4" xfId="8105" xr:uid="{0B763184-C120-42A6-8F95-4CD5F66F7FDF}"/>
    <cellStyle name="Moneda 7 37 3 4 2" xfId="15412" xr:uid="{94345A7A-89DB-40CE-8ADB-11E8700A9CFF}"/>
    <cellStyle name="Moneda 7 37 3 4 2 2" xfId="37258" xr:uid="{8107FB3B-E59A-49DE-A175-C56F071DEA83}"/>
    <cellStyle name="Moneda 7 37 3 4 2 3" xfId="26337" xr:uid="{E48EDFDC-AAEB-42D9-9BB4-C1CC52118C09}"/>
    <cellStyle name="Moneda 7 37 3 4 3" xfId="11758" xr:uid="{B47951BD-B13A-4441-B76D-FFE4CE25BE34}"/>
    <cellStyle name="Moneda 7 37 3 4 3 2" xfId="33618" xr:uid="{8BBACFB1-B359-46AC-AC7F-F2CDB46C64FF}"/>
    <cellStyle name="Moneda 7 37 3 4 3 3" xfId="22697" xr:uid="{936FF40F-BCA0-427A-9DFB-83D9105291C1}"/>
    <cellStyle name="Moneda 7 37 3 4 4" xfId="29979" xr:uid="{1BEE0BC3-7B39-4F0F-B1C5-4F211EAAA0ED}"/>
    <cellStyle name="Moneda 7 37 3 4 5" xfId="19058" xr:uid="{2E7CB4B6-A929-4DB4-8AAE-4A13BC80271B}"/>
    <cellStyle name="Moneda 7 37 3 5" xfId="8835" xr:uid="{483B8D35-4BB1-4B3D-BC87-59874D34A1AA}"/>
    <cellStyle name="Moneda 7 37 3 5 2" xfId="16142" xr:uid="{266781EC-43EE-4455-94F4-47B75C52D529}"/>
    <cellStyle name="Moneda 7 37 3 5 2 2" xfId="37984" xr:uid="{D09B9BC4-CB72-4616-B135-93B8E0A2F9F5}"/>
    <cellStyle name="Moneda 7 37 3 5 2 3" xfId="27063" xr:uid="{FCABA0F2-FEE5-46BB-963D-8B3D6C9FD566}"/>
    <cellStyle name="Moneda 7 37 3 5 3" xfId="12484" xr:uid="{728F6F58-BA2A-46D8-BC11-DACEEDB39B25}"/>
    <cellStyle name="Moneda 7 37 3 5 3 2" xfId="34344" xr:uid="{732ACC94-A621-4960-8BDD-2801377E02BB}"/>
    <cellStyle name="Moneda 7 37 3 5 3 3" xfId="23423" xr:uid="{9CE0F1A4-B4F7-4834-A50A-9A07C728B378}"/>
    <cellStyle name="Moneda 7 37 3 5 4" xfId="30705" xr:uid="{DF087ABE-BF94-48B6-8E64-46B7A356DA7F}"/>
    <cellStyle name="Moneda 7 37 3 5 5" xfId="19784" xr:uid="{2E4C7E03-8263-407A-8676-F02C7303E06E}"/>
    <cellStyle name="Moneda 7 37 3 6" xfId="13224" xr:uid="{A1113C14-DC6D-42C4-9E32-29AAD5CB8F56}"/>
    <cellStyle name="Moneda 7 37 3 6 2" xfId="35078" xr:uid="{D876A91B-46B3-41D0-BF4F-5308705B2D9C}"/>
    <cellStyle name="Moneda 7 37 3 6 3" xfId="24157" xr:uid="{8EC09802-CE59-4243-8611-DBFE987E10C3}"/>
    <cellStyle name="Moneda 7 37 3 7" xfId="9570" xr:uid="{5E37713C-25E9-4C7A-98EF-48F4F1B8E141}"/>
    <cellStyle name="Moneda 7 37 3 7 2" xfId="31438" xr:uid="{6529DCC1-B71F-4FC6-BAAB-F93ACD3B3AAF}"/>
    <cellStyle name="Moneda 7 37 3 7 3" xfId="20517" xr:uid="{17082BBE-F4E7-4471-8CB4-48509DDC0AFB}"/>
    <cellStyle name="Moneda 7 37 3 8" xfId="27799" xr:uid="{979687CD-2FC6-423B-AA4F-6643F8CCACEE}"/>
    <cellStyle name="Moneda 7 37 3 9" xfId="16878" xr:uid="{75B38623-1FFC-4DA6-B43A-2774C2FF5DC9}"/>
    <cellStyle name="Moneda 7 37 4" xfId="6164" xr:uid="{90869E77-9314-4F9A-892E-2791E359ABD3}"/>
    <cellStyle name="Moneda 7 37 4 2" xfId="13471" xr:uid="{050C054E-7ABF-4A3A-927C-31033EB94D47}"/>
    <cellStyle name="Moneda 7 37 4 2 2" xfId="35325" xr:uid="{246AC52A-14BB-494C-A6FF-4B169ECE9CF0}"/>
    <cellStyle name="Moneda 7 37 4 2 3" xfId="24404" xr:uid="{6962BADD-4DC4-4B0F-87E1-9714D6BE6168}"/>
    <cellStyle name="Moneda 7 37 4 3" xfId="9817" xr:uid="{E5D70DCF-6B0C-462E-967A-3223D5476260}"/>
    <cellStyle name="Moneda 7 37 4 3 2" xfId="31685" xr:uid="{A23AAD1A-7190-4123-8972-5CEDD3B9281C}"/>
    <cellStyle name="Moneda 7 37 4 3 3" xfId="20764" xr:uid="{4525A061-6F7D-4DF2-BE97-CE78D2701D4B}"/>
    <cellStyle name="Moneda 7 37 4 4" xfId="28046" xr:uid="{37B96BC7-44A0-4C9D-BCD2-6D1E7D51ABDE}"/>
    <cellStyle name="Moneda 7 37 4 5" xfId="17125" xr:uid="{C6D380AC-DE08-420B-9C16-EC3E1541A883}"/>
    <cellStyle name="Moneda 7 37 5" xfId="6892" xr:uid="{12D26441-D3C2-4D43-AF8D-791528BDB6EE}"/>
    <cellStyle name="Moneda 7 37 5 2" xfId="14199" xr:uid="{A9300976-1F54-41EC-BAE8-C57C0568C5BC}"/>
    <cellStyle name="Moneda 7 37 5 2 2" xfId="36051" xr:uid="{7052C3AD-5A41-4080-B091-0FCF2B4782DA}"/>
    <cellStyle name="Moneda 7 37 5 2 3" xfId="25130" xr:uid="{76253A27-6E81-4243-8B0F-91F32EACEBDC}"/>
    <cellStyle name="Moneda 7 37 5 3" xfId="10545" xr:uid="{F9D7B8FF-9325-4F91-8A2E-ABF86E37381B}"/>
    <cellStyle name="Moneda 7 37 5 3 2" xfId="32411" xr:uid="{2C2D4083-E8A3-4E38-B7B0-AAC95B67F029}"/>
    <cellStyle name="Moneda 7 37 5 3 3" xfId="21490" xr:uid="{8BD234EC-8D99-423B-84E3-170B3203B97C}"/>
    <cellStyle name="Moneda 7 37 5 4" xfId="28772" xr:uid="{A5C86244-671A-4CCF-8647-AAE14B25DE5D}"/>
    <cellStyle name="Moneda 7 37 5 5" xfId="17851" xr:uid="{04D5B846-39E9-4C2E-87E8-CDA770C51EE4}"/>
    <cellStyle name="Moneda 7 37 6" xfId="7622" xr:uid="{0F606761-4C6F-4EF5-A07C-E14EF5F6E668}"/>
    <cellStyle name="Moneda 7 37 6 2" xfId="14929" xr:uid="{8894EE62-5492-478F-BE1D-55D7B5147EE7}"/>
    <cellStyle name="Moneda 7 37 6 2 2" xfId="36777" xr:uid="{9734B8ED-E717-4DED-B2AA-5928066FE6AB}"/>
    <cellStyle name="Moneda 7 37 6 2 3" xfId="25856" xr:uid="{A64DED3D-FD6E-43A2-86D5-B1402AC0B08D}"/>
    <cellStyle name="Moneda 7 37 6 3" xfId="11275" xr:uid="{77924AA5-398B-4DAD-B16D-803207C3D624}"/>
    <cellStyle name="Moneda 7 37 6 3 2" xfId="33137" xr:uid="{628BC8FC-C5F7-4AAA-B537-AEEEF75C379E}"/>
    <cellStyle name="Moneda 7 37 6 3 3" xfId="22216" xr:uid="{1DA4075A-C6DF-48D2-90BA-23F0DFD20F68}"/>
    <cellStyle name="Moneda 7 37 6 4" xfId="29498" xr:uid="{46CC379B-9EBD-43FD-8C2F-ABDA4EBD276C}"/>
    <cellStyle name="Moneda 7 37 6 5" xfId="18577" xr:uid="{E1C293BA-0E82-424E-A1F4-C1CA29537C09}"/>
    <cellStyle name="Moneda 7 37 7" xfId="8352" xr:uid="{EF56E4CE-35A7-4995-A2CC-30DD1B132392}"/>
    <cellStyle name="Moneda 7 37 7 2" xfId="15659" xr:uid="{88E17304-B2BF-4AE6-84AB-F94BFE0F9A3A}"/>
    <cellStyle name="Moneda 7 37 7 2 2" xfId="37503" xr:uid="{7A40DBCF-63A1-4C89-8895-072FABE57404}"/>
    <cellStyle name="Moneda 7 37 7 2 3" xfId="26582" xr:uid="{68E1B810-D6E5-4B34-8D91-90143C33F76E}"/>
    <cellStyle name="Moneda 7 37 7 3" xfId="12003" xr:uid="{B0EBF41C-0C32-4021-A896-9D3BC7D21837}"/>
    <cellStyle name="Moneda 7 37 7 3 2" xfId="33863" xr:uid="{5438A4A5-8132-4463-B9AD-B488859036EA}"/>
    <cellStyle name="Moneda 7 37 7 3 3" xfId="22942" xr:uid="{BD7ED802-E413-4D07-9F83-10B09E903634}"/>
    <cellStyle name="Moneda 7 37 7 4" xfId="30224" xr:uid="{D6C0FA2E-F9B7-4CEB-9A8E-9E344DDF5890}"/>
    <cellStyle name="Moneda 7 37 7 5" xfId="19303" xr:uid="{7B40632D-AD02-49BC-9103-B0F99184BD1D}"/>
    <cellStyle name="Moneda 7 37 8" xfId="12741" xr:uid="{47C53B02-51CE-4282-A069-43271E2B8472}"/>
    <cellStyle name="Moneda 7 37 8 2" xfId="34597" xr:uid="{791DB02E-1009-4719-B406-2B202D2B914F}"/>
    <cellStyle name="Moneda 7 37 8 3" xfId="23676" xr:uid="{13779BC7-552B-47F2-83D6-39783CFBF618}"/>
    <cellStyle name="Moneda 7 37 9" xfId="9089" xr:uid="{6ECDC4AE-613F-45AD-9B8C-F5F4D2A2926A}"/>
    <cellStyle name="Moneda 7 37 9 2" xfId="30957" xr:uid="{2650AE5C-8FA6-4D38-B618-AAA73287BB2F}"/>
    <cellStyle name="Moneda 7 37 9 3" xfId="20036" xr:uid="{9E4CF5E6-613D-4CD7-BE44-302E0A994A14}"/>
    <cellStyle name="Moneda 7 38" xfId="3253" xr:uid="{DF3404B3-792F-455D-B45A-34CFBCA63BF4}"/>
    <cellStyle name="Moneda 7 38 10" xfId="27319" xr:uid="{47A0A2FB-B4B8-41CC-BD91-B71764793D28}"/>
    <cellStyle name="Moneda 7 38 11" xfId="16398" xr:uid="{E01A4EB0-2738-47FC-ABA8-AB6DCD57773F}"/>
    <cellStyle name="Moneda 7 38 2" xfId="5663" xr:uid="{D33ECE49-C8DE-41DB-882F-E9373B8517A3}"/>
    <cellStyle name="Moneda 7 38 2 2" xfId="6402" xr:uid="{49924507-E257-495C-A8D0-C42020B28BB6}"/>
    <cellStyle name="Moneda 7 38 2 2 2" xfId="13709" xr:uid="{1ABE16D8-C102-4F82-9134-4DD322AC26D8}"/>
    <cellStyle name="Moneda 7 38 2 2 2 2" xfId="35563" xr:uid="{242075C4-61DC-46B1-8C5E-B6D10775C7FA}"/>
    <cellStyle name="Moneda 7 38 2 2 2 3" xfId="24642" xr:uid="{2C21BCDC-6C8D-4643-A6E1-FA8A5D600595}"/>
    <cellStyle name="Moneda 7 38 2 2 3" xfId="10055" xr:uid="{5EA1E693-2716-4393-B8A5-47951D4ECB19}"/>
    <cellStyle name="Moneda 7 38 2 2 3 2" xfId="31923" xr:uid="{32CECEE7-8F5E-4B31-B3BD-1EC72DA30BED}"/>
    <cellStyle name="Moneda 7 38 2 2 3 3" xfId="21002" xr:uid="{7B3EAD2C-0585-4714-9B0F-7CE58A815D2A}"/>
    <cellStyle name="Moneda 7 38 2 2 4" xfId="28284" xr:uid="{E0DD7554-783D-48A4-99E3-8D12893B1330}"/>
    <cellStyle name="Moneda 7 38 2 2 5" xfId="17363" xr:uid="{908E8CB5-38FC-4B21-BB73-5795A2EEDCF1}"/>
    <cellStyle name="Moneda 7 38 2 3" xfId="7132" xr:uid="{528A77A3-4C11-4560-83FF-CD627C7CAF78}"/>
    <cellStyle name="Moneda 7 38 2 3 2" xfId="14439" xr:uid="{4D2C5B33-87ED-49C5-A48D-3B49A27F40A3}"/>
    <cellStyle name="Moneda 7 38 2 3 2 2" xfId="36289" xr:uid="{4FB8C38E-8FC8-4A61-B901-68B54A98E3D1}"/>
    <cellStyle name="Moneda 7 38 2 3 2 3" xfId="25368" xr:uid="{6579EDB9-A139-4FDB-BD80-BB359F489D83}"/>
    <cellStyle name="Moneda 7 38 2 3 3" xfId="10785" xr:uid="{99B41F37-59A4-4195-BF89-BA17ECF084AD}"/>
    <cellStyle name="Moneda 7 38 2 3 3 2" xfId="32649" xr:uid="{980929BF-E06A-4B25-8CC0-01C3516D362C}"/>
    <cellStyle name="Moneda 7 38 2 3 3 3" xfId="21728" xr:uid="{D552FA16-2B18-4C68-8EE0-CD77090EAA65}"/>
    <cellStyle name="Moneda 7 38 2 3 4" xfId="29010" xr:uid="{7D7864DC-5371-4EAB-8524-45806F38982A}"/>
    <cellStyle name="Moneda 7 38 2 3 5" xfId="18089" xr:uid="{C19230FF-DCBC-4818-8A17-FF5BF7981F4A}"/>
    <cellStyle name="Moneda 7 38 2 4" xfId="7862" xr:uid="{4E78D511-EB95-4D68-9592-DF6F6F7BC4E2}"/>
    <cellStyle name="Moneda 7 38 2 4 2" xfId="15169" xr:uid="{B2A9B068-4405-4DF8-9A6D-96CC263A42AA}"/>
    <cellStyle name="Moneda 7 38 2 4 2 2" xfId="37015" xr:uid="{841DEBD7-07D9-4A76-BCD8-70722625CDF0}"/>
    <cellStyle name="Moneda 7 38 2 4 2 3" xfId="26094" xr:uid="{0BBB96F0-B523-4F9B-9BE8-76F0BA48EE4C}"/>
    <cellStyle name="Moneda 7 38 2 4 3" xfId="11515" xr:uid="{9AF2840C-D798-4F79-845D-D81BAF6D17D9}"/>
    <cellStyle name="Moneda 7 38 2 4 3 2" xfId="33375" xr:uid="{B3270251-4C21-4454-BDDD-C226548B67C0}"/>
    <cellStyle name="Moneda 7 38 2 4 3 3" xfId="22454" xr:uid="{999845E1-8D9E-47D2-92E5-535937685C95}"/>
    <cellStyle name="Moneda 7 38 2 4 4" xfId="29736" xr:uid="{A881B0B7-A7B6-40D5-B118-DBBC7C84360C}"/>
    <cellStyle name="Moneda 7 38 2 4 5" xfId="18815" xr:uid="{7DC30D76-2A6C-4629-93AB-DE905D5F080F}"/>
    <cellStyle name="Moneda 7 38 2 5" xfId="8592" xr:uid="{5FAB441D-BCD5-4EB1-A613-6C940561BC60}"/>
    <cellStyle name="Moneda 7 38 2 5 2" xfId="15899" xr:uid="{FB370C6A-13C3-4B04-AE09-FD612CD24757}"/>
    <cellStyle name="Moneda 7 38 2 5 2 2" xfId="37741" xr:uid="{C049029D-930A-44BA-992F-D24B793EBFFF}"/>
    <cellStyle name="Moneda 7 38 2 5 2 3" xfId="26820" xr:uid="{D2169F47-751C-4E77-AD88-931B6EA07097}"/>
    <cellStyle name="Moneda 7 38 2 5 3" xfId="12241" xr:uid="{3E68D646-808D-4F65-9D20-E2CBED42CBB2}"/>
    <cellStyle name="Moneda 7 38 2 5 3 2" xfId="34101" xr:uid="{20E3705D-1770-4164-A906-AB363C80B681}"/>
    <cellStyle name="Moneda 7 38 2 5 3 3" xfId="23180" xr:uid="{54ADCB9F-3BB7-4B77-B4AB-C8D7BB3679D6}"/>
    <cellStyle name="Moneda 7 38 2 5 4" xfId="30462" xr:uid="{D1C8798B-7B94-4B02-B382-276BF17035D5}"/>
    <cellStyle name="Moneda 7 38 2 5 5" xfId="19541" xr:uid="{28FD4A2E-0B2E-410D-B401-76023124E87D}"/>
    <cellStyle name="Moneda 7 38 2 6" xfId="12981" xr:uid="{D4D8AE34-47CA-46DB-9CC9-9013BFAE6323}"/>
    <cellStyle name="Moneda 7 38 2 6 2" xfId="34835" xr:uid="{B20B3B47-1275-4B11-ACC5-5F50BAAB0C62}"/>
    <cellStyle name="Moneda 7 38 2 6 3" xfId="23914" xr:uid="{E4EC8C67-B1CE-4FA6-AD34-079603CFD393}"/>
    <cellStyle name="Moneda 7 38 2 7" xfId="9327" xr:uid="{B1FBE6F2-716A-4A44-BE50-1EC09AB1D71B}"/>
    <cellStyle name="Moneda 7 38 2 7 2" xfId="31195" xr:uid="{C385DDC1-327D-4333-8A09-C896D12C530B}"/>
    <cellStyle name="Moneda 7 38 2 7 3" xfId="20274" xr:uid="{16F935B2-E7BF-483E-9D6F-D7D11F6248E9}"/>
    <cellStyle name="Moneda 7 38 2 8" xfId="27556" xr:uid="{AC0A1CAB-9A33-4852-8AAF-5834738CBF61}"/>
    <cellStyle name="Moneda 7 38 2 9" xfId="16635" xr:uid="{FB7EE082-64C1-4E21-B07C-4B1E3E9D6E58}"/>
    <cellStyle name="Moneda 7 38 3" xfId="5913" xr:uid="{1958475B-EB49-430C-AA8E-25202BAC352E}"/>
    <cellStyle name="Moneda 7 38 3 2" xfId="6646" xr:uid="{B0A323B8-3AFA-4A81-83BD-F5F9E60F6EE9}"/>
    <cellStyle name="Moneda 7 38 3 2 2" xfId="13953" xr:uid="{8EBA4D72-2BAD-4017-BABC-87492EBD4BB6}"/>
    <cellStyle name="Moneda 7 38 3 2 2 2" xfId="35807" xr:uid="{01C8BB20-1C15-403E-99EB-2A8FCA8C910A}"/>
    <cellStyle name="Moneda 7 38 3 2 2 3" xfId="24886" xr:uid="{4172BB5A-5AC3-4AD6-A58C-591F547C85CF}"/>
    <cellStyle name="Moneda 7 38 3 2 3" xfId="10299" xr:uid="{F2BDF36A-AF30-4B6E-856D-44AB01C60458}"/>
    <cellStyle name="Moneda 7 38 3 2 3 2" xfId="32167" xr:uid="{BDD5BC52-944B-4D2D-9135-2A04C827B071}"/>
    <cellStyle name="Moneda 7 38 3 2 3 3" xfId="21246" xr:uid="{16662FF2-1BA8-4E16-AAB4-CACB3E09BF47}"/>
    <cellStyle name="Moneda 7 38 3 2 4" xfId="28528" xr:uid="{60550343-2676-4B13-ABD9-FE0E6962233A}"/>
    <cellStyle name="Moneda 7 38 3 2 5" xfId="17607" xr:uid="{8C3F2A90-EC06-4EE6-8B13-68BB5DCB0D9A}"/>
    <cellStyle name="Moneda 7 38 3 3" xfId="7376" xr:uid="{2A367CAD-567B-4F43-82B0-8CB59175A9F0}"/>
    <cellStyle name="Moneda 7 38 3 3 2" xfId="14683" xr:uid="{ABB55DA7-9788-476C-98FD-AB6B73FAB5F7}"/>
    <cellStyle name="Moneda 7 38 3 3 2 2" xfId="36533" xr:uid="{9532ABE6-327B-49F2-8AC8-CACD13CC8744}"/>
    <cellStyle name="Moneda 7 38 3 3 2 3" xfId="25612" xr:uid="{96F08916-436E-4496-A256-723D226145DC}"/>
    <cellStyle name="Moneda 7 38 3 3 3" xfId="11029" xr:uid="{4F8ED835-0EF9-43CD-A58B-DAFCD6541430}"/>
    <cellStyle name="Moneda 7 38 3 3 3 2" xfId="32893" xr:uid="{283CBEBF-FBA9-4AA0-BC97-99162F72344D}"/>
    <cellStyle name="Moneda 7 38 3 3 3 3" xfId="21972" xr:uid="{1D45B7F7-2459-4ABD-A9B1-D7B03FA21AEF}"/>
    <cellStyle name="Moneda 7 38 3 3 4" xfId="29254" xr:uid="{80CCFE4F-ABE8-479C-9D8A-E2E31F6392F9}"/>
    <cellStyle name="Moneda 7 38 3 3 5" xfId="18333" xr:uid="{46BAD796-3EB7-4AE2-979A-D44DFF3A3D4F}"/>
    <cellStyle name="Moneda 7 38 3 4" xfId="8106" xr:uid="{F7FC8296-6B2E-4CA2-B3E5-4BB93E89D8F7}"/>
    <cellStyle name="Moneda 7 38 3 4 2" xfId="15413" xr:uid="{8B631784-1576-43F9-933A-79505E8A03BD}"/>
    <cellStyle name="Moneda 7 38 3 4 2 2" xfId="37259" xr:uid="{8488D522-AD6A-4FCD-B9B5-264AC87BDF61}"/>
    <cellStyle name="Moneda 7 38 3 4 2 3" xfId="26338" xr:uid="{4F4116E4-9591-46E0-9559-9F1DBA94C5C1}"/>
    <cellStyle name="Moneda 7 38 3 4 3" xfId="11759" xr:uid="{53A97B4F-624C-4BDE-A1BB-5156E43EEC2C}"/>
    <cellStyle name="Moneda 7 38 3 4 3 2" xfId="33619" xr:uid="{03C9E554-4219-4A00-BD92-EAF973CC623F}"/>
    <cellStyle name="Moneda 7 38 3 4 3 3" xfId="22698" xr:uid="{E3F20EE0-936C-4AB6-B0CB-A5BC52BA3134}"/>
    <cellStyle name="Moneda 7 38 3 4 4" xfId="29980" xr:uid="{54BF3ACC-6433-4ECB-8916-11C1959619A8}"/>
    <cellStyle name="Moneda 7 38 3 4 5" xfId="19059" xr:uid="{1B20BCD2-2BFC-4D05-B0C9-53F82BF17EC9}"/>
    <cellStyle name="Moneda 7 38 3 5" xfId="8836" xr:uid="{24281D03-833C-4A96-8E62-F5D373DAAD4B}"/>
    <cellStyle name="Moneda 7 38 3 5 2" xfId="16143" xr:uid="{A597D563-AC1C-431A-8C30-D51D70D7024A}"/>
    <cellStyle name="Moneda 7 38 3 5 2 2" xfId="37985" xr:uid="{8C7FBA37-3108-4A5A-8060-5E25E2BF8F4C}"/>
    <cellStyle name="Moneda 7 38 3 5 2 3" xfId="27064" xr:uid="{9D220E42-F767-4884-98E1-7B799FCB94E4}"/>
    <cellStyle name="Moneda 7 38 3 5 3" xfId="12485" xr:uid="{A03619D7-F1B4-4354-8892-8A3F6072A669}"/>
    <cellStyle name="Moneda 7 38 3 5 3 2" xfId="34345" xr:uid="{7D36615C-2E29-40D6-A205-0816EFB1501F}"/>
    <cellStyle name="Moneda 7 38 3 5 3 3" xfId="23424" xr:uid="{B380E2A4-F5D8-4C22-9851-2369731DE845}"/>
    <cellStyle name="Moneda 7 38 3 5 4" xfId="30706" xr:uid="{465442BF-B230-4B6F-9216-028E1E04BF5A}"/>
    <cellStyle name="Moneda 7 38 3 5 5" xfId="19785" xr:uid="{D254F732-81CE-4245-857F-48088A1F65EC}"/>
    <cellStyle name="Moneda 7 38 3 6" xfId="13225" xr:uid="{62AC8223-C3AE-4F9F-AA71-ACE8CE3DEC81}"/>
    <cellStyle name="Moneda 7 38 3 6 2" xfId="35079" xr:uid="{B21E9BD6-2133-4695-A2D3-B1002DB09BAA}"/>
    <cellStyle name="Moneda 7 38 3 6 3" xfId="24158" xr:uid="{EB1A1F80-F830-4EFD-997F-5FC9520F58E0}"/>
    <cellStyle name="Moneda 7 38 3 7" xfId="9571" xr:uid="{E8F28325-EA53-4DCA-B65E-6AC4496FDE0B}"/>
    <cellStyle name="Moneda 7 38 3 7 2" xfId="31439" xr:uid="{BE84AFE1-66BA-4922-B54B-A3A8179BBF16}"/>
    <cellStyle name="Moneda 7 38 3 7 3" xfId="20518" xr:uid="{F98C8B06-B35B-4E40-8147-246BFD532B3B}"/>
    <cellStyle name="Moneda 7 38 3 8" xfId="27800" xr:uid="{A2763772-4F20-46B2-B413-14D738A368E7}"/>
    <cellStyle name="Moneda 7 38 3 9" xfId="16879" xr:uid="{896347B5-C219-4EAE-8BF4-BF7302A91FCA}"/>
    <cellStyle name="Moneda 7 38 4" xfId="6165" xr:uid="{E0E418BE-6D95-43D5-99DD-566A7699BEC1}"/>
    <cellStyle name="Moneda 7 38 4 2" xfId="13472" xr:uid="{EA5FF95E-247C-4BD6-8431-E7100BBFB7E0}"/>
    <cellStyle name="Moneda 7 38 4 2 2" xfId="35326" xr:uid="{C5188E8C-F00A-4003-ABA1-7331BD6E581D}"/>
    <cellStyle name="Moneda 7 38 4 2 3" xfId="24405" xr:uid="{976ABF22-6708-4814-BEFC-DC9F169D45AD}"/>
    <cellStyle name="Moneda 7 38 4 3" xfId="9818" xr:uid="{F470FC36-93FF-48E6-AA8E-D4D6930EF50F}"/>
    <cellStyle name="Moneda 7 38 4 3 2" xfId="31686" xr:uid="{82345C60-ECBD-46A2-9A65-381433FDD057}"/>
    <cellStyle name="Moneda 7 38 4 3 3" xfId="20765" xr:uid="{50BDA791-FC14-4006-BA57-698F59D2E932}"/>
    <cellStyle name="Moneda 7 38 4 4" xfId="28047" xr:uid="{6EAD9BA6-4E49-474F-BC23-F57EF625D2D8}"/>
    <cellStyle name="Moneda 7 38 4 5" xfId="17126" xr:uid="{4683699A-EA34-40AF-8094-ACE3F77FC958}"/>
    <cellStyle name="Moneda 7 38 5" xfId="6893" xr:uid="{A69B5460-21BC-48C8-9FB2-89EB80A2A7BE}"/>
    <cellStyle name="Moneda 7 38 5 2" xfId="14200" xr:uid="{4CA96153-243D-4E94-A8D5-9BF64F34B82D}"/>
    <cellStyle name="Moneda 7 38 5 2 2" xfId="36052" xr:uid="{AE83FC0C-EEF0-497A-9AEA-526781D82DC7}"/>
    <cellStyle name="Moneda 7 38 5 2 3" xfId="25131" xr:uid="{F91AB0E4-19B6-467B-B711-CC7CA9F91CA2}"/>
    <cellStyle name="Moneda 7 38 5 3" xfId="10546" xr:uid="{54DC6479-2C5C-4C57-B8B3-62C76E99BD03}"/>
    <cellStyle name="Moneda 7 38 5 3 2" xfId="32412" xr:uid="{CC0C4CA0-BAF7-42DD-8CF1-BE8E5571217F}"/>
    <cellStyle name="Moneda 7 38 5 3 3" xfId="21491" xr:uid="{A97FFC4C-F04A-4088-8446-EED4A8048C3D}"/>
    <cellStyle name="Moneda 7 38 5 4" xfId="28773" xr:uid="{F6C43235-A32C-4E7C-BAF2-C36B17DECBC2}"/>
    <cellStyle name="Moneda 7 38 5 5" xfId="17852" xr:uid="{06BF2FF4-59E4-4E43-8115-91B2DE38042A}"/>
    <cellStyle name="Moneda 7 38 6" xfId="7623" xr:uid="{3637AB6B-6177-4917-873D-589F237984D3}"/>
    <cellStyle name="Moneda 7 38 6 2" xfId="14930" xr:uid="{878E2735-5EF5-4DC6-8078-6BFD893A9C1F}"/>
    <cellStyle name="Moneda 7 38 6 2 2" xfId="36778" xr:uid="{E4C11FF6-F450-49AE-8FAE-7E5AF727B78B}"/>
    <cellStyle name="Moneda 7 38 6 2 3" xfId="25857" xr:uid="{6A5735D0-5A97-410F-B458-8A5305A6823A}"/>
    <cellStyle name="Moneda 7 38 6 3" xfId="11276" xr:uid="{85C92A51-42DC-425C-98C8-76F1EFDE23F4}"/>
    <cellStyle name="Moneda 7 38 6 3 2" xfId="33138" xr:uid="{85D147D9-3226-458D-847F-FAB0AC1A3F40}"/>
    <cellStyle name="Moneda 7 38 6 3 3" xfId="22217" xr:uid="{5F96771A-419B-48CF-B6A4-5676DC14EF1B}"/>
    <cellStyle name="Moneda 7 38 6 4" xfId="29499" xr:uid="{12226D9B-36EB-49D7-BC20-36F07BFDBDEC}"/>
    <cellStyle name="Moneda 7 38 6 5" xfId="18578" xr:uid="{71AEF74C-3416-44E3-A2AD-54119CBEEA18}"/>
    <cellStyle name="Moneda 7 38 7" xfId="8353" xr:uid="{403A2165-1DD7-4ABB-9FBF-D7807DB8D12C}"/>
    <cellStyle name="Moneda 7 38 7 2" xfId="15660" xr:uid="{E6956324-023C-4EE2-830B-B7ADCBE996A6}"/>
    <cellStyle name="Moneda 7 38 7 2 2" xfId="37504" xr:uid="{9E86C0AA-C948-4A49-9446-247B37CD8DBB}"/>
    <cellStyle name="Moneda 7 38 7 2 3" xfId="26583" xr:uid="{6936F801-8D5D-4D7C-8524-54FC70EF30F7}"/>
    <cellStyle name="Moneda 7 38 7 3" xfId="12004" xr:uid="{B83BF463-07FD-483C-878E-BFC7EFC6281F}"/>
    <cellStyle name="Moneda 7 38 7 3 2" xfId="33864" xr:uid="{61787366-22D4-4C06-9305-621EEF935825}"/>
    <cellStyle name="Moneda 7 38 7 3 3" xfId="22943" xr:uid="{9E60A978-EFF9-4F16-9C05-51A03E2DDF31}"/>
    <cellStyle name="Moneda 7 38 7 4" xfId="30225" xr:uid="{5D92AC1F-9220-46A9-934B-D3D6C0FE3A46}"/>
    <cellStyle name="Moneda 7 38 7 5" xfId="19304" xr:uid="{3E0EFC94-17D3-4891-8174-7376CEAE0A79}"/>
    <cellStyle name="Moneda 7 38 8" xfId="12742" xr:uid="{0D1DB3D8-AF05-4145-B619-BEA0BBD85929}"/>
    <cellStyle name="Moneda 7 38 8 2" xfId="34598" xr:uid="{E3FF4611-96A9-4A58-96F1-87C016E4A976}"/>
    <cellStyle name="Moneda 7 38 8 3" xfId="23677" xr:uid="{1A075A0B-69EE-4619-9ECA-4904A5CE04FC}"/>
    <cellStyle name="Moneda 7 38 9" xfId="9090" xr:uid="{19BE93DB-73C6-447F-B3DC-4A78B7C16246}"/>
    <cellStyle name="Moneda 7 38 9 2" xfId="30958" xr:uid="{FA7F5F0F-6CC8-4ECE-990C-7B48EA07CC9B}"/>
    <cellStyle name="Moneda 7 38 9 3" xfId="20037" xr:uid="{1562E1B5-BD80-4E87-9A40-7DE144B19485}"/>
    <cellStyle name="Moneda 7 39" xfId="3254" xr:uid="{8C2AECA2-37A6-4AA9-A6F6-901743D05EA7}"/>
    <cellStyle name="Moneda 7 39 10" xfId="27320" xr:uid="{912FEA84-D67A-40F9-BA13-1FE46241DA94}"/>
    <cellStyle name="Moneda 7 39 11" xfId="16399" xr:uid="{EAA76C4B-B7DF-45B6-9427-549293FC6EDB}"/>
    <cellStyle name="Moneda 7 39 2" xfId="5664" xr:uid="{57205B9B-0AB0-42D2-AE3F-70840149EC96}"/>
    <cellStyle name="Moneda 7 39 2 2" xfId="6403" xr:uid="{0D51C5DA-30D7-4586-B8E8-F8FA7F30174A}"/>
    <cellStyle name="Moneda 7 39 2 2 2" xfId="13710" xr:uid="{73BD442D-1D1E-4867-A85D-C4538DEB9335}"/>
    <cellStyle name="Moneda 7 39 2 2 2 2" xfId="35564" xr:uid="{504C4A72-C206-47B6-9361-D852609B8E31}"/>
    <cellStyle name="Moneda 7 39 2 2 2 3" xfId="24643" xr:uid="{9AC2023F-B455-491E-82F0-27814AC98F71}"/>
    <cellStyle name="Moneda 7 39 2 2 3" xfId="10056" xr:uid="{EB65F504-F104-43C1-BF7F-A6A58F3F610F}"/>
    <cellStyle name="Moneda 7 39 2 2 3 2" xfId="31924" xr:uid="{A542D691-E773-4877-839B-E675AB671F72}"/>
    <cellStyle name="Moneda 7 39 2 2 3 3" xfId="21003" xr:uid="{E1BA06D4-07B5-411B-9F70-8587725F75F6}"/>
    <cellStyle name="Moneda 7 39 2 2 4" xfId="28285" xr:uid="{B7A23B3D-EAD5-463A-9438-923D885DF547}"/>
    <cellStyle name="Moneda 7 39 2 2 5" xfId="17364" xr:uid="{E770E38C-9028-4FAB-9DF4-510ABFA370AB}"/>
    <cellStyle name="Moneda 7 39 2 3" xfId="7133" xr:uid="{7302FD55-D208-499A-85DB-FBB314252AAC}"/>
    <cellStyle name="Moneda 7 39 2 3 2" xfId="14440" xr:uid="{DB26F2AA-FCD7-426A-BD1C-D4173A20B678}"/>
    <cellStyle name="Moneda 7 39 2 3 2 2" xfId="36290" xr:uid="{E31042A4-F502-4E45-B66F-EF94DE459435}"/>
    <cellStyle name="Moneda 7 39 2 3 2 3" xfId="25369" xr:uid="{78861A50-54C4-482C-BEC9-EFFFE22ABF3B}"/>
    <cellStyle name="Moneda 7 39 2 3 3" xfId="10786" xr:uid="{CF3F5AA6-70BB-4980-A358-8D7873D4274C}"/>
    <cellStyle name="Moneda 7 39 2 3 3 2" xfId="32650" xr:uid="{497F140E-40F0-40FD-9C3C-D6F68E24C1A9}"/>
    <cellStyle name="Moneda 7 39 2 3 3 3" xfId="21729" xr:uid="{A81CCE2E-FD28-4296-819D-D41D9F8EDA89}"/>
    <cellStyle name="Moneda 7 39 2 3 4" xfId="29011" xr:uid="{54B7735D-D578-4C40-9241-757B67F3A8AD}"/>
    <cellStyle name="Moneda 7 39 2 3 5" xfId="18090" xr:uid="{5B548B89-2E06-4568-93B3-DDCD9EAD9989}"/>
    <cellStyle name="Moneda 7 39 2 4" xfId="7863" xr:uid="{55E628E4-CF12-4867-9D39-CFAABABADDC1}"/>
    <cellStyle name="Moneda 7 39 2 4 2" xfId="15170" xr:uid="{50A53734-C8D9-4E06-9D10-9C067018C9A0}"/>
    <cellStyle name="Moneda 7 39 2 4 2 2" xfId="37016" xr:uid="{B53FFE1E-AB1C-4B5D-ABFB-1FEE3046E752}"/>
    <cellStyle name="Moneda 7 39 2 4 2 3" xfId="26095" xr:uid="{C8E6DB59-1D96-4410-9909-050B1F004157}"/>
    <cellStyle name="Moneda 7 39 2 4 3" xfId="11516" xr:uid="{605BF096-4DF2-4D4E-B8AA-4EDC381F88CA}"/>
    <cellStyle name="Moneda 7 39 2 4 3 2" xfId="33376" xr:uid="{1997EBF3-6877-4F77-AFF3-8A51F859D12F}"/>
    <cellStyle name="Moneda 7 39 2 4 3 3" xfId="22455" xr:uid="{F088CCFD-0F6A-4C64-8D19-E52439A6E7AE}"/>
    <cellStyle name="Moneda 7 39 2 4 4" xfId="29737" xr:uid="{CB625BFC-246A-4DC9-A067-0446592719D8}"/>
    <cellStyle name="Moneda 7 39 2 4 5" xfId="18816" xr:uid="{6205BF63-C59F-4938-A26A-B3948D6D2B0C}"/>
    <cellStyle name="Moneda 7 39 2 5" xfId="8593" xr:uid="{CE11555C-1A9E-43B7-BADC-0E5556C74BD7}"/>
    <cellStyle name="Moneda 7 39 2 5 2" xfId="15900" xr:uid="{181AA153-37A6-4717-BA0C-14386F5C2D75}"/>
    <cellStyle name="Moneda 7 39 2 5 2 2" xfId="37742" xr:uid="{204B07A5-BA11-49BE-B9C6-669D0857E8B7}"/>
    <cellStyle name="Moneda 7 39 2 5 2 3" xfId="26821" xr:uid="{7A4DD3AD-7712-4C64-B01C-AE24DC64EBEF}"/>
    <cellStyle name="Moneda 7 39 2 5 3" xfId="12242" xr:uid="{BA70DC96-A619-4803-9A61-B08070ECBB19}"/>
    <cellStyle name="Moneda 7 39 2 5 3 2" xfId="34102" xr:uid="{D187BC43-8B59-4AD2-AEC7-E11D3BE9DDDD}"/>
    <cellStyle name="Moneda 7 39 2 5 3 3" xfId="23181" xr:uid="{DC65C347-5CB1-4599-9B5B-D849ABA88A63}"/>
    <cellStyle name="Moneda 7 39 2 5 4" xfId="30463" xr:uid="{32A87674-2084-4BC9-8184-30A0DA9D68FD}"/>
    <cellStyle name="Moneda 7 39 2 5 5" xfId="19542" xr:uid="{1602B535-56B7-489A-BCF1-54BF5067C36E}"/>
    <cellStyle name="Moneda 7 39 2 6" xfId="12982" xr:uid="{01106229-FB72-4DB6-830A-A71ACB92CE26}"/>
    <cellStyle name="Moneda 7 39 2 6 2" xfId="34836" xr:uid="{B28BB484-C565-46F5-BAFC-A5F77AE59123}"/>
    <cellStyle name="Moneda 7 39 2 6 3" xfId="23915" xr:uid="{AB7FD4E2-5FAD-4123-A523-C99AE5C0973F}"/>
    <cellStyle name="Moneda 7 39 2 7" xfId="9328" xr:uid="{DF0CB749-1DC4-4B0C-BCE1-5E847CE80EE6}"/>
    <cellStyle name="Moneda 7 39 2 7 2" xfId="31196" xr:uid="{79E96179-4FF3-4598-8395-29180AADA759}"/>
    <cellStyle name="Moneda 7 39 2 7 3" xfId="20275" xr:uid="{E6BFAFCA-C0C8-4C2C-AA45-3861C8B2A83B}"/>
    <cellStyle name="Moneda 7 39 2 8" xfId="27557" xr:uid="{1796125D-182A-484B-88E9-1365F7D849A9}"/>
    <cellStyle name="Moneda 7 39 2 9" xfId="16636" xr:uid="{83830DF1-621C-4DE3-8FC8-268019B307A5}"/>
    <cellStyle name="Moneda 7 39 3" xfId="5914" xr:uid="{5787E254-3BF0-423D-90FC-7B622FBF7CEE}"/>
    <cellStyle name="Moneda 7 39 3 2" xfId="6647" xr:uid="{0DBA79B2-C32E-42EA-A982-F9533460AA5F}"/>
    <cellStyle name="Moneda 7 39 3 2 2" xfId="13954" xr:uid="{7B0768FF-1347-418D-B74A-3AD0801AB5F0}"/>
    <cellStyle name="Moneda 7 39 3 2 2 2" xfId="35808" xr:uid="{8426389E-C39E-46E4-A982-1F64C496E8C6}"/>
    <cellStyle name="Moneda 7 39 3 2 2 3" xfId="24887" xr:uid="{2B34D0DC-972C-45C0-A419-696162F60BEF}"/>
    <cellStyle name="Moneda 7 39 3 2 3" xfId="10300" xr:uid="{72FFEB4A-D3E7-4539-9413-9D08F751C31F}"/>
    <cellStyle name="Moneda 7 39 3 2 3 2" xfId="32168" xr:uid="{86EA29FE-AC6E-426E-AF21-BAA0810984AB}"/>
    <cellStyle name="Moneda 7 39 3 2 3 3" xfId="21247" xr:uid="{2C5EEF03-2265-4171-A108-3C83F3D8D6FC}"/>
    <cellStyle name="Moneda 7 39 3 2 4" xfId="28529" xr:uid="{C246F56E-7228-43C8-B0F5-704684D10842}"/>
    <cellStyle name="Moneda 7 39 3 2 5" xfId="17608" xr:uid="{78B5CDBD-55BC-49CA-984B-4CF3CCCD1244}"/>
    <cellStyle name="Moneda 7 39 3 3" xfId="7377" xr:uid="{EB9C2695-79B2-4894-9003-7D62FCA30A0C}"/>
    <cellStyle name="Moneda 7 39 3 3 2" xfId="14684" xr:uid="{FA40EA68-3897-46ED-B1AB-59FBD5D89D0B}"/>
    <cellStyle name="Moneda 7 39 3 3 2 2" xfId="36534" xr:uid="{C949269B-9B9C-4E5C-BF20-423F499A9120}"/>
    <cellStyle name="Moneda 7 39 3 3 2 3" xfId="25613" xr:uid="{4164D0E1-4210-4486-9024-CC57091B2E51}"/>
    <cellStyle name="Moneda 7 39 3 3 3" xfId="11030" xr:uid="{CF8BBE5F-93BA-4A1C-8F04-447B45493C72}"/>
    <cellStyle name="Moneda 7 39 3 3 3 2" xfId="32894" xr:uid="{89B79B64-CB72-41E8-9A53-2150E3642652}"/>
    <cellStyle name="Moneda 7 39 3 3 3 3" xfId="21973" xr:uid="{7631562C-C455-4DF3-AB81-569F75C0EB1F}"/>
    <cellStyle name="Moneda 7 39 3 3 4" xfId="29255" xr:uid="{BE942F66-D4C8-48AE-AC92-B0D9D82EFCAE}"/>
    <cellStyle name="Moneda 7 39 3 3 5" xfId="18334" xr:uid="{96653E79-9918-4A1E-9F71-D569A14DF5AC}"/>
    <cellStyle name="Moneda 7 39 3 4" xfId="8107" xr:uid="{15A2E881-D761-43DA-AB7D-4C6EF2BABEA8}"/>
    <cellStyle name="Moneda 7 39 3 4 2" xfId="15414" xr:uid="{576EC4CB-F74E-4255-A5D1-60D51C4150AD}"/>
    <cellStyle name="Moneda 7 39 3 4 2 2" xfId="37260" xr:uid="{6467914B-D294-4352-AA5B-2DA122AFA61F}"/>
    <cellStyle name="Moneda 7 39 3 4 2 3" xfId="26339" xr:uid="{0A773799-E4F2-4B25-A2BE-5776206C5618}"/>
    <cellStyle name="Moneda 7 39 3 4 3" xfId="11760" xr:uid="{167609F8-7C75-4040-B6EB-34974DD6C9BF}"/>
    <cellStyle name="Moneda 7 39 3 4 3 2" xfId="33620" xr:uid="{EE78584A-C519-4CC5-91EC-5D1FBB0EBCF2}"/>
    <cellStyle name="Moneda 7 39 3 4 3 3" xfId="22699" xr:uid="{8829C0E0-0625-4628-9470-C8C837DA5B2C}"/>
    <cellStyle name="Moneda 7 39 3 4 4" xfId="29981" xr:uid="{352EB227-AD91-484C-AA24-FE5DE7476DDD}"/>
    <cellStyle name="Moneda 7 39 3 4 5" xfId="19060" xr:uid="{3A170883-CFBA-4FC3-9616-5CECFF0A487F}"/>
    <cellStyle name="Moneda 7 39 3 5" xfId="8837" xr:uid="{ECFE5F61-CEF4-4A96-9BB6-642631776F97}"/>
    <cellStyle name="Moneda 7 39 3 5 2" xfId="16144" xr:uid="{4C443278-A206-419E-A983-48EEC206049C}"/>
    <cellStyle name="Moneda 7 39 3 5 2 2" xfId="37986" xr:uid="{3BCAB09D-2E93-4149-BFFA-812DB8C8183D}"/>
    <cellStyle name="Moneda 7 39 3 5 2 3" xfId="27065" xr:uid="{B8232955-9FF3-4D08-8EC5-A9D8D8BB7180}"/>
    <cellStyle name="Moneda 7 39 3 5 3" xfId="12486" xr:uid="{EEDBBBC2-EDE9-4E6C-A798-0DB9EC361DD6}"/>
    <cellStyle name="Moneda 7 39 3 5 3 2" xfId="34346" xr:uid="{97DEC1AA-340B-4C04-B19B-90C7E48E8FB2}"/>
    <cellStyle name="Moneda 7 39 3 5 3 3" xfId="23425" xr:uid="{F8C19070-DDE5-4B1B-8EA6-59AEC8DD7651}"/>
    <cellStyle name="Moneda 7 39 3 5 4" xfId="30707" xr:uid="{E7AFFFAD-ABA6-4600-84DE-25C916F794FC}"/>
    <cellStyle name="Moneda 7 39 3 5 5" xfId="19786" xr:uid="{E48026C2-4610-4D6C-8888-0113E40A4C43}"/>
    <cellStyle name="Moneda 7 39 3 6" xfId="13226" xr:uid="{BA5220A4-98F0-42CE-A849-015D4AB8C820}"/>
    <cellStyle name="Moneda 7 39 3 6 2" xfId="35080" xr:uid="{ACD91D99-07D6-4899-9617-6AE4286921AF}"/>
    <cellStyle name="Moneda 7 39 3 6 3" xfId="24159" xr:uid="{85BCF92F-B11D-4FAD-8631-9CFB5B57AA74}"/>
    <cellStyle name="Moneda 7 39 3 7" xfId="9572" xr:uid="{CB97DD15-B18F-4EED-9EDB-DA16D103FAA9}"/>
    <cellStyle name="Moneda 7 39 3 7 2" xfId="31440" xr:uid="{524265CB-6EBB-4022-A8F7-4E22A1B643A5}"/>
    <cellStyle name="Moneda 7 39 3 7 3" xfId="20519" xr:uid="{877DE403-2253-4F27-BF01-31E470154A36}"/>
    <cellStyle name="Moneda 7 39 3 8" xfId="27801" xr:uid="{309A7D58-1306-4539-849B-46742FBEF32D}"/>
    <cellStyle name="Moneda 7 39 3 9" xfId="16880" xr:uid="{F89F8024-7BED-417F-95F8-0B7AC7092A7F}"/>
    <cellStyle name="Moneda 7 39 4" xfId="6166" xr:uid="{81EC6420-5D32-4F93-AB6A-C032FF690E4C}"/>
    <cellStyle name="Moneda 7 39 4 2" xfId="13473" xr:uid="{CCD3BE05-8720-4756-BF67-BB4CE835AE70}"/>
    <cellStyle name="Moneda 7 39 4 2 2" xfId="35327" xr:uid="{9C1FF066-2F12-42A8-96C8-01BBD936B330}"/>
    <cellStyle name="Moneda 7 39 4 2 3" xfId="24406" xr:uid="{4DC3325F-C286-4C15-8DA0-9C53FB4A55E4}"/>
    <cellStyle name="Moneda 7 39 4 3" xfId="9819" xr:uid="{28638857-A52A-4B5A-933F-41A48F2A297E}"/>
    <cellStyle name="Moneda 7 39 4 3 2" xfId="31687" xr:uid="{7D5C0F4C-4F61-49B1-988D-1CB5DF288E71}"/>
    <cellStyle name="Moneda 7 39 4 3 3" xfId="20766" xr:uid="{7C499D0F-6116-44D1-84AD-6945CC5CCE6C}"/>
    <cellStyle name="Moneda 7 39 4 4" xfId="28048" xr:uid="{50496BC2-F4E7-429A-B114-54CDA0507E83}"/>
    <cellStyle name="Moneda 7 39 4 5" xfId="17127" xr:uid="{6CB15764-ADA3-47EC-805E-5F5F1B4376BA}"/>
    <cellStyle name="Moneda 7 39 5" xfId="6894" xr:uid="{D0549A67-A762-4ED7-AE8A-5790F7BE7C20}"/>
    <cellStyle name="Moneda 7 39 5 2" xfId="14201" xr:uid="{F460DF83-7E78-4F57-B1BB-4FE80C714AB3}"/>
    <cellStyle name="Moneda 7 39 5 2 2" xfId="36053" xr:uid="{3779AB10-EF77-4E1E-B0AE-A7D5EAF93397}"/>
    <cellStyle name="Moneda 7 39 5 2 3" xfId="25132" xr:uid="{8ADA0E31-1206-49AB-8C4D-C14041EB5662}"/>
    <cellStyle name="Moneda 7 39 5 3" xfId="10547" xr:uid="{F9AD6CE9-D407-4663-95DE-DF1260073961}"/>
    <cellStyle name="Moneda 7 39 5 3 2" xfId="32413" xr:uid="{21210AE8-C0B1-4951-BE5C-12865D344B47}"/>
    <cellStyle name="Moneda 7 39 5 3 3" xfId="21492" xr:uid="{0ACB2D70-D644-4866-BA5C-F9803A7E548C}"/>
    <cellStyle name="Moneda 7 39 5 4" xfId="28774" xr:uid="{B3CDC1DD-E97F-4C63-81AF-FEF2FD1AE1BE}"/>
    <cellStyle name="Moneda 7 39 5 5" xfId="17853" xr:uid="{91A66593-32DC-43D9-A6D0-ADBF34B36D8F}"/>
    <cellStyle name="Moneda 7 39 6" xfId="7624" xr:uid="{CCFC8688-DE66-4EE7-92D5-846D94B781E6}"/>
    <cellStyle name="Moneda 7 39 6 2" xfId="14931" xr:uid="{635DD143-0748-48EE-9327-E78807DBE320}"/>
    <cellStyle name="Moneda 7 39 6 2 2" xfId="36779" xr:uid="{40A203E0-0585-439F-B6AB-F3EFEB1C8149}"/>
    <cellStyle name="Moneda 7 39 6 2 3" xfId="25858" xr:uid="{6099FF34-2A32-4BF1-BD38-8D297257A445}"/>
    <cellStyle name="Moneda 7 39 6 3" xfId="11277" xr:uid="{241130F8-F7DB-46DA-981F-CD95AB6D4B75}"/>
    <cellStyle name="Moneda 7 39 6 3 2" xfId="33139" xr:uid="{93D4875C-CE48-4584-8D86-7AE92D7F5BBA}"/>
    <cellStyle name="Moneda 7 39 6 3 3" xfId="22218" xr:uid="{DF21AAF6-01D9-408F-8A4A-2BAE7F6DF0D6}"/>
    <cellStyle name="Moneda 7 39 6 4" xfId="29500" xr:uid="{BCD5319F-2B4F-406D-9C83-C3E22F8F8319}"/>
    <cellStyle name="Moneda 7 39 6 5" xfId="18579" xr:uid="{CC8890A4-D340-4076-BF65-2C8203312906}"/>
    <cellStyle name="Moneda 7 39 7" xfId="8354" xr:uid="{92FC9755-4046-4F10-B80D-EE1B2466FE2A}"/>
    <cellStyle name="Moneda 7 39 7 2" xfId="15661" xr:uid="{D46A9711-002F-4623-802F-9D8F618A7248}"/>
    <cellStyle name="Moneda 7 39 7 2 2" xfId="37505" xr:uid="{05FAFA92-0917-48BE-8896-FECAD13C097D}"/>
    <cellStyle name="Moneda 7 39 7 2 3" xfId="26584" xr:uid="{ED9E2C99-3BDB-4C3A-91B3-8229A5929BF2}"/>
    <cellStyle name="Moneda 7 39 7 3" xfId="12005" xr:uid="{A67DAD9B-9DDA-44CC-B971-FCB3E98F459D}"/>
    <cellStyle name="Moneda 7 39 7 3 2" xfId="33865" xr:uid="{A6BD386A-E617-45E6-9FB8-D14F7DA27533}"/>
    <cellStyle name="Moneda 7 39 7 3 3" xfId="22944" xr:uid="{4D1B07BC-BA46-4D00-B94F-3DBF7A12B20F}"/>
    <cellStyle name="Moneda 7 39 7 4" xfId="30226" xr:uid="{8625524B-0195-4FD0-ADB5-B77DC9621165}"/>
    <cellStyle name="Moneda 7 39 7 5" xfId="19305" xr:uid="{80C9792E-69ED-4824-B860-03BED984387C}"/>
    <cellStyle name="Moneda 7 39 8" xfId="12743" xr:uid="{43F1F0E3-3FE0-4CC3-90CB-4D114DF98A32}"/>
    <cellStyle name="Moneda 7 39 8 2" xfId="34599" xr:uid="{054F3BED-443D-4CB6-9790-9CC5A7A0152F}"/>
    <cellStyle name="Moneda 7 39 8 3" xfId="23678" xr:uid="{D1F246DE-B136-4141-8CDE-633158A60240}"/>
    <cellStyle name="Moneda 7 39 9" xfId="9091" xr:uid="{519AD86F-3769-44CF-B88A-8D771C3617FE}"/>
    <cellStyle name="Moneda 7 39 9 2" xfId="30959" xr:uid="{E0D2C920-7B4C-4B06-9AB6-8868DC369032}"/>
    <cellStyle name="Moneda 7 39 9 3" xfId="20038" xr:uid="{D8C68077-0FF6-44EB-B5E5-6B463F53C786}"/>
    <cellStyle name="Moneda 7 4" xfId="3255" xr:uid="{E26223CC-8102-4005-9C52-52D044D0B8A2}"/>
    <cellStyle name="Moneda 7 4 10" xfId="27321" xr:uid="{1414A08A-EA62-41D8-B148-C793E8823325}"/>
    <cellStyle name="Moneda 7 4 11" xfId="16400" xr:uid="{0219B411-B4DA-41C3-B304-DF2ACBBD3F77}"/>
    <cellStyle name="Moneda 7 4 2" xfId="5665" xr:uid="{E8BDA61F-556D-4DF3-BAE4-37ECD755F951}"/>
    <cellStyle name="Moneda 7 4 2 2" xfId="6404" xr:uid="{10721708-0AC3-441C-BEF1-AB74BB1A9A61}"/>
    <cellStyle name="Moneda 7 4 2 2 2" xfId="13711" xr:uid="{4A270D85-9E5B-4695-B7FA-45D6B4BB8C6B}"/>
    <cellStyle name="Moneda 7 4 2 2 2 2" xfId="35565" xr:uid="{F59B06DE-016C-4374-993E-17CFB5686B85}"/>
    <cellStyle name="Moneda 7 4 2 2 2 3" xfId="24644" xr:uid="{525EE405-C63D-4171-91D5-5A4B92A858A2}"/>
    <cellStyle name="Moneda 7 4 2 2 3" xfId="10057" xr:uid="{48E92D3E-AC3C-4D7D-AE78-30141BA36F2A}"/>
    <cellStyle name="Moneda 7 4 2 2 3 2" xfId="31925" xr:uid="{9C004520-C811-464C-9B2F-F7A7166D9A36}"/>
    <cellStyle name="Moneda 7 4 2 2 3 3" xfId="21004" xr:uid="{BDC50537-5200-4A9D-B7A9-37947D9623FD}"/>
    <cellStyle name="Moneda 7 4 2 2 4" xfId="28286" xr:uid="{75D866E6-EBE2-4EB6-9E29-6FDC4EFE597F}"/>
    <cellStyle name="Moneda 7 4 2 2 5" xfId="17365" xr:uid="{E964596C-E709-47BE-A865-FECE747B118C}"/>
    <cellStyle name="Moneda 7 4 2 3" xfId="7134" xr:uid="{9CF28901-A3DA-4CF3-AD8A-E71BA21201D1}"/>
    <cellStyle name="Moneda 7 4 2 3 2" xfId="14441" xr:uid="{FE2BF888-4700-4887-A8B1-0D355279DE64}"/>
    <cellStyle name="Moneda 7 4 2 3 2 2" xfId="36291" xr:uid="{B7EB08CD-AA32-45B7-BB1C-144A69ACD7E9}"/>
    <cellStyle name="Moneda 7 4 2 3 2 3" xfId="25370" xr:uid="{1B5848F5-0211-4B92-8B2F-BF342C63F547}"/>
    <cellStyle name="Moneda 7 4 2 3 3" xfId="10787" xr:uid="{6EB960A8-6774-44CD-8B4A-42BA37FB67E2}"/>
    <cellStyle name="Moneda 7 4 2 3 3 2" xfId="32651" xr:uid="{6385E873-A05A-4FBD-AEC0-A7670A11FF77}"/>
    <cellStyle name="Moneda 7 4 2 3 3 3" xfId="21730" xr:uid="{F2198831-2517-4996-9311-0DB60936EE65}"/>
    <cellStyle name="Moneda 7 4 2 3 4" xfId="29012" xr:uid="{4EF4B06E-FB7C-4311-BDB8-B2EBC8B37671}"/>
    <cellStyle name="Moneda 7 4 2 3 5" xfId="18091" xr:uid="{35C1B84E-278D-48B3-A16E-67574F01DEB2}"/>
    <cellStyle name="Moneda 7 4 2 4" xfId="7864" xr:uid="{CC26F8A3-272A-4787-98BC-5B3D7418A8DE}"/>
    <cellStyle name="Moneda 7 4 2 4 2" xfId="15171" xr:uid="{034D4DE7-0104-491C-B971-DF7351C46D0B}"/>
    <cellStyle name="Moneda 7 4 2 4 2 2" xfId="37017" xr:uid="{EFA2F968-7D54-4D2E-9489-0AF512C39904}"/>
    <cellStyle name="Moneda 7 4 2 4 2 3" xfId="26096" xr:uid="{C68D7499-7C0E-442C-8823-69C0DC592456}"/>
    <cellStyle name="Moneda 7 4 2 4 3" xfId="11517" xr:uid="{4FAEDD0F-89D5-4B3F-9C17-68268419D152}"/>
    <cellStyle name="Moneda 7 4 2 4 3 2" xfId="33377" xr:uid="{16409E13-A620-49EC-B3D0-98A0EBEA2CFF}"/>
    <cellStyle name="Moneda 7 4 2 4 3 3" xfId="22456" xr:uid="{9ABC12F7-9102-46EB-AF64-9A46281B7140}"/>
    <cellStyle name="Moneda 7 4 2 4 4" xfId="29738" xr:uid="{02E2AB17-F928-40C0-BC13-F0FD153F841D}"/>
    <cellStyle name="Moneda 7 4 2 4 5" xfId="18817" xr:uid="{4AE962BE-08AB-414F-A761-3EDF87A859CF}"/>
    <cellStyle name="Moneda 7 4 2 5" xfId="8594" xr:uid="{69E8A0D3-9DFE-4EAE-B5B4-EF4DE0468552}"/>
    <cellStyle name="Moneda 7 4 2 5 2" xfId="15901" xr:uid="{0A52591A-B39B-4102-8F01-A52A41682ECF}"/>
    <cellStyle name="Moneda 7 4 2 5 2 2" xfId="37743" xr:uid="{0238F7E3-3057-46B2-8DD8-0C69C38E432F}"/>
    <cellStyle name="Moneda 7 4 2 5 2 3" xfId="26822" xr:uid="{397A0C0D-3AD2-4E35-BFBE-4D14746379E2}"/>
    <cellStyle name="Moneda 7 4 2 5 3" xfId="12243" xr:uid="{3BD4AF61-0220-4E5D-B4F7-2AD71996D505}"/>
    <cellStyle name="Moneda 7 4 2 5 3 2" xfId="34103" xr:uid="{957DA95B-47F4-438C-BCAA-7C0958CAB1D7}"/>
    <cellStyle name="Moneda 7 4 2 5 3 3" xfId="23182" xr:uid="{AC518A7D-4CEF-4F62-BE08-2E44740ED604}"/>
    <cellStyle name="Moneda 7 4 2 5 4" xfId="30464" xr:uid="{AF157E6F-2D84-4D75-A679-AF141C066DE3}"/>
    <cellStyle name="Moneda 7 4 2 5 5" xfId="19543" xr:uid="{A2E0B000-4FF4-4864-A036-7C46B8F632F9}"/>
    <cellStyle name="Moneda 7 4 2 6" xfId="12983" xr:uid="{8D5C9B4E-6A98-49A9-8907-F64DDE291040}"/>
    <cellStyle name="Moneda 7 4 2 6 2" xfId="34837" xr:uid="{1E2596D6-E109-4616-BAC4-0D7B8FE0624E}"/>
    <cellStyle name="Moneda 7 4 2 6 3" xfId="23916" xr:uid="{2B32AC69-64F6-47DB-8739-A2F32D2B1022}"/>
    <cellStyle name="Moneda 7 4 2 7" xfId="9329" xr:uid="{911303C8-7CD5-416C-B5C2-C90261C0309A}"/>
    <cellStyle name="Moneda 7 4 2 7 2" xfId="31197" xr:uid="{863679B9-E9B2-4C09-B583-00DA0E8731A6}"/>
    <cellStyle name="Moneda 7 4 2 7 3" xfId="20276" xr:uid="{0C829DE3-ECA8-4E3F-82E2-6257A78294C1}"/>
    <cellStyle name="Moneda 7 4 2 8" xfId="27558" xr:uid="{B0107CDC-6CAE-46F1-839A-BD9EB52410D0}"/>
    <cellStyle name="Moneda 7 4 2 9" xfId="16637" xr:uid="{07A75A8E-B6F2-4449-860E-27B39EF62628}"/>
    <cellStyle name="Moneda 7 4 3" xfId="5915" xr:uid="{98AE5713-39D8-412E-918E-506AE52A7CFD}"/>
    <cellStyle name="Moneda 7 4 3 2" xfId="6648" xr:uid="{31DCA3D2-DC26-422C-9860-5EE5E0C6364F}"/>
    <cellStyle name="Moneda 7 4 3 2 2" xfId="13955" xr:uid="{03F23694-2970-4A1F-9394-0109CEE97D4F}"/>
    <cellStyle name="Moneda 7 4 3 2 2 2" xfId="35809" xr:uid="{85E7A283-BF47-4687-B469-E24C139B1D9D}"/>
    <cellStyle name="Moneda 7 4 3 2 2 3" xfId="24888" xr:uid="{7BF80C58-7332-4D27-8F85-D2DD5E565348}"/>
    <cellStyle name="Moneda 7 4 3 2 3" xfId="10301" xr:uid="{B523EBA4-C0B3-4A1C-921B-F62056FE23A8}"/>
    <cellStyle name="Moneda 7 4 3 2 3 2" xfId="32169" xr:uid="{3B3345DA-E7EC-48BA-9985-E75B53A39DA3}"/>
    <cellStyle name="Moneda 7 4 3 2 3 3" xfId="21248" xr:uid="{C49623E6-D245-4129-8092-4B5671994766}"/>
    <cellStyle name="Moneda 7 4 3 2 4" xfId="28530" xr:uid="{04349618-B163-40BD-9FC3-77D3EC7837C4}"/>
    <cellStyle name="Moneda 7 4 3 2 5" xfId="17609" xr:uid="{2E7E6A7C-24BA-41AA-B9EC-5F70F3526689}"/>
    <cellStyle name="Moneda 7 4 3 3" xfId="7378" xr:uid="{E41F64F9-EBF9-4040-B5B3-1A1C07779B96}"/>
    <cellStyle name="Moneda 7 4 3 3 2" xfId="14685" xr:uid="{A658A845-6102-4BE7-9EF1-E6C5C6587DFF}"/>
    <cellStyle name="Moneda 7 4 3 3 2 2" xfId="36535" xr:uid="{79E92F78-5533-48A8-B6A8-F1F2935B74B3}"/>
    <cellStyle name="Moneda 7 4 3 3 2 3" xfId="25614" xr:uid="{03C9FD14-2069-44D7-B952-DD5E44E135CB}"/>
    <cellStyle name="Moneda 7 4 3 3 3" xfId="11031" xr:uid="{5CFF014C-7105-4E32-BE3C-742CA0AEEF37}"/>
    <cellStyle name="Moneda 7 4 3 3 3 2" xfId="32895" xr:uid="{2766B87D-5E6D-414F-BEF8-AD08316F37E7}"/>
    <cellStyle name="Moneda 7 4 3 3 3 3" xfId="21974" xr:uid="{8AB52875-073C-4F59-B91F-8CB1812C5BE0}"/>
    <cellStyle name="Moneda 7 4 3 3 4" xfId="29256" xr:uid="{F88C0751-B72A-467F-A6ED-3B46D4E78766}"/>
    <cellStyle name="Moneda 7 4 3 3 5" xfId="18335" xr:uid="{5644B88B-76E1-4D57-87D9-F9098EF0123D}"/>
    <cellStyle name="Moneda 7 4 3 4" xfId="8108" xr:uid="{7933B4E2-81EC-4682-B996-7405308D4B86}"/>
    <cellStyle name="Moneda 7 4 3 4 2" xfId="15415" xr:uid="{680BCBF6-5A93-41AC-B487-0308453A3BB1}"/>
    <cellStyle name="Moneda 7 4 3 4 2 2" xfId="37261" xr:uid="{075A40A2-55EB-4554-8D73-5F60498CC65C}"/>
    <cellStyle name="Moneda 7 4 3 4 2 3" xfId="26340" xr:uid="{E6BD9ACA-5B6B-4F40-8E60-E35FD78056C0}"/>
    <cellStyle name="Moneda 7 4 3 4 3" xfId="11761" xr:uid="{EDADC33C-7174-450D-A276-698B3AACB8F0}"/>
    <cellStyle name="Moneda 7 4 3 4 3 2" xfId="33621" xr:uid="{53D767D0-B734-4604-80A7-192387933DA1}"/>
    <cellStyle name="Moneda 7 4 3 4 3 3" xfId="22700" xr:uid="{024150C6-975B-4EE8-8798-1E3BD890FF0D}"/>
    <cellStyle name="Moneda 7 4 3 4 4" xfId="29982" xr:uid="{F5C6154D-DF9B-4968-B8C2-829FA9F384D6}"/>
    <cellStyle name="Moneda 7 4 3 4 5" xfId="19061" xr:uid="{A321FA45-4F12-46E2-83D3-7F614C5AFF94}"/>
    <cellStyle name="Moneda 7 4 3 5" xfId="8838" xr:uid="{5624D678-F07A-4847-ADAA-0091C1E771B6}"/>
    <cellStyle name="Moneda 7 4 3 5 2" xfId="16145" xr:uid="{164086F1-4DC7-4C2D-8DA2-8B81E074036D}"/>
    <cellStyle name="Moneda 7 4 3 5 2 2" xfId="37987" xr:uid="{6B88D02B-643E-46DF-85B0-C07B79F67E63}"/>
    <cellStyle name="Moneda 7 4 3 5 2 3" xfId="27066" xr:uid="{2F0BB81F-595F-4550-8AC3-D19CEA2D73BF}"/>
    <cellStyle name="Moneda 7 4 3 5 3" xfId="12487" xr:uid="{D919D029-C0EF-41BF-A131-8AAC4FD29A14}"/>
    <cellStyle name="Moneda 7 4 3 5 3 2" xfId="34347" xr:uid="{A15379E2-5A0F-40A3-999C-E787201C6131}"/>
    <cellStyle name="Moneda 7 4 3 5 3 3" xfId="23426" xr:uid="{CCDC7D1A-488C-4706-AB3D-62DEDFC1102F}"/>
    <cellStyle name="Moneda 7 4 3 5 4" xfId="30708" xr:uid="{137ABB3C-DECD-4381-9732-9B846FE7AF73}"/>
    <cellStyle name="Moneda 7 4 3 5 5" xfId="19787" xr:uid="{8BE44DD9-DEB8-4B55-AB96-2612EEDA1203}"/>
    <cellStyle name="Moneda 7 4 3 6" xfId="13227" xr:uid="{6E3EA2B3-290F-433E-A6DE-82EE84653194}"/>
    <cellStyle name="Moneda 7 4 3 6 2" xfId="35081" xr:uid="{28840E87-8F0E-4D1A-9C54-4B32F179E358}"/>
    <cellStyle name="Moneda 7 4 3 6 3" xfId="24160" xr:uid="{D88D50E1-E4BC-47C3-9190-D8B2FF64DDFD}"/>
    <cellStyle name="Moneda 7 4 3 7" xfId="9573" xr:uid="{B1C88F9B-87FD-4C6D-8105-854E6EB355D0}"/>
    <cellStyle name="Moneda 7 4 3 7 2" xfId="31441" xr:uid="{FA01DA4C-DF92-423B-939C-6C245A78AEA0}"/>
    <cellStyle name="Moneda 7 4 3 7 3" xfId="20520" xr:uid="{42840286-A8BB-4877-B6FF-B6CD7912C8D1}"/>
    <cellStyle name="Moneda 7 4 3 8" xfId="27802" xr:uid="{06216691-5E7A-4BF9-82DF-33AFB8F2630B}"/>
    <cellStyle name="Moneda 7 4 3 9" xfId="16881" xr:uid="{75FB2D31-CAE3-4403-A7EE-F89C6AE573B7}"/>
    <cellStyle name="Moneda 7 4 4" xfId="6167" xr:uid="{63588950-0404-45E2-804B-0BD0AE89FE36}"/>
    <cellStyle name="Moneda 7 4 4 2" xfId="13474" xr:uid="{F006C808-0C77-431D-8081-6AF1917351FB}"/>
    <cellStyle name="Moneda 7 4 4 2 2" xfId="35328" xr:uid="{4F54D289-2DC4-47ED-8C86-6A049379DA46}"/>
    <cellStyle name="Moneda 7 4 4 2 3" xfId="24407" xr:uid="{74849B5D-D2A4-4FA0-A4A7-5F925956EB80}"/>
    <cellStyle name="Moneda 7 4 4 3" xfId="9820" xr:uid="{470FFC37-39C2-4D57-BBBE-1BAD0748A8E7}"/>
    <cellStyle name="Moneda 7 4 4 3 2" xfId="31688" xr:uid="{552C5017-99E9-40B2-A885-ADB9E5A78DA8}"/>
    <cellStyle name="Moneda 7 4 4 3 3" xfId="20767" xr:uid="{5282771F-F5F9-4CC0-B155-44DD54007E1E}"/>
    <cellStyle name="Moneda 7 4 4 4" xfId="28049" xr:uid="{0DF4409F-9A2C-4B5D-B322-169429D7AD14}"/>
    <cellStyle name="Moneda 7 4 4 5" xfId="17128" xr:uid="{161C7BDF-9C98-4368-9263-73BF0F1D10A2}"/>
    <cellStyle name="Moneda 7 4 5" xfId="6895" xr:uid="{D0306545-A057-4001-B548-671F48A724DE}"/>
    <cellStyle name="Moneda 7 4 5 2" xfId="14202" xr:uid="{535BB381-E6DB-48A2-8D85-4712CDC8B638}"/>
    <cellStyle name="Moneda 7 4 5 2 2" xfId="36054" xr:uid="{07784B90-05A2-4CE1-95AD-C97E0174FDA2}"/>
    <cellStyle name="Moneda 7 4 5 2 3" xfId="25133" xr:uid="{42418562-76F9-4D64-B78F-388DF94FE501}"/>
    <cellStyle name="Moneda 7 4 5 3" xfId="10548" xr:uid="{75DEBF98-057A-4E34-85B6-D783776DB4FE}"/>
    <cellStyle name="Moneda 7 4 5 3 2" xfId="32414" xr:uid="{8914A910-EE05-40F2-89CB-EA1E5F8D907F}"/>
    <cellStyle name="Moneda 7 4 5 3 3" xfId="21493" xr:uid="{2C33EE9C-C7FC-457C-924F-9B0E4EDB69D3}"/>
    <cellStyle name="Moneda 7 4 5 4" xfId="28775" xr:uid="{B4FA81B1-AE62-4AB8-B6FD-5B8037A2E4DA}"/>
    <cellStyle name="Moneda 7 4 5 5" xfId="17854" xr:uid="{DEE06854-C024-4491-9F51-29658ED847D0}"/>
    <cellStyle name="Moneda 7 4 6" xfId="7625" xr:uid="{7010F677-71BB-4ABC-A201-983C1F9CB81A}"/>
    <cellStyle name="Moneda 7 4 6 2" xfId="14932" xr:uid="{4A175EC1-07C6-4A07-B0FF-C9E3141F45BC}"/>
    <cellStyle name="Moneda 7 4 6 2 2" xfId="36780" xr:uid="{EA8CCC15-78F7-463E-90BB-B1EF4B04B5AA}"/>
    <cellStyle name="Moneda 7 4 6 2 3" xfId="25859" xr:uid="{5F4917DD-0529-4577-8057-F2137E3A11A5}"/>
    <cellStyle name="Moneda 7 4 6 3" xfId="11278" xr:uid="{505E25B3-DA26-47F3-A0F9-8EFADCF3B968}"/>
    <cellStyle name="Moneda 7 4 6 3 2" xfId="33140" xr:uid="{79518885-514A-4B0C-9678-C1738B18AC46}"/>
    <cellStyle name="Moneda 7 4 6 3 3" xfId="22219" xr:uid="{9C59B90F-B9C1-4489-98A9-AAFB296510BD}"/>
    <cellStyle name="Moneda 7 4 6 4" xfId="29501" xr:uid="{F5475190-0BC8-46F3-9E12-152DF1D26F39}"/>
    <cellStyle name="Moneda 7 4 6 5" xfId="18580" xr:uid="{6BAEC694-6DBF-45F2-AFD0-6741E798E9C1}"/>
    <cellStyle name="Moneda 7 4 7" xfId="8355" xr:uid="{003ED2D2-1023-4043-9A53-337E3DC514EF}"/>
    <cellStyle name="Moneda 7 4 7 2" xfId="15662" xr:uid="{1DE9E07B-2A66-4FFF-AA30-E2DA8769D494}"/>
    <cellStyle name="Moneda 7 4 7 2 2" xfId="37506" xr:uid="{5A1E988F-5D8D-4819-BF9F-B40E21F299B0}"/>
    <cellStyle name="Moneda 7 4 7 2 3" xfId="26585" xr:uid="{B943F886-99A7-4913-851D-1A434CE555D5}"/>
    <cellStyle name="Moneda 7 4 7 3" xfId="12006" xr:uid="{E43CC626-3658-4180-B24B-AE87ABD3A379}"/>
    <cellStyle name="Moneda 7 4 7 3 2" xfId="33866" xr:uid="{984FEE8C-C937-4D65-B8D8-C49C1E9FC28E}"/>
    <cellStyle name="Moneda 7 4 7 3 3" xfId="22945" xr:uid="{AF893E60-D1AE-4899-9F4B-B5A4ABE23936}"/>
    <cellStyle name="Moneda 7 4 7 4" xfId="30227" xr:uid="{05B6BA5B-2A11-46DF-802A-E34D165CED53}"/>
    <cellStyle name="Moneda 7 4 7 5" xfId="19306" xr:uid="{B61B166E-D399-46A7-8BFD-EF5A6ECABE11}"/>
    <cellStyle name="Moneda 7 4 8" xfId="12744" xr:uid="{14439B76-2120-4125-9D1D-9649F7D17FFC}"/>
    <cellStyle name="Moneda 7 4 8 2" xfId="34600" xr:uid="{620CB589-FCEC-48C6-BC31-6129F1706879}"/>
    <cellStyle name="Moneda 7 4 8 3" xfId="23679" xr:uid="{1FBE47E2-B68A-4032-9AA2-B3E9DFD8A01F}"/>
    <cellStyle name="Moneda 7 4 9" xfId="9092" xr:uid="{6A9AF4C2-3FB9-48B5-B6D2-47C52FE793CB}"/>
    <cellStyle name="Moneda 7 4 9 2" xfId="30960" xr:uid="{7765F307-44CA-4054-B9D5-6D9A8F9EFCCC}"/>
    <cellStyle name="Moneda 7 4 9 3" xfId="20039" xr:uid="{D031CB11-162D-47A2-A9EB-16D7596F1133}"/>
    <cellStyle name="Moneda 7 40" xfId="3256" xr:uid="{DC256E9C-050E-437C-8BAA-16A1B3A94A70}"/>
    <cellStyle name="Moneda 7 40 10" xfId="27322" xr:uid="{AF399123-D739-40C0-A6B8-E0FB53BE493F}"/>
    <cellStyle name="Moneda 7 40 11" xfId="16401" xr:uid="{220030A5-CE7A-402D-8AC1-F4D99F03682C}"/>
    <cellStyle name="Moneda 7 40 2" xfId="5666" xr:uid="{B6E00608-43F2-4AAF-B8AE-BA8A8AE5B2F1}"/>
    <cellStyle name="Moneda 7 40 2 2" xfId="6405" xr:uid="{B036782C-00B6-4538-8933-2884286EBB3E}"/>
    <cellStyle name="Moneda 7 40 2 2 2" xfId="13712" xr:uid="{7FEB57A8-C35E-44D9-A4C2-C875BB5FFE6A}"/>
    <cellStyle name="Moneda 7 40 2 2 2 2" xfId="35566" xr:uid="{A73BF72D-EFF3-4721-87EB-73E5E1B3F6E0}"/>
    <cellStyle name="Moneda 7 40 2 2 2 3" xfId="24645" xr:uid="{5C5BB9BC-0C4C-4BF7-B6EF-5345FF408130}"/>
    <cellStyle name="Moneda 7 40 2 2 3" xfId="10058" xr:uid="{2614123E-3AD8-4F36-BBF6-B4C0F804CD21}"/>
    <cellStyle name="Moneda 7 40 2 2 3 2" xfId="31926" xr:uid="{29B63B85-919D-4980-A0D5-3181E9B04A57}"/>
    <cellStyle name="Moneda 7 40 2 2 3 3" xfId="21005" xr:uid="{87C668AC-6D80-4F3E-AFB3-C262E0C17F1D}"/>
    <cellStyle name="Moneda 7 40 2 2 4" xfId="28287" xr:uid="{AC7F2FF4-B1D3-46DB-B385-DB42EB4D69F3}"/>
    <cellStyle name="Moneda 7 40 2 2 5" xfId="17366" xr:uid="{66D39E5A-1A2A-423E-B387-4FB79821F695}"/>
    <cellStyle name="Moneda 7 40 2 3" xfId="7135" xr:uid="{EBB1921B-6050-4B5C-8113-84ED543CEEE0}"/>
    <cellStyle name="Moneda 7 40 2 3 2" xfId="14442" xr:uid="{F80D9CC1-3F05-45D8-836D-9DE2554B9252}"/>
    <cellStyle name="Moneda 7 40 2 3 2 2" xfId="36292" xr:uid="{764537BA-63BF-40F1-9FD5-97DEF8E4692F}"/>
    <cellStyle name="Moneda 7 40 2 3 2 3" xfId="25371" xr:uid="{FC7B1011-ECF0-44E2-A729-F05E972D7BCB}"/>
    <cellStyle name="Moneda 7 40 2 3 3" xfId="10788" xr:uid="{BB4BEFFE-905A-4CA7-82C3-0AC71C41878E}"/>
    <cellStyle name="Moneda 7 40 2 3 3 2" xfId="32652" xr:uid="{25823214-3D41-401F-BEB1-11ADAB116EB8}"/>
    <cellStyle name="Moneda 7 40 2 3 3 3" xfId="21731" xr:uid="{B2775E41-9EA8-4CDF-AA0E-5FC6A78AE51B}"/>
    <cellStyle name="Moneda 7 40 2 3 4" xfId="29013" xr:uid="{1847D9BD-422D-4B32-A7E3-DC06603F4DCD}"/>
    <cellStyle name="Moneda 7 40 2 3 5" xfId="18092" xr:uid="{EC2CE2E7-C0D6-4E0B-8B23-19BBABBEDDA2}"/>
    <cellStyle name="Moneda 7 40 2 4" xfId="7865" xr:uid="{88F47328-D1EB-47C6-A90F-0FA7C87BB7EC}"/>
    <cellStyle name="Moneda 7 40 2 4 2" xfId="15172" xr:uid="{A2AABE57-10D8-49BA-807C-736582F5E15B}"/>
    <cellStyle name="Moneda 7 40 2 4 2 2" xfId="37018" xr:uid="{8A6F471B-8C78-4209-A007-AA5BF92D5300}"/>
    <cellStyle name="Moneda 7 40 2 4 2 3" xfId="26097" xr:uid="{4E0085BF-6934-4020-92C5-3FD39E675883}"/>
    <cellStyle name="Moneda 7 40 2 4 3" xfId="11518" xr:uid="{F94DA2DA-F9C6-47CB-B7D6-494FF57576C7}"/>
    <cellStyle name="Moneda 7 40 2 4 3 2" xfId="33378" xr:uid="{05303AB7-7F6B-4198-814B-0743A6E41CFA}"/>
    <cellStyle name="Moneda 7 40 2 4 3 3" xfId="22457" xr:uid="{8B3A89EB-DA80-481E-8F8A-0A716E4C1C86}"/>
    <cellStyle name="Moneda 7 40 2 4 4" xfId="29739" xr:uid="{CA6F3613-2E9A-44AF-AD2F-3F0A88688E08}"/>
    <cellStyle name="Moneda 7 40 2 4 5" xfId="18818" xr:uid="{DA61585F-E2E6-4819-8FA4-8B1840FFB3BF}"/>
    <cellStyle name="Moneda 7 40 2 5" xfId="8595" xr:uid="{EA97F428-AC99-4024-8CD6-8FEA0DCA07DC}"/>
    <cellStyle name="Moneda 7 40 2 5 2" xfId="15902" xr:uid="{71F135E7-9342-41BE-A30B-472B7CA604D0}"/>
    <cellStyle name="Moneda 7 40 2 5 2 2" xfId="37744" xr:uid="{536FC20F-819D-4541-B82D-4ED5FBCEDD53}"/>
    <cellStyle name="Moneda 7 40 2 5 2 3" xfId="26823" xr:uid="{6049F837-EDFF-4DDF-9284-7E126094EAD7}"/>
    <cellStyle name="Moneda 7 40 2 5 3" xfId="12244" xr:uid="{BFFBAB8A-8895-4AE2-A7E4-9630C0324626}"/>
    <cellStyle name="Moneda 7 40 2 5 3 2" xfId="34104" xr:uid="{D79A5F8B-C336-4FA5-9E5B-41740A6B49DD}"/>
    <cellStyle name="Moneda 7 40 2 5 3 3" xfId="23183" xr:uid="{2FE304A9-E236-422B-AFE4-7CD9DB71A2DD}"/>
    <cellStyle name="Moneda 7 40 2 5 4" xfId="30465" xr:uid="{A42E0CB4-A84D-437C-AD0D-25EE5CA48CC8}"/>
    <cellStyle name="Moneda 7 40 2 5 5" xfId="19544" xr:uid="{21679F9E-B08A-4A26-867B-D8CD8B262D57}"/>
    <cellStyle name="Moneda 7 40 2 6" xfId="12984" xr:uid="{E2EC3017-33BC-4F61-81F3-7101DC6542EF}"/>
    <cellStyle name="Moneda 7 40 2 6 2" xfId="34838" xr:uid="{7DA76DFC-6975-4A79-B29B-6102432DC9BC}"/>
    <cellStyle name="Moneda 7 40 2 6 3" xfId="23917" xr:uid="{8FB662C1-C7FE-4365-98B3-1AB948C64204}"/>
    <cellStyle name="Moneda 7 40 2 7" xfId="9330" xr:uid="{79BABD0E-9EBE-41FE-A893-DFF759480E3B}"/>
    <cellStyle name="Moneda 7 40 2 7 2" xfId="31198" xr:uid="{C0DEFFB5-E503-440E-83E4-498ED71A6D73}"/>
    <cellStyle name="Moneda 7 40 2 7 3" xfId="20277" xr:uid="{ABAFAC44-C471-4310-8BC4-712817A1E924}"/>
    <cellStyle name="Moneda 7 40 2 8" xfId="27559" xr:uid="{03D3806E-4C33-4051-9F09-3D904E8DDBE7}"/>
    <cellStyle name="Moneda 7 40 2 9" xfId="16638" xr:uid="{E78E97B7-40C1-41E8-9B93-99D0F6B56420}"/>
    <cellStyle name="Moneda 7 40 3" xfId="5916" xr:uid="{0362DE9A-6A7F-46A2-8EF8-F82D453E9A25}"/>
    <cellStyle name="Moneda 7 40 3 2" xfId="6649" xr:uid="{30062456-FA91-4239-86F5-3837DEADF81A}"/>
    <cellStyle name="Moneda 7 40 3 2 2" xfId="13956" xr:uid="{A0C40C7C-CBA4-40ED-8045-07A7817AD1FF}"/>
    <cellStyle name="Moneda 7 40 3 2 2 2" xfId="35810" xr:uid="{20CFE89B-118F-4F0E-A0D2-EF6D66321948}"/>
    <cellStyle name="Moneda 7 40 3 2 2 3" xfId="24889" xr:uid="{692D1F8F-5CB1-4B3B-8D58-2F9E49B87456}"/>
    <cellStyle name="Moneda 7 40 3 2 3" xfId="10302" xr:uid="{8F58FBAB-D058-4630-AAAB-BD9019BBFB43}"/>
    <cellStyle name="Moneda 7 40 3 2 3 2" xfId="32170" xr:uid="{492DCA05-1A1F-4FE7-897B-C81D44C75839}"/>
    <cellStyle name="Moneda 7 40 3 2 3 3" xfId="21249" xr:uid="{FC1744B5-91B3-44D5-87D6-9B3F56FA6D9A}"/>
    <cellStyle name="Moneda 7 40 3 2 4" xfId="28531" xr:uid="{614C8511-B6D0-48EE-844E-59ACED2B6BD7}"/>
    <cellStyle name="Moneda 7 40 3 2 5" xfId="17610" xr:uid="{93AB6FBA-CEDC-4725-B332-B19349548E25}"/>
    <cellStyle name="Moneda 7 40 3 3" xfId="7379" xr:uid="{9619DD49-1F08-45FF-846D-CAC62DB1E210}"/>
    <cellStyle name="Moneda 7 40 3 3 2" xfId="14686" xr:uid="{E92041FB-8DE0-47EB-8C07-CB4237262061}"/>
    <cellStyle name="Moneda 7 40 3 3 2 2" xfId="36536" xr:uid="{36F36AF4-35F3-4F90-AFDB-75715A00D11C}"/>
    <cellStyle name="Moneda 7 40 3 3 2 3" xfId="25615" xr:uid="{490F938A-3056-4C8C-A9DE-B85376C8245F}"/>
    <cellStyle name="Moneda 7 40 3 3 3" xfId="11032" xr:uid="{5D400560-112B-4730-B223-B6D47F022709}"/>
    <cellStyle name="Moneda 7 40 3 3 3 2" xfId="32896" xr:uid="{843F2857-8FF1-453E-BEDF-B01E605B06F2}"/>
    <cellStyle name="Moneda 7 40 3 3 3 3" xfId="21975" xr:uid="{DFDBF9E5-0927-4296-AD08-BF0DE260B3C5}"/>
    <cellStyle name="Moneda 7 40 3 3 4" xfId="29257" xr:uid="{02D36B96-0C1B-48BD-929A-ED72F968F959}"/>
    <cellStyle name="Moneda 7 40 3 3 5" xfId="18336" xr:uid="{42EBF3AA-9BD4-4D4B-9011-E20A1A9F4D25}"/>
    <cellStyle name="Moneda 7 40 3 4" xfId="8109" xr:uid="{33F72874-492F-4F37-82F3-37F8DFB7F0AF}"/>
    <cellStyle name="Moneda 7 40 3 4 2" xfId="15416" xr:uid="{C6CA73CC-0218-4357-9256-8DE75A3740BC}"/>
    <cellStyle name="Moneda 7 40 3 4 2 2" xfId="37262" xr:uid="{D4484848-BD52-4B61-9F3F-3C6EAA580132}"/>
    <cellStyle name="Moneda 7 40 3 4 2 3" xfId="26341" xr:uid="{4EEE3F93-AC81-48A6-AF12-BF88B08ED9C7}"/>
    <cellStyle name="Moneda 7 40 3 4 3" xfId="11762" xr:uid="{31A18CAD-89B5-49B6-8681-2F425AA00DCF}"/>
    <cellStyle name="Moneda 7 40 3 4 3 2" xfId="33622" xr:uid="{7F00B94B-9FDC-40C7-8E0C-C2618FF6BAE9}"/>
    <cellStyle name="Moneda 7 40 3 4 3 3" xfId="22701" xr:uid="{0C3B249F-BB34-443D-9152-F90310B74098}"/>
    <cellStyle name="Moneda 7 40 3 4 4" xfId="29983" xr:uid="{886D0A7D-958D-47B1-AB5A-2442EF38FD82}"/>
    <cellStyle name="Moneda 7 40 3 4 5" xfId="19062" xr:uid="{3D8CE13E-0124-4C0A-87E6-8662B94E1AD4}"/>
    <cellStyle name="Moneda 7 40 3 5" xfId="8839" xr:uid="{6DA1D6E6-6978-4ADB-A9C7-10CDECD15594}"/>
    <cellStyle name="Moneda 7 40 3 5 2" xfId="16146" xr:uid="{870FC3E0-C35B-48CE-A73F-FD1580927746}"/>
    <cellStyle name="Moneda 7 40 3 5 2 2" xfId="37988" xr:uid="{219C000D-410B-4777-A03F-0831BD38B8F6}"/>
    <cellStyle name="Moneda 7 40 3 5 2 3" xfId="27067" xr:uid="{21F56863-0B0C-480E-A252-18D0FD50BEF6}"/>
    <cellStyle name="Moneda 7 40 3 5 3" xfId="12488" xr:uid="{AE8626DB-C028-4DCB-8B83-D45436ADCBB0}"/>
    <cellStyle name="Moneda 7 40 3 5 3 2" xfId="34348" xr:uid="{14C908EA-8F22-426F-8B31-647D41302E02}"/>
    <cellStyle name="Moneda 7 40 3 5 3 3" xfId="23427" xr:uid="{C7B43FB8-7EA2-4DB1-90B4-5605258AB6DD}"/>
    <cellStyle name="Moneda 7 40 3 5 4" xfId="30709" xr:uid="{7F545A7B-E6B3-4C0A-B069-C27FF9EC6ABD}"/>
    <cellStyle name="Moneda 7 40 3 5 5" xfId="19788" xr:uid="{604C921B-04FD-4A2A-B978-D7C27949C8C8}"/>
    <cellStyle name="Moneda 7 40 3 6" xfId="13228" xr:uid="{1A3978C6-1B4A-472A-8B4F-D29AF168E6F3}"/>
    <cellStyle name="Moneda 7 40 3 6 2" xfId="35082" xr:uid="{48A53AB0-5EA3-4F5A-8445-64FAE09398E6}"/>
    <cellStyle name="Moneda 7 40 3 6 3" xfId="24161" xr:uid="{0B513FA8-3E21-408F-AEBE-8C4822634E4E}"/>
    <cellStyle name="Moneda 7 40 3 7" xfId="9574" xr:uid="{E90996B5-FF8C-4748-94C9-28FD38FA129A}"/>
    <cellStyle name="Moneda 7 40 3 7 2" xfId="31442" xr:uid="{D42DB19E-D066-425A-A5FA-3D6534AABE3B}"/>
    <cellStyle name="Moneda 7 40 3 7 3" xfId="20521" xr:uid="{4D7E2DF1-4C7F-4FEE-92DD-9EA0ABB00D72}"/>
    <cellStyle name="Moneda 7 40 3 8" xfId="27803" xr:uid="{22D67F9D-97C9-4FB5-8281-07DA471D6B76}"/>
    <cellStyle name="Moneda 7 40 3 9" xfId="16882" xr:uid="{9D7AC77B-E3EE-471B-8A86-471086EB5CB7}"/>
    <cellStyle name="Moneda 7 40 4" xfId="6168" xr:uid="{F227D927-4BA2-42D5-B007-39C3A90EBED0}"/>
    <cellStyle name="Moneda 7 40 4 2" xfId="13475" xr:uid="{42290290-47C5-4554-80A5-119FFD98427E}"/>
    <cellStyle name="Moneda 7 40 4 2 2" xfId="35329" xr:uid="{19AFF741-5DF3-4E1F-B8AD-2BE0B1313807}"/>
    <cellStyle name="Moneda 7 40 4 2 3" xfId="24408" xr:uid="{3516C34A-C5D8-4A0F-9BE2-A95170B87B4E}"/>
    <cellStyle name="Moneda 7 40 4 3" xfId="9821" xr:uid="{D57EC904-0B79-4DEB-AEE0-595BD1DEE6CD}"/>
    <cellStyle name="Moneda 7 40 4 3 2" xfId="31689" xr:uid="{AEE80C4D-3AED-4F89-97DD-2E03CCA4DCED}"/>
    <cellStyle name="Moneda 7 40 4 3 3" xfId="20768" xr:uid="{40E8DB94-C831-4A17-9F71-19DD38CBF86A}"/>
    <cellStyle name="Moneda 7 40 4 4" xfId="28050" xr:uid="{C2E373E1-D75C-4826-8F83-127A7FF79800}"/>
    <cellStyle name="Moneda 7 40 4 5" xfId="17129" xr:uid="{126EB4E8-3FCA-4052-B370-9F8198B3AC26}"/>
    <cellStyle name="Moneda 7 40 5" xfId="6896" xr:uid="{1298155D-EA14-40A2-BE42-1EEE8DF9811D}"/>
    <cellStyle name="Moneda 7 40 5 2" xfId="14203" xr:uid="{E57708FA-0BD8-46B9-A383-EE7A1EB9EF98}"/>
    <cellStyle name="Moneda 7 40 5 2 2" xfId="36055" xr:uid="{45874578-75C5-47A7-96C3-B7A6B68FBEE3}"/>
    <cellStyle name="Moneda 7 40 5 2 3" xfId="25134" xr:uid="{D22DD568-B022-43D2-85EA-F538C7AA25F2}"/>
    <cellStyle name="Moneda 7 40 5 3" xfId="10549" xr:uid="{AC13618D-8A82-46C8-8AD9-28D2F3811AC0}"/>
    <cellStyle name="Moneda 7 40 5 3 2" xfId="32415" xr:uid="{1391DB5F-E7E3-4FA6-B7C4-AC9C420705BB}"/>
    <cellStyle name="Moneda 7 40 5 3 3" xfId="21494" xr:uid="{301E188C-A9BF-477F-8EF4-996C4FA7B0D5}"/>
    <cellStyle name="Moneda 7 40 5 4" xfId="28776" xr:uid="{99486B13-3635-4007-81B6-A8E67FE318CE}"/>
    <cellStyle name="Moneda 7 40 5 5" xfId="17855" xr:uid="{6AF33CC1-DBAE-4A04-BA18-5809DBD2AFEC}"/>
    <cellStyle name="Moneda 7 40 6" xfId="7626" xr:uid="{A4E1CB86-6717-4EC4-9290-246E614DB04D}"/>
    <cellStyle name="Moneda 7 40 6 2" xfId="14933" xr:uid="{BFE91E02-9DDB-465E-87AB-888E1C2F9EFE}"/>
    <cellStyle name="Moneda 7 40 6 2 2" xfId="36781" xr:uid="{570B0527-6EBD-4573-9524-5ADF9DC142DF}"/>
    <cellStyle name="Moneda 7 40 6 2 3" xfId="25860" xr:uid="{1016604D-7A21-441C-8261-299067FA24D0}"/>
    <cellStyle name="Moneda 7 40 6 3" xfId="11279" xr:uid="{9C8CD830-8C71-40F0-A563-ED5E9F702653}"/>
    <cellStyle name="Moneda 7 40 6 3 2" xfId="33141" xr:uid="{28615C91-9DA1-4778-8A74-DE5AB5FF08C3}"/>
    <cellStyle name="Moneda 7 40 6 3 3" xfId="22220" xr:uid="{3CC22A1F-66F5-4F6D-B6A1-D97643BFFEAE}"/>
    <cellStyle name="Moneda 7 40 6 4" xfId="29502" xr:uid="{E59F3D5D-8158-4C8F-81C1-0BCAEF43D850}"/>
    <cellStyle name="Moneda 7 40 6 5" xfId="18581" xr:uid="{90EAABC1-5064-4FB6-A063-C4FC44E3218B}"/>
    <cellStyle name="Moneda 7 40 7" xfId="8356" xr:uid="{86EAA0C2-DAD7-4598-964E-E0544954A268}"/>
    <cellStyle name="Moneda 7 40 7 2" xfId="15663" xr:uid="{DF0023E0-1908-4ECE-86FD-1B9DE2F4389F}"/>
    <cellStyle name="Moneda 7 40 7 2 2" xfId="37507" xr:uid="{6A9C5AB8-6A58-4B41-88DD-0FC1C17BD432}"/>
    <cellStyle name="Moneda 7 40 7 2 3" xfId="26586" xr:uid="{FF54BF2A-2161-4F26-BD1D-33CC2E5E3955}"/>
    <cellStyle name="Moneda 7 40 7 3" xfId="12007" xr:uid="{16C6D2D8-483C-4D45-BC18-FBE6A924090C}"/>
    <cellStyle name="Moneda 7 40 7 3 2" xfId="33867" xr:uid="{D2CBE658-6D74-46F9-824B-89C059993FD6}"/>
    <cellStyle name="Moneda 7 40 7 3 3" xfId="22946" xr:uid="{35470305-D359-43C3-9187-CE55D15ADBF9}"/>
    <cellStyle name="Moneda 7 40 7 4" xfId="30228" xr:uid="{FCB6D987-1068-4ADB-94F2-0D344428FE06}"/>
    <cellStyle name="Moneda 7 40 7 5" xfId="19307" xr:uid="{DEF4C3E5-9DDE-4400-95A1-067E99715623}"/>
    <cellStyle name="Moneda 7 40 8" xfId="12745" xr:uid="{246BCF3A-EDB9-4873-B4D3-E5923DFEF092}"/>
    <cellStyle name="Moneda 7 40 8 2" xfId="34601" xr:uid="{965EB70F-8811-470E-AD9B-1982A63B8AC3}"/>
    <cellStyle name="Moneda 7 40 8 3" xfId="23680" xr:uid="{EA654C97-9F84-465C-BE35-101FC64CF469}"/>
    <cellStyle name="Moneda 7 40 9" xfId="9093" xr:uid="{FA54BB0D-1A72-4742-BB6D-609F47F74A19}"/>
    <cellStyle name="Moneda 7 40 9 2" xfId="30961" xr:uid="{8D1EF313-A81E-444D-8DF7-C98C7855586E}"/>
    <cellStyle name="Moneda 7 40 9 3" xfId="20040" xr:uid="{D4884BDE-7FAC-468B-AD10-2BC50F7FBD0F}"/>
    <cellStyle name="Moneda 7 41" xfId="3257" xr:uid="{0EBA9FAC-AEF0-41A6-96BF-F0CB637A25E6}"/>
    <cellStyle name="Moneda 7 41 10" xfId="27323" xr:uid="{96A41FBC-2A7B-464E-9958-B5D94A164765}"/>
    <cellStyle name="Moneda 7 41 11" xfId="16402" xr:uid="{7BBC4A82-038D-4543-9DD8-5C9A9FD7C6FC}"/>
    <cellStyle name="Moneda 7 41 2" xfId="5667" xr:uid="{F0FA4FF3-18F7-4682-8AB1-160183DF1BE4}"/>
    <cellStyle name="Moneda 7 41 2 2" xfId="6406" xr:uid="{3D3F586A-C574-4F34-8947-B94A1220FEDD}"/>
    <cellStyle name="Moneda 7 41 2 2 2" xfId="13713" xr:uid="{20AA0A59-6532-4FDC-9A82-76DC54EF4EC7}"/>
    <cellStyle name="Moneda 7 41 2 2 2 2" xfId="35567" xr:uid="{E79242AC-414C-4BA1-BAAE-64B04AFB6C0C}"/>
    <cellStyle name="Moneda 7 41 2 2 2 3" xfId="24646" xr:uid="{64DC4091-9A58-424C-A31C-D7E65CA58031}"/>
    <cellStyle name="Moneda 7 41 2 2 3" xfId="10059" xr:uid="{7212F35C-2D82-48F5-B203-F5C0512E9C09}"/>
    <cellStyle name="Moneda 7 41 2 2 3 2" xfId="31927" xr:uid="{2ECC12FD-D5FC-4263-B331-E8DBD15EC4C7}"/>
    <cellStyle name="Moneda 7 41 2 2 3 3" xfId="21006" xr:uid="{7F969797-155B-446B-A344-D4F6F040B28C}"/>
    <cellStyle name="Moneda 7 41 2 2 4" xfId="28288" xr:uid="{A07AEE64-1424-4685-AB45-017BD43ABEF6}"/>
    <cellStyle name="Moneda 7 41 2 2 5" xfId="17367" xr:uid="{88A97BC4-DBBA-49E2-9590-E109CD7B8981}"/>
    <cellStyle name="Moneda 7 41 2 3" xfId="7136" xr:uid="{30422391-B5E6-42D6-BA9E-9531A9049D60}"/>
    <cellStyle name="Moneda 7 41 2 3 2" xfId="14443" xr:uid="{A76D57B4-33B1-438D-937F-24131F0C27B4}"/>
    <cellStyle name="Moneda 7 41 2 3 2 2" xfId="36293" xr:uid="{808B6430-E71F-4B2B-98ED-1DCAC2ABB726}"/>
    <cellStyle name="Moneda 7 41 2 3 2 3" xfId="25372" xr:uid="{1FF65FA5-9B1A-4EFA-9B84-CB9CDCB8F3DF}"/>
    <cellStyle name="Moneda 7 41 2 3 3" xfId="10789" xr:uid="{300EDC0E-8D56-45E8-95A0-61F160347767}"/>
    <cellStyle name="Moneda 7 41 2 3 3 2" xfId="32653" xr:uid="{CA3286BC-D179-4F06-BBA7-E4F4A91BD99A}"/>
    <cellStyle name="Moneda 7 41 2 3 3 3" xfId="21732" xr:uid="{AA914F10-C191-4BC8-BE9D-0DFAA1FC5C8D}"/>
    <cellStyle name="Moneda 7 41 2 3 4" xfId="29014" xr:uid="{B8AFB3A7-9E91-47CD-94AF-D43EE4FADEAD}"/>
    <cellStyle name="Moneda 7 41 2 3 5" xfId="18093" xr:uid="{5C7C2976-0E3A-4862-9DE5-EDC97AD53754}"/>
    <cellStyle name="Moneda 7 41 2 4" xfId="7866" xr:uid="{DE239005-9A1D-406F-9697-E569F7CC9EA9}"/>
    <cellStyle name="Moneda 7 41 2 4 2" xfId="15173" xr:uid="{7E30CD55-D884-4128-BB01-86D96D5FCEDA}"/>
    <cellStyle name="Moneda 7 41 2 4 2 2" xfId="37019" xr:uid="{8A314C66-ED5B-4EB1-99FF-0ECC18A8E408}"/>
    <cellStyle name="Moneda 7 41 2 4 2 3" xfId="26098" xr:uid="{8BACF289-1A62-491A-B90C-6570C9971DC7}"/>
    <cellStyle name="Moneda 7 41 2 4 3" xfId="11519" xr:uid="{8EED3DE6-79A5-4A06-81DE-F378367A280B}"/>
    <cellStyle name="Moneda 7 41 2 4 3 2" xfId="33379" xr:uid="{C298097B-1186-4CB1-BEC2-B6F52D179D3A}"/>
    <cellStyle name="Moneda 7 41 2 4 3 3" xfId="22458" xr:uid="{CF00C3B5-CFC8-4D80-BD0E-DEBDF4240D1B}"/>
    <cellStyle name="Moneda 7 41 2 4 4" xfId="29740" xr:uid="{C6367004-D62D-49A0-8F26-02FD3C438278}"/>
    <cellStyle name="Moneda 7 41 2 4 5" xfId="18819" xr:uid="{D6120324-FA87-4F37-9D72-37467E570EFC}"/>
    <cellStyle name="Moneda 7 41 2 5" xfId="8596" xr:uid="{D877894C-F9FD-4EE2-B1B6-DA3592910763}"/>
    <cellStyle name="Moneda 7 41 2 5 2" xfId="15903" xr:uid="{91047E0B-DDC2-4D04-A804-4600F5C0495B}"/>
    <cellStyle name="Moneda 7 41 2 5 2 2" xfId="37745" xr:uid="{4C651A20-8C2D-430A-87F9-8A4E30EA049D}"/>
    <cellStyle name="Moneda 7 41 2 5 2 3" xfId="26824" xr:uid="{343D47A7-63DF-4807-8B33-698CE4D98043}"/>
    <cellStyle name="Moneda 7 41 2 5 3" xfId="12245" xr:uid="{6C2020C4-0BFA-4FDD-B83E-1A0B83BA4E80}"/>
    <cellStyle name="Moneda 7 41 2 5 3 2" xfId="34105" xr:uid="{D0CCE11A-796F-4154-B72F-7FADC210B30E}"/>
    <cellStyle name="Moneda 7 41 2 5 3 3" xfId="23184" xr:uid="{925827A0-D803-48E0-92B1-43D2CB202D6E}"/>
    <cellStyle name="Moneda 7 41 2 5 4" xfId="30466" xr:uid="{1F0F92B6-1135-4EBF-B63C-5B44DD3E1361}"/>
    <cellStyle name="Moneda 7 41 2 5 5" xfId="19545" xr:uid="{42B60E9A-BB8E-4D36-A038-9A24D27CB7BB}"/>
    <cellStyle name="Moneda 7 41 2 6" xfId="12985" xr:uid="{A116890D-4EF6-46B0-8832-241277F0CAF4}"/>
    <cellStyle name="Moneda 7 41 2 6 2" xfId="34839" xr:uid="{6F156DC2-B24E-4169-A3ED-1B94AFF0D18A}"/>
    <cellStyle name="Moneda 7 41 2 6 3" xfId="23918" xr:uid="{C92EB16E-E6DF-4EAD-AB5E-8759152777ED}"/>
    <cellStyle name="Moneda 7 41 2 7" xfId="9331" xr:uid="{443257FA-9092-4798-BC66-B6189F844211}"/>
    <cellStyle name="Moneda 7 41 2 7 2" xfId="31199" xr:uid="{1276AB7E-4969-41A6-9BFE-9E3C279E8DEE}"/>
    <cellStyle name="Moneda 7 41 2 7 3" xfId="20278" xr:uid="{5A4C3C24-2A0D-4E21-B5AE-BD9DAE255CE7}"/>
    <cellStyle name="Moneda 7 41 2 8" xfId="27560" xr:uid="{EF11A2CD-1E70-4AE6-9237-77F7A0E6D53B}"/>
    <cellStyle name="Moneda 7 41 2 9" xfId="16639" xr:uid="{1220AB0B-D6A9-40EF-8A23-19F134C5DC8E}"/>
    <cellStyle name="Moneda 7 41 3" xfId="5917" xr:uid="{3016F833-5D46-404F-93A9-A06E06D75937}"/>
    <cellStyle name="Moneda 7 41 3 2" xfId="6650" xr:uid="{718284F2-8648-46DB-8AB5-A436A1F89831}"/>
    <cellStyle name="Moneda 7 41 3 2 2" xfId="13957" xr:uid="{3154E099-7D38-455D-932E-FBC79ABB91BA}"/>
    <cellStyle name="Moneda 7 41 3 2 2 2" xfId="35811" xr:uid="{3DBF636B-BC71-4454-ABD4-DCD589BD617A}"/>
    <cellStyle name="Moneda 7 41 3 2 2 3" xfId="24890" xr:uid="{7F256AAC-6D95-47F4-8DCA-4CD526C34EC4}"/>
    <cellStyle name="Moneda 7 41 3 2 3" xfId="10303" xr:uid="{8577ABB0-503E-4D1A-899B-02DB78F0F6CC}"/>
    <cellStyle name="Moneda 7 41 3 2 3 2" xfId="32171" xr:uid="{D6637B41-F5F8-4903-903A-1D98567F08EC}"/>
    <cellStyle name="Moneda 7 41 3 2 3 3" xfId="21250" xr:uid="{FB826E70-6AC8-48D0-9779-5BF7FCE9ED9F}"/>
    <cellStyle name="Moneda 7 41 3 2 4" xfId="28532" xr:uid="{EA1965EC-0954-4CFE-97ED-21B73F505948}"/>
    <cellStyle name="Moneda 7 41 3 2 5" xfId="17611" xr:uid="{1884E6E6-9EAC-4296-83AE-19E2B1F1170A}"/>
    <cellStyle name="Moneda 7 41 3 3" xfId="7380" xr:uid="{9A846866-9BC6-495B-B4CD-7FD91BB4881D}"/>
    <cellStyle name="Moneda 7 41 3 3 2" xfId="14687" xr:uid="{A1B06D36-6CA8-4C0F-BA83-C1B574FF45B9}"/>
    <cellStyle name="Moneda 7 41 3 3 2 2" xfId="36537" xr:uid="{C9506756-7D50-41A1-9C6C-1C7B37B77990}"/>
    <cellStyle name="Moneda 7 41 3 3 2 3" xfId="25616" xr:uid="{3444ADD4-5393-464A-B0DC-727AC11106D9}"/>
    <cellStyle name="Moneda 7 41 3 3 3" xfId="11033" xr:uid="{DE4519AE-EA29-4300-BE00-F9BC1F32D3E4}"/>
    <cellStyle name="Moneda 7 41 3 3 3 2" xfId="32897" xr:uid="{D8D8B3D6-E70D-4368-A8B6-39A15D7D8717}"/>
    <cellStyle name="Moneda 7 41 3 3 3 3" xfId="21976" xr:uid="{CEADFE90-999B-4D00-9BC9-FFA242BE17AC}"/>
    <cellStyle name="Moneda 7 41 3 3 4" xfId="29258" xr:uid="{F4527316-F706-4438-9AC9-B60CF2565292}"/>
    <cellStyle name="Moneda 7 41 3 3 5" xfId="18337" xr:uid="{11B1F987-D23C-4455-9E23-64200386289E}"/>
    <cellStyle name="Moneda 7 41 3 4" xfId="8110" xr:uid="{EFCFEA3C-51A2-4BE0-A8EE-2EC4B07B9AEF}"/>
    <cellStyle name="Moneda 7 41 3 4 2" xfId="15417" xr:uid="{27473788-4F72-4A9A-A5C6-71A8BD8CC47A}"/>
    <cellStyle name="Moneda 7 41 3 4 2 2" xfId="37263" xr:uid="{C3A6FCB2-68D7-4B4B-8542-4835ACE161F3}"/>
    <cellStyle name="Moneda 7 41 3 4 2 3" xfId="26342" xr:uid="{58621357-ECE5-4110-A8D4-3163D6AD619B}"/>
    <cellStyle name="Moneda 7 41 3 4 3" xfId="11763" xr:uid="{2BA41D18-90E7-410E-8F03-2FC4539BC4D3}"/>
    <cellStyle name="Moneda 7 41 3 4 3 2" xfId="33623" xr:uid="{8CA9F5CF-30D8-421D-A128-98BAAC789419}"/>
    <cellStyle name="Moneda 7 41 3 4 3 3" xfId="22702" xr:uid="{C00CEE98-F37E-459D-B037-0F48207E095C}"/>
    <cellStyle name="Moneda 7 41 3 4 4" xfId="29984" xr:uid="{684CA298-BE29-4EC5-9753-8A79E123F4A6}"/>
    <cellStyle name="Moneda 7 41 3 4 5" xfId="19063" xr:uid="{EAC84754-4B9A-4121-8E95-E5E6E92CD160}"/>
    <cellStyle name="Moneda 7 41 3 5" xfId="8840" xr:uid="{69AF452B-E5FE-40F4-9C75-6B7417C2B71C}"/>
    <cellStyle name="Moneda 7 41 3 5 2" xfId="16147" xr:uid="{C8CAC9C6-4F1A-43BF-8BB4-CD510753838E}"/>
    <cellStyle name="Moneda 7 41 3 5 2 2" xfId="37989" xr:uid="{512470EE-D9BE-4686-97EE-D1F0A1EF14F8}"/>
    <cellStyle name="Moneda 7 41 3 5 2 3" xfId="27068" xr:uid="{D41AF45E-BD98-455F-8E3E-5672EB97A7C8}"/>
    <cellStyle name="Moneda 7 41 3 5 3" xfId="12489" xr:uid="{B817BADD-41CF-4956-AAE5-CC94F2453D04}"/>
    <cellStyle name="Moneda 7 41 3 5 3 2" xfId="34349" xr:uid="{784D1A41-DFE8-47B3-A117-4A9DE5BFBC05}"/>
    <cellStyle name="Moneda 7 41 3 5 3 3" xfId="23428" xr:uid="{FFD72E7C-AAC5-4D4C-BCCB-0983330DBA86}"/>
    <cellStyle name="Moneda 7 41 3 5 4" xfId="30710" xr:uid="{34B197AC-82D3-458D-B391-63AEB026365D}"/>
    <cellStyle name="Moneda 7 41 3 5 5" xfId="19789" xr:uid="{B32881E4-B0F0-4EAD-B958-BADDAE3E7F7F}"/>
    <cellStyle name="Moneda 7 41 3 6" xfId="13229" xr:uid="{CFD59EDF-40DC-451E-B3D3-FA249099DEF3}"/>
    <cellStyle name="Moneda 7 41 3 6 2" xfId="35083" xr:uid="{92AC130D-7768-468C-AE1A-AB3A05461BD2}"/>
    <cellStyle name="Moneda 7 41 3 6 3" xfId="24162" xr:uid="{4D6B4551-5754-4BE8-A462-68F3050CD07D}"/>
    <cellStyle name="Moneda 7 41 3 7" xfId="9575" xr:uid="{6C0B9062-88D4-49FD-92AC-740D93BE378C}"/>
    <cellStyle name="Moneda 7 41 3 7 2" xfId="31443" xr:uid="{67745E7A-114D-44E8-AE1E-C7608C8A1ACA}"/>
    <cellStyle name="Moneda 7 41 3 7 3" xfId="20522" xr:uid="{F7AB3219-6111-40F5-B9B3-B25FC527E15B}"/>
    <cellStyle name="Moneda 7 41 3 8" xfId="27804" xr:uid="{A53CA5BB-DFC1-4BD4-ACD4-D3555E7D0954}"/>
    <cellStyle name="Moneda 7 41 3 9" xfId="16883" xr:uid="{624CD23D-97CB-4638-AA35-9A5AF38B0E7C}"/>
    <cellStyle name="Moneda 7 41 4" xfId="6169" xr:uid="{24BDD45F-5477-4763-BD45-8F12388E5CF2}"/>
    <cellStyle name="Moneda 7 41 4 2" xfId="13476" xr:uid="{A9BAC7B3-BEBB-49D9-ABC7-A23BA0AE510F}"/>
    <cellStyle name="Moneda 7 41 4 2 2" xfId="35330" xr:uid="{D97EE2D0-5BAE-4EB0-B24E-E3654F708310}"/>
    <cellStyle name="Moneda 7 41 4 2 3" xfId="24409" xr:uid="{1735B91B-E86A-42BE-88CC-70FE1BE05C41}"/>
    <cellStyle name="Moneda 7 41 4 3" xfId="9822" xr:uid="{8CD62C2F-29F2-4E1E-96C4-09BB5B68EECD}"/>
    <cellStyle name="Moneda 7 41 4 3 2" xfId="31690" xr:uid="{39764E2B-92D1-4D99-9E64-A18922664ABA}"/>
    <cellStyle name="Moneda 7 41 4 3 3" xfId="20769" xr:uid="{16993AC8-0AA4-4144-9D6E-49B59FA1371D}"/>
    <cellStyle name="Moneda 7 41 4 4" xfId="28051" xr:uid="{2848405C-FF7C-4F1E-9F76-34889469921D}"/>
    <cellStyle name="Moneda 7 41 4 5" xfId="17130" xr:uid="{8433B87B-4B89-4DEB-BFB8-84E97DB5ADD0}"/>
    <cellStyle name="Moneda 7 41 5" xfId="6897" xr:uid="{31316391-6FB4-4DA6-9A52-493836689A8C}"/>
    <cellStyle name="Moneda 7 41 5 2" xfId="14204" xr:uid="{901E874C-011B-40E1-97E2-2C620BCFE12E}"/>
    <cellStyle name="Moneda 7 41 5 2 2" xfId="36056" xr:uid="{FB71E84A-C403-4379-ABCB-377117D77668}"/>
    <cellStyle name="Moneda 7 41 5 2 3" xfId="25135" xr:uid="{A8E91964-B967-4AA3-A618-0A4CDE3BBCE0}"/>
    <cellStyle name="Moneda 7 41 5 3" xfId="10550" xr:uid="{67612080-47EF-4132-BA3D-F80AEAEE1F49}"/>
    <cellStyle name="Moneda 7 41 5 3 2" xfId="32416" xr:uid="{0720F472-6A70-4AD0-83B2-6067C4C02FF9}"/>
    <cellStyle name="Moneda 7 41 5 3 3" xfId="21495" xr:uid="{790300F0-ADF4-4176-9463-130B69690BF6}"/>
    <cellStyle name="Moneda 7 41 5 4" xfId="28777" xr:uid="{25D6F952-DDBC-4B09-B6F1-E73906F7FDBB}"/>
    <cellStyle name="Moneda 7 41 5 5" xfId="17856" xr:uid="{F41F56C9-830F-4624-9DE3-E7551FC6B5F3}"/>
    <cellStyle name="Moneda 7 41 6" xfId="7627" xr:uid="{2DD6ACA2-E6D0-4420-8F19-E6E6793C527D}"/>
    <cellStyle name="Moneda 7 41 6 2" xfId="14934" xr:uid="{FE687142-74FA-4E33-BC27-0928692FE083}"/>
    <cellStyle name="Moneda 7 41 6 2 2" xfId="36782" xr:uid="{5BF1E01F-9BE1-440E-BBE3-0130E4593B5E}"/>
    <cellStyle name="Moneda 7 41 6 2 3" xfId="25861" xr:uid="{AAF13BD6-B9A4-4C98-B83D-6DE25E18E574}"/>
    <cellStyle name="Moneda 7 41 6 3" xfId="11280" xr:uid="{39F37600-8F58-4D05-B783-78B3898773C2}"/>
    <cellStyle name="Moneda 7 41 6 3 2" xfId="33142" xr:uid="{EEDD01F0-E307-4845-A353-14A86027A11C}"/>
    <cellStyle name="Moneda 7 41 6 3 3" xfId="22221" xr:uid="{88190C42-D585-4141-B8A3-627408AE895A}"/>
    <cellStyle name="Moneda 7 41 6 4" xfId="29503" xr:uid="{3601D1FA-9EC6-44F7-B35E-61A22DCC3590}"/>
    <cellStyle name="Moneda 7 41 6 5" xfId="18582" xr:uid="{21780954-3987-49B8-B553-2DDF17BE579C}"/>
    <cellStyle name="Moneda 7 41 7" xfId="8357" xr:uid="{5813FAF0-8BC9-40C7-8FB9-DD4B01EE0AF4}"/>
    <cellStyle name="Moneda 7 41 7 2" xfId="15664" xr:uid="{495DCA4F-5294-4AD4-804F-FD7E81D983CF}"/>
    <cellStyle name="Moneda 7 41 7 2 2" xfId="37508" xr:uid="{405EDD44-7B58-447E-9F11-70EB017AABEA}"/>
    <cellStyle name="Moneda 7 41 7 2 3" xfId="26587" xr:uid="{D644C5CA-BED2-4D41-AFA5-6CA6CB82339C}"/>
    <cellStyle name="Moneda 7 41 7 3" xfId="12008" xr:uid="{899FDC38-F0AC-4935-A935-AEF3CBC7C44D}"/>
    <cellStyle name="Moneda 7 41 7 3 2" xfId="33868" xr:uid="{69CD47BB-9DA6-44B7-89C1-731F57278016}"/>
    <cellStyle name="Moneda 7 41 7 3 3" xfId="22947" xr:uid="{2331915C-9FD2-4780-82E1-09FBCC2DA8D8}"/>
    <cellStyle name="Moneda 7 41 7 4" xfId="30229" xr:uid="{92E1B6B3-ADAD-4172-ACED-596AFFE4D9BF}"/>
    <cellStyle name="Moneda 7 41 7 5" xfId="19308" xr:uid="{D468E69F-6F52-4F14-A508-607ACD5AB35F}"/>
    <cellStyle name="Moneda 7 41 8" xfId="12746" xr:uid="{0B66155A-700F-4CF3-9627-FF2B47C39111}"/>
    <cellStyle name="Moneda 7 41 8 2" xfId="34602" xr:uid="{F0D6101A-BEEB-42D7-94B6-F0701148FF9A}"/>
    <cellStyle name="Moneda 7 41 8 3" xfId="23681" xr:uid="{BA378E0B-DC03-4E09-AA9A-4AF7EB290B90}"/>
    <cellStyle name="Moneda 7 41 9" xfId="9094" xr:uid="{25F725B2-497F-4645-B377-91E9A1BED454}"/>
    <cellStyle name="Moneda 7 41 9 2" xfId="30962" xr:uid="{C629A800-2F49-45A8-81D8-4A777A6BECF2}"/>
    <cellStyle name="Moneda 7 41 9 3" xfId="20041" xr:uid="{96020B7D-04D8-4A72-A102-4DF2E4C71DBA}"/>
    <cellStyle name="Moneda 7 42" xfId="3258" xr:uid="{3024B2C0-9231-4659-A24C-5F42DC2F8AB0}"/>
    <cellStyle name="Moneda 7 42 10" xfId="27324" xr:uid="{03A44C11-589B-47BA-94F3-D04DA4EE01F3}"/>
    <cellStyle name="Moneda 7 42 11" xfId="16403" xr:uid="{DB403DBA-1A47-42C3-8A66-08FBAC476BD5}"/>
    <cellStyle name="Moneda 7 42 2" xfId="5668" xr:uid="{EC6E3A21-AE35-4247-BEF7-82E1039E32EB}"/>
    <cellStyle name="Moneda 7 42 2 2" xfId="6407" xr:uid="{1EDCE4C8-6542-412D-9143-DF582EC2CC4F}"/>
    <cellStyle name="Moneda 7 42 2 2 2" xfId="13714" xr:uid="{B0382CBF-1228-46BE-B532-4EE01967A81E}"/>
    <cellStyle name="Moneda 7 42 2 2 2 2" xfId="35568" xr:uid="{6DB3AE24-2601-4486-83CA-9523834EDA07}"/>
    <cellStyle name="Moneda 7 42 2 2 2 3" xfId="24647" xr:uid="{2CE41604-759E-4FCF-9B9F-906CD6C547D2}"/>
    <cellStyle name="Moneda 7 42 2 2 3" xfId="10060" xr:uid="{74D1A078-0B5B-46B6-A07C-9334DC6A5AC5}"/>
    <cellStyle name="Moneda 7 42 2 2 3 2" xfId="31928" xr:uid="{AE029783-F66A-44AA-9007-F9C403F73944}"/>
    <cellStyle name="Moneda 7 42 2 2 3 3" xfId="21007" xr:uid="{91128C1E-8C42-4B46-96BB-55CDA2CF205C}"/>
    <cellStyle name="Moneda 7 42 2 2 4" xfId="28289" xr:uid="{E4EFE7B7-DD18-467A-A98C-C21BC2EDD068}"/>
    <cellStyle name="Moneda 7 42 2 2 5" xfId="17368" xr:uid="{A83053F8-7C6C-4EC2-A292-33025015BC2F}"/>
    <cellStyle name="Moneda 7 42 2 3" xfId="7137" xr:uid="{B2A152BE-0AE0-4F72-AA6F-16E0276E37D2}"/>
    <cellStyle name="Moneda 7 42 2 3 2" xfId="14444" xr:uid="{FFBF0161-6271-4BC3-AE5F-08AA181F7527}"/>
    <cellStyle name="Moneda 7 42 2 3 2 2" xfId="36294" xr:uid="{C294A8EC-5240-4C35-9DF2-A2159664F41C}"/>
    <cellStyle name="Moneda 7 42 2 3 2 3" xfId="25373" xr:uid="{5B23A228-AB28-4C0A-88DB-9F9F4BC5CC59}"/>
    <cellStyle name="Moneda 7 42 2 3 3" xfId="10790" xr:uid="{CBF22270-67BB-4740-BD98-6C5B55386E23}"/>
    <cellStyle name="Moneda 7 42 2 3 3 2" xfId="32654" xr:uid="{6CF79AF7-938F-47E2-A2FA-8FC899A32860}"/>
    <cellStyle name="Moneda 7 42 2 3 3 3" xfId="21733" xr:uid="{332AB195-1D8E-43A6-B86C-8527366B9F61}"/>
    <cellStyle name="Moneda 7 42 2 3 4" xfId="29015" xr:uid="{5305A0BE-0FC8-4DE6-818C-F687A923957E}"/>
    <cellStyle name="Moneda 7 42 2 3 5" xfId="18094" xr:uid="{FAD39801-EA1B-4AD7-910D-BFB887B82A76}"/>
    <cellStyle name="Moneda 7 42 2 4" xfId="7867" xr:uid="{DA217789-0115-4706-8BB8-CD62AF897161}"/>
    <cellStyle name="Moneda 7 42 2 4 2" xfId="15174" xr:uid="{6463D70F-BDC8-4F9F-8B31-4D2AD0444E99}"/>
    <cellStyle name="Moneda 7 42 2 4 2 2" xfId="37020" xr:uid="{A4C68433-EB92-4ECF-8CB9-E6828345F954}"/>
    <cellStyle name="Moneda 7 42 2 4 2 3" xfId="26099" xr:uid="{2D633E5A-686F-4F97-BD62-B6F0B098979F}"/>
    <cellStyle name="Moneda 7 42 2 4 3" xfId="11520" xr:uid="{1EF206DE-7751-4B2C-9DB1-F2607A7FA306}"/>
    <cellStyle name="Moneda 7 42 2 4 3 2" xfId="33380" xr:uid="{3E3E390A-23E8-4610-8F44-888C7325D7D0}"/>
    <cellStyle name="Moneda 7 42 2 4 3 3" xfId="22459" xr:uid="{6349029E-881F-435C-80AA-296E0E8C268E}"/>
    <cellStyle name="Moneda 7 42 2 4 4" xfId="29741" xr:uid="{5D4D1BDB-80DC-41C7-ADAA-668F65933A05}"/>
    <cellStyle name="Moneda 7 42 2 4 5" xfId="18820" xr:uid="{42208EB7-AE34-48F4-93DA-14D19968673A}"/>
    <cellStyle name="Moneda 7 42 2 5" xfId="8597" xr:uid="{E41EB310-66E8-473C-8815-DCA34A91D512}"/>
    <cellStyle name="Moneda 7 42 2 5 2" xfId="15904" xr:uid="{060C5F17-8BDC-473D-9C6C-B1B1AEBAD1B8}"/>
    <cellStyle name="Moneda 7 42 2 5 2 2" xfId="37746" xr:uid="{BA1C401D-5300-4658-AD08-AE9C06CB6740}"/>
    <cellStyle name="Moneda 7 42 2 5 2 3" xfId="26825" xr:uid="{0B0C4EE0-F29E-4D0E-A697-6DEFFDC03884}"/>
    <cellStyle name="Moneda 7 42 2 5 3" xfId="12246" xr:uid="{755BA063-9F7F-4582-849C-2866C9278E28}"/>
    <cellStyle name="Moneda 7 42 2 5 3 2" xfId="34106" xr:uid="{7643D89F-0483-4156-B200-A5B9C5F2B551}"/>
    <cellStyle name="Moneda 7 42 2 5 3 3" xfId="23185" xr:uid="{37DD2A40-B0BD-40C3-9565-A87B3F802529}"/>
    <cellStyle name="Moneda 7 42 2 5 4" xfId="30467" xr:uid="{623AE0FA-35C7-4BFF-91DF-51C2B3A92F52}"/>
    <cellStyle name="Moneda 7 42 2 5 5" xfId="19546" xr:uid="{FD6B6ED6-03C2-4AEA-9358-E5140A4589A6}"/>
    <cellStyle name="Moneda 7 42 2 6" xfId="12986" xr:uid="{D966E96D-EE02-4232-8508-8E017CC973B0}"/>
    <cellStyle name="Moneda 7 42 2 6 2" xfId="34840" xr:uid="{534D77C3-464B-4DD8-BA40-FCEC151B8E87}"/>
    <cellStyle name="Moneda 7 42 2 6 3" xfId="23919" xr:uid="{FCE19A97-D0DA-44C8-A91A-73E341F0F59A}"/>
    <cellStyle name="Moneda 7 42 2 7" xfId="9332" xr:uid="{1CD66FC5-5040-4AC1-9811-9DA7B7049074}"/>
    <cellStyle name="Moneda 7 42 2 7 2" xfId="31200" xr:uid="{AC01D650-28EF-458F-B4AF-A5F970DD3C04}"/>
    <cellStyle name="Moneda 7 42 2 7 3" xfId="20279" xr:uid="{5254D3E7-39AD-4506-AF2C-9C0DA5B835D4}"/>
    <cellStyle name="Moneda 7 42 2 8" xfId="27561" xr:uid="{33D9DDB8-B878-44F8-AAC8-ADA23946ADB5}"/>
    <cellStyle name="Moneda 7 42 2 9" xfId="16640" xr:uid="{3DAFC4CC-EDE3-4F19-A662-291313A61CB6}"/>
    <cellStyle name="Moneda 7 42 3" xfId="5918" xr:uid="{8B094082-F5AE-40A0-9C36-15FE020E98ED}"/>
    <cellStyle name="Moneda 7 42 3 2" xfId="6651" xr:uid="{90B38BC7-359D-4F57-B18B-FFC99F014086}"/>
    <cellStyle name="Moneda 7 42 3 2 2" xfId="13958" xr:uid="{3AC2347D-8160-43CF-8594-C64F41F7B870}"/>
    <cellStyle name="Moneda 7 42 3 2 2 2" xfId="35812" xr:uid="{ADF1FF3B-915F-40A0-BF1B-D25395E103C9}"/>
    <cellStyle name="Moneda 7 42 3 2 2 3" xfId="24891" xr:uid="{8B58E8ED-C5AC-4CF4-A164-2EF1425D9DFC}"/>
    <cellStyle name="Moneda 7 42 3 2 3" xfId="10304" xr:uid="{D554BB03-8C74-451A-A275-B6770CB2F161}"/>
    <cellStyle name="Moneda 7 42 3 2 3 2" xfId="32172" xr:uid="{0D21754C-A3DC-40C8-9EDD-A4F664509B5C}"/>
    <cellStyle name="Moneda 7 42 3 2 3 3" xfId="21251" xr:uid="{639E07AB-8EFF-44F1-83F0-40194BB44F5D}"/>
    <cellStyle name="Moneda 7 42 3 2 4" xfId="28533" xr:uid="{746621B2-5B55-4C8B-97AE-FE4D21A4E244}"/>
    <cellStyle name="Moneda 7 42 3 2 5" xfId="17612" xr:uid="{7D220A71-F112-4918-8173-DCD96DC8E225}"/>
    <cellStyle name="Moneda 7 42 3 3" xfId="7381" xr:uid="{EAD06BE1-F1E7-43F4-843B-545DB0E38748}"/>
    <cellStyle name="Moneda 7 42 3 3 2" xfId="14688" xr:uid="{016DBE2B-95D0-4AD1-846F-E6FBC7B49DD0}"/>
    <cellStyle name="Moneda 7 42 3 3 2 2" xfId="36538" xr:uid="{C5EE827A-698B-4106-A188-2DEF3F46823A}"/>
    <cellStyle name="Moneda 7 42 3 3 2 3" xfId="25617" xr:uid="{E308E6BC-403F-4676-9954-C8BAE507F4CD}"/>
    <cellStyle name="Moneda 7 42 3 3 3" xfId="11034" xr:uid="{3646CEAF-7B51-4D7A-953D-0FE14840F9C4}"/>
    <cellStyle name="Moneda 7 42 3 3 3 2" xfId="32898" xr:uid="{0DCF3D1D-E901-4A32-A573-EBC5B05184B0}"/>
    <cellStyle name="Moneda 7 42 3 3 3 3" xfId="21977" xr:uid="{4E62690F-C120-4F9F-9D3B-1D4E83E93619}"/>
    <cellStyle name="Moneda 7 42 3 3 4" xfId="29259" xr:uid="{3C5E257F-30CC-4BDD-AD38-844E370A5C58}"/>
    <cellStyle name="Moneda 7 42 3 3 5" xfId="18338" xr:uid="{048CB4D7-6D01-4B47-A811-6645DCA9FC4D}"/>
    <cellStyle name="Moneda 7 42 3 4" xfId="8111" xr:uid="{DB013C70-400E-4701-B6FD-8BEF81D46858}"/>
    <cellStyle name="Moneda 7 42 3 4 2" xfId="15418" xr:uid="{D7611353-E54F-418C-A27D-71CEB806AE30}"/>
    <cellStyle name="Moneda 7 42 3 4 2 2" xfId="37264" xr:uid="{49571D80-F120-4F2F-8CBD-D16E83DF83D8}"/>
    <cellStyle name="Moneda 7 42 3 4 2 3" xfId="26343" xr:uid="{60769137-A7AF-422D-B85F-E13D228370C9}"/>
    <cellStyle name="Moneda 7 42 3 4 3" xfId="11764" xr:uid="{3F58B42D-59B7-4508-AED3-3A288A3A2B2D}"/>
    <cellStyle name="Moneda 7 42 3 4 3 2" xfId="33624" xr:uid="{D5545037-FC96-4E41-88A3-24C1C2B5408F}"/>
    <cellStyle name="Moneda 7 42 3 4 3 3" xfId="22703" xr:uid="{29AA033C-E3B5-44B1-8A8A-A9EB87080AAF}"/>
    <cellStyle name="Moneda 7 42 3 4 4" xfId="29985" xr:uid="{FDEE85DB-65BB-4827-A226-C9648FCC8732}"/>
    <cellStyle name="Moneda 7 42 3 4 5" xfId="19064" xr:uid="{35957B4E-71F8-46FE-93BB-35BAEC29BD3C}"/>
    <cellStyle name="Moneda 7 42 3 5" xfId="8841" xr:uid="{59A624FA-737C-4B10-8903-2D5943D10461}"/>
    <cellStyle name="Moneda 7 42 3 5 2" xfId="16148" xr:uid="{F3D78EFD-A949-4DDD-93FC-45EFAEDAF42B}"/>
    <cellStyle name="Moneda 7 42 3 5 2 2" xfId="37990" xr:uid="{363ABCB7-873B-4A9D-A4BA-B0ADC2D89D73}"/>
    <cellStyle name="Moneda 7 42 3 5 2 3" xfId="27069" xr:uid="{F3D7AB53-85AF-476B-90E1-C8AA82CA2CB7}"/>
    <cellStyle name="Moneda 7 42 3 5 3" xfId="12490" xr:uid="{87D1AA76-EEE4-4F91-9FAB-CB23CE9E62DE}"/>
    <cellStyle name="Moneda 7 42 3 5 3 2" xfId="34350" xr:uid="{B5AF4D17-FEC5-4EE6-BC84-AF6AFB7FEAF0}"/>
    <cellStyle name="Moneda 7 42 3 5 3 3" xfId="23429" xr:uid="{87A21ECB-E1C2-407F-BC92-588F583F4D4F}"/>
    <cellStyle name="Moneda 7 42 3 5 4" xfId="30711" xr:uid="{4EC4E07A-6BB2-4B4E-8C33-CFE9ABD693D1}"/>
    <cellStyle name="Moneda 7 42 3 5 5" xfId="19790" xr:uid="{38EC3A7C-ED99-4E65-8805-BD26EA459DB6}"/>
    <cellStyle name="Moneda 7 42 3 6" xfId="13230" xr:uid="{5B2D822F-12CF-435C-877F-8B2B357B9FE8}"/>
    <cellStyle name="Moneda 7 42 3 6 2" xfId="35084" xr:uid="{30A9624A-70CF-49EC-A1D3-7DEA64AD3C5F}"/>
    <cellStyle name="Moneda 7 42 3 6 3" xfId="24163" xr:uid="{0C2F2D6F-5DBF-4F05-9B34-B38CD9530173}"/>
    <cellStyle name="Moneda 7 42 3 7" xfId="9576" xr:uid="{652A56A8-BD11-4715-AB7E-54CCC6008D67}"/>
    <cellStyle name="Moneda 7 42 3 7 2" xfId="31444" xr:uid="{9B0D06BE-19CF-4533-A7B7-8896576242A3}"/>
    <cellStyle name="Moneda 7 42 3 7 3" xfId="20523" xr:uid="{39901DBB-CF02-402B-BA52-EA9323E98E4E}"/>
    <cellStyle name="Moneda 7 42 3 8" xfId="27805" xr:uid="{BD817105-BE58-4A2A-A5E4-8E7AF77662B9}"/>
    <cellStyle name="Moneda 7 42 3 9" xfId="16884" xr:uid="{85AA1CC9-3B79-4E05-BC8F-F0BE848505BB}"/>
    <cellStyle name="Moneda 7 42 4" xfId="6170" xr:uid="{067153C1-685F-4642-BDA2-0C26EB6D28B5}"/>
    <cellStyle name="Moneda 7 42 4 2" xfId="13477" xr:uid="{3E1A6D37-D501-4907-BE98-F7A903AF483D}"/>
    <cellStyle name="Moneda 7 42 4 2 2" xfId="35331" xr:uid="{BD665CBA-AB7E-4A3A-A224-CFF14DE5C6F9}"/>
    <cellStyle name="Moneda 7 42 4 2 3" xfId="24410" xr:uid="{2EFC6B62-23A2-4E6B-B5B2-F79B208B3E03}"/>
    <cellStyle name="Moneda 7 42 4 3" xfId="9823" xr:uid="{819C1C22-4902-491F-92B5-0D8DF3DCDFBE}"/>
    <cellStyle name="Moneda 7 42 4 3 2" xfId="31691" xr:uid="{DB065005-9E62-4552-996B-01ADE56379D0}"/>
    <cellStyle name="Moneda 7 42 4 3 3" xfId="20770" xr:uid="{062C3330-EACD-40CF-ACF4-D055618FA829}"/>
    <cellStyle name="Moneda 7 42 4 4" xfId="28052" xr:uid="{4EF43E6E-EBF5-4FEE-9DDC-213BB1DFE715}"/>
    <cellStyle name="Moneda 7 42 4 5" xfId="17131" xr:uid="{4AE854B3-C215-46D1-9D6F-18D59A2D1D71}"/>
    <cellStyle name="Moneda 7 42 5" xfId="6898" xr:uid="{C77EE75A-7258-400D-8751-D4394ACFD5A3}"/>
    <cellStyle name="Moneda 7 42 5 2" xfId="14205" xr:uid="{4DCEBF76-3E5C-4A8D-B8FE-A5647E8E053E}"/>
    <cellStyle name="Moneda 7 42 5 2 2" xfId="36057" xr:uid="{56435D5D-46C3-4F7C-8E72-707AF365D540}"/>
    <cellStyle name="Moneda 7 42 5 2 3" xfId="25136" xr:uid="{C1208E1B-339A-490A-A4C2-88E00173DBD1}"/>
    <cellStyle name="Moneda 7 42 5 3" xfId="10551" xr:uid="{3D386B74-690C-4882-9AA8-0D7F785047B9}"/>
    <cellStyle name="Moneda 7 42 5 3 2" xfId="32417" xr:uid="{6A144D96-FD1B-4373-B0EE-42B8D04F6AFD}"/>
    <cellStyle name="Moneda 7 42 5 3 3" xfId="21496" xr:uid="{8F52FE5C-0084-48D2-A083-98B2DBBEE0EF}"/>
    <cellStyle name="Moneda 7 42 5 4" xfId="28778" xr:uid="{57F0EF88-7268-4A99-910D-D6370585485C}"/>
    <cellStyle name="Moneda 7 42 5 5" xfId="17857" xr:uid="{7994941B-544F-4A73-AE81-919108CC84EB}"/>
    <cellStyle name="Moneda 7 42 6" xfId="7628" xr:uid="{B75586DE-AE78-40ED-8275-A47BEDBD801E}"/>
    <cellStyle name="Moneda 7 42 6 2" xfId="14935" xr:uid="{BF1F5A60-7669-43A5-B82E-AC3EA92E718D}"/>
    <cellStyle name="Moneda 7 42 6 2 2" xfId="36783" xr:uid="{71749500-8A0A-47E1-A936-5895D1CDBA19}"/>
    <cellStyle name="Moneda 7 42 6 2 3" xfId="25862" xr:uid="{5A60E836-00F4-4F77-B52B-A6FEF4621442}"/>
    <cellStyle name="Moneda 7 42 6 3" xfId="11281" xr:uid="{62DD268D-0731-407F-B4A6-2BDDF018030C}"/>
    <cellStyle name="Moneda 7 42 6 3 2" xfId="33143" xr:uid="{435B5937-2F83-44D4-94C0-22ADB08F4ED1}"/>
    <cellStyle name="Moneda 7 42 6 3 3" xfId="22222" xr:uid="{FB5E562F-4DB7-4B2B-B0FF-F061B190634C}"/>
    <cellStyle name="Moneda 7 42 6 4" xfId="29504" xr:uid="{96DE8142-887F-4178-9E9D-CAEE75F76737}"/>
    <cellStyle name="Moneda 7 42 6 5" xfId="18583" xr:uid="{3D6173F8-7C9F-4D47-AAFD-730E36E08B7D}"/>
    <cellStyle name="Moneda 7 42 7" xfId="8358" xr:uid="{69289D4F-75A0-4A75-B364-4BBE8DB95DDA}"/>
    <cellStyle name="Moneda 7 42 7 2" xfId="15665" xr:uid="{855E1257-768A-46A7-9CE2-DF847598C9E6}"/>
    <cellStyle name="Moneda 7 42 7 2 2" xfId="37509" xr:uid="{7050C101-FC25-4E2F-A13B-6339528CBC46}"/>
    <cellStyle name="Moneda 7 42 7 2 3" xfId="26588" xr:uid="{6A455070-A619-42AF-8C96-11D8B7F85D3C}"/>
    <cellStyle name="Moneda 7 42 7 3" xfId="12009" xr:uid="{EDC9664A-7B2E-4996-A870-E79AA1E07556}"/>
    <cellStyle name="Moneda 7 42 7 3 2" xfId="33869" xr:uid="{965FA83C-C5E2-4DED-9495-E8C93C7D2123}"/>
    <cellStyle name="Moneda 7 42 7 3 3" xfId="22948" xr:uid="{0C61D3D8-CA0B-4746-9DB5-D34A95453436}"/>
    <cellStyle name="Moneda 7 42 7 4" xfId="30230" xr:uid="{5C5C98C6-9F1D-4003-8BC2-2762B219EBAC}"/>
    <cellStyle name="Moneda 7 42 7 5" xfId="19309" xr:uid="{0C57F198-E9AC-4D6B-BE3A-25BE0B80A19D}"/>
    <cellStyle name="Moneda 7 42 8" xfId="12747" xr:uid="{36C497F7-0EAA-445B-A876-522BF436EE55}"/>
    <cellStyle name="Moneda 7 42 8 2" xfId="34603" xr:uid="{E8AFE295-28E9-4489-8209-61E30711B8C0}"/>
    <cellStyle name="Moneda 7 42 8 3" xfId="23682" xr:uid="{2BAD133F-89D6-418D-9BBE-27AE91BC5829}"/>
    <cellStyle name="Moneda 7 42 9" xfId="9095" xr:uid="{BBB1CF57-1CB7-41D9-A719-B06F653F560F}"/>
    <cellStyle name="Moneda 7 42 9 2" xfId="30963" xr:uid="{65869544-5839-478D-929A-F8F4381D967D}"/>
    <cellStyle name="Moneda 7 42 9 3" xfId="20042" xr:uid="{5B071885-E5AC-4A53-813D-67DEA0FBC9C1}"/>
    <cellStyle name="Moneda 7 43" xfId="3259" xr:uid="{74097942-7AA8-484E-A84F-FDF8D7F43B2E}"/>
    <cellStyle name="Moneda 7 43 10" xfId="27325" xr:uid="{B73FB0AE-C792-4A51-B6D9-BB9B1087A006}"/>
    <cellStyle name="Moneda 7 43 11" xfId="16404" xr:uid="{236C8A95-0880-4D20-9568-77C334DD43E8}"/>
    <cellStyle name="Moneda 7 43 2" xfId="5669" xr:uid="{8E0B6B43-6CF9-40DA-9790-E73D19E19882}"/>
    <cellStyle name="Moneda 7 43 2 2" xfId="6408" xr:uid="{39477628-5CBA-49D7-8867-6D092688D6FB}"/>
    <cellStyle name="Moneda 7 43 2 2 2" xfId="13715" xr:uid="{00AE7C5A-A30D-485E-9C9C-39D6391EA97D}"/>
    <cellStyle name="Moneda 7 43 2 2 2 2" xfId="35569" xr:uid="{1298367D-6157-4BEE-B47B-EAA37C903EA4}"/>
    <cellStyle name="Moneda 7 43 2 2 2 3" xfId="24648" xr:uid="{5AFA4725-1C2C-4E8C-AA6B-D7F7617A8E14}"/>
    <cellStyle name="Moneda 7 43 2 2 3" xfId="10061" xr:uid="{C24BC77C-3320-492D-AD5E-4CE01B23936B}"/>
    <cellStyle name="Moneda 7 43 2 2 3 2" xfId="31929" xr:uid="{4D1973D9-F50D-4037-90C0-4143AFE46353}"/>
    <cellStyle name="Moneda 7 43 2 2 3 3" xfId="21008" xr:uid="{2CA20498-A9E5-4209-8DD3-5D4C2E428447}"/>
    <cellStyle name="Moneda 7 43 2 2 4" xfId="28290" xr:uid="{0397FBA9-DDAD-48CF-A160-8C2B58D1BABD}"/>
    <cellStyle name="Moneda 7 43 2 2 5" xfId="17369" xr:uid="{F9E7E629-B20C-4E15-8DE7-C4ADAEC4E417}"/>
    <cellStyle name="Moneda 7 43 2 3" xfId="7138" xr:uid="{B5A7575C-46E4-4A76-B65A-E65369F40CF1}"/>
    <cellStyle name="Moneda 7 43 2 3 2" xfId="14445" xr:uid="{DC687FCB-C310-48A8-91F4-3320354D0998}"/>
    <cellStyle name="Moneda 7 43 2 3 2 2" xfId="36295" xr:uid="{42D50F50-D409-4F87-828A-22C37B53A1E1}"/>
    <cellStyle name="Moneda 7 43 2 3 2 3" xfId="25374" xr:uid="{E74A1EF2-CF59-4223-9CCC-8F009F2FAC40}"/>
    <cellStyle name="Moneda 7 43 2 3 3" xfId="10791" xr:uid="{E5727801-AE1A-49C2-8289-C4185B0C3DD5}"/>
    <cellStyle name="Moneda 7 43 2 3 3 2" xfId="32655" xr:uid="{24B38BC7-0CA5-4FF2-9C56-C844A86AEFD7}"/>
    <cellStyle name="Moneda 7 43 2 3 3 3" xfId="21734" xr:uid="{E58166C1-A6B2-42BB-827D-E2B3F1C00518}"/>
    <cellStyle name="Moneda 7 43 2 3 4" xfId="29016" xr:uid="{F9CF2CEC-018C-4505-9AD3-BED0E238D129}"/>
    <cellStyle name="Moneda 7 43 2 3 5" xfId="18095" xr:uid="{6707C3C4-0FF2-4A5D-A14E-F35EBC0A96C5}"/>
    <cellStyle name="Moneda 7 43 2 4" xfId="7868" xr:uid="{9C37F21D-FE8C-42C2-A830-1E23BC50BAA3}"/>
    <cellStyle name="Moneda 7 43 2 4 2" xfId="15175" xr:uid="{DACFE08B-F65C-4E15-9E52-3B7B3584600C}"/>
    <cellStyle name="Moneda 7 43 2 4 2 2" xfId="37021" xr:uid="{4BEA8345-9D75-45A6-97A5-C348ACB2E242}"/>
    <cellStyle name="Moneda 7 43 2 4 2 3" xfId="26100" xr:uid="{4048ABBF-B4C0-4BC5-BDA7-75B810DD662F}"/>
    <cellStyle name="Moneda 7 43 2 4 3" xfId="11521" xr:uid="{35E58F8B-8625-47C6-BC63-7194C5DE52FB}"/>
    <cellStyle name="Moneda 7 43 2 4 3 2" xfId="33381" xr:uid="{51EC9A02-D3C8-4530-A53C-2A2B08F420F9}"/>
    <cellStyle name="Moneda 7 43 2 4 3 3" xfId="22460" xr:uid="{63E3C1F5-E72E-48B0-A655-0A3375EB8157}"/>
    <cellStyle name="Moneda 7 43 2 4 4" xfId="29742" xr:uid="{6C4258AC-16F4-43EA-8BF9-4FB068AF4FD4}"/>
    <cellStyle name="Moneda 7 43 2 4 5" xfId="18821" xr:uid="{7246123E-2236-434A-89E8-7AA310B8ABCD}"/>
    <cellStyle name="Moneda 7 43 2 5" xfId="8598" xr:uid="{5B871BBA-3C93-4579-8193-88D556A70880}"/>
    <cellStyle name="Moneda 7 43 2 5 2" xfId="15905" xr:uid="{59C95199-8032-44D3-A61E-DD59E1ADEC2E}"/>
    <cellStyle name="Moneda 7 43 2 5 2 2" xfId="37747" xr:uid="{2A74CF8B-357B-4DDA-8DCE-891085A71B85}"/>
    <cellStyle name="Moneda 7 43 2 5 2 3" xfId="26826" xr:uid="{6D2A106A-ED95-4E4E-8638-4DFC0AB3EB85}"/>
    <cellStyle name="Moneda 7 43 2 5 3" xfId="12247" xr:uid="{71F711A9-0FED-42F9-90B2-1EA7B96766BE}"/>
    <cellStyle name="Moneda 7 43 2 5 3 2" xfId="34107" xr:uid="{E1CA5C33-9D30-4CB8-84CE-8D486ED36713}"/>
    <cellStyle name="Moneda 7 43 2 5 3 3" xfId="23186" xr:uid="{D8BBA1C1-1D2A-4739-A924-B38F70184B69}"/>
    <cellStyle name="Moneda 7 43 2 5 4" xfId="30468" xr:uid="{EBD52B2A-B0DE-440E-B426-D88698DA7050}"/>
    <cellStyle name="Moneda 7 43 2 5 5" xfId="19547" xr:uid="{8B188E58-4B20-408D-BE45-0A329D41B1D7}"/>
    <cellStyle name="Moneda 7 43 2 6" xfId="12987" xr:uid="{DD10DE9D-958C-4957-93AD-521F60E131DD}"/>
    <cellStyle name="Moneda 7 43 2 6 2" xfId="34841" xr:uid="{D5896290-181D-464A-BFB7-CBFADC479777}"/>
    <cellStyle name="Moneda 7 43 2 6 3" xfId="23920" xr:uid="{83EC9B44-233D-4239-8F67-294CC7896F99}"/>
    <cellStyle name="Moneda 7 43 2 7" xfId="9333" xr:uid="{B6373834-01BF-41DB-91C5-49B0AD28F428}"/>
    <cellStyle name="Moneda 7 43 2 7 2" xfId="31201" xr:uid="{8C44F871-08EC-4EF4-A8E0-5A51333C0FBB}"/>
    <cellStyle name="Moneda 7 43 2 7 3" xfId="20280" xr:uid="{133F0571-4240-4CBE-B9C6-CAEAA55BBB6C}"/>
    <cellStyle name="Moneda 7 43 2 8" xfId="27562" xr:uid="{44A218D3-8914-43FE-A9EE-1B201BE592D8}"/>
    <cellStyle name="Moneda 7 43 2 9" xfId="16641" xr:uid="{25ADCCF2-6DB0-4FFB-BB23-32D51819AC13}"/>
    <cellStyle name="Moneda 7 43 3" xfId="5919" xr:uid="{47BF14DB-9857-478F-8F8E-C77D1FC23C81}"/>
    <cellStyle name="Moneda 7 43 3 2" xfId="6652" xr:uid="{0C20C285-828D-47FD-86BC-DBF9866CCAA4}"/>
    <cellStyle name="Moneda 7 43 3 2 2" xfId="13959" xr:uid="{9DC5A559-BF10-4096-86EE-37D2D898A69E}"/>
    <cellStyle name="Moneda 7 43 3 2 2 2" xfId="35813" xr:uid="{F1184A8D-2447-436A-98C3-F370AB5C8922}"/>
    <cellStyle name="Moneda 7 43 3 2 2 3" xfId="24892" xr:uid="{B8550EEF-9B47-4D8B-9A4B-A6B121264FF8}"/>
    <cellStyle name="Moneda 7 43 3 2 3" xfId="10305" xr:uid="{6FC8FD58-3FFF-47B5-8648-1345536F3A5D}"/>
    <cellStyle name="Moneda 7 43 3 2 3 2" xfId="32173" xr:uid="{27512EC8-3123-46DD-B387-BBC29872A8A9}"/>
    <cellStyle name="Moneda 7 43 3 2 3 3" xfId="21252" xr:uid="{4B25475E-1934-47E8-B297-15E99FFDCB88}"/>
    <cellStyle name="Moneda 7 43 3 2 4" xfId="28534" xr:uid="{195B08D6-E5B4-4710-965E-45B213D3FF34}"/>
    <cellStyle name="Moneda 7 43 3 2 5" xfId="17613" xr:uid="{32462FA0-9501-48FE-8FD9-435EF6EF570F}"/>
    <cellStyle name="Moneda 7 43 3 3" xfId="7382" xr:uid="{6FF08380-871B-484F-B204-87B59B1F51D4}"/>
    <cellStyle name="Moneda 7 43 3 3 2" xfId="14689" xr:uid="{C6C94761-D1E4-4B32-A494-6A04002FCA10}"/>
    <cellStyle name="Moneda 7 43 3 3 2 2" xfId="36539" xr:uid="{862A2D82-AECF-4D70-BBF6-DBD2CF38F7FC}"/>
    <cellStyle name="Moneda 7 43 3 3 2 3" xfId="25618" xr:uid="{E877F912-5193-44B5-83FD-2F98F248C170}"/>
    <cellStyle name="Moneda 7 43 3 3 3" xfId="11035" xr:uid="{E7F8FEFF-BA89-4196-B7DB-50F468E94D17}"/>
    <cellStyle name="Moneda 7 43 3 3 3 2" xfId="32899" xr:uid="{65FFC5C7-D1F6-4DEF-AC3E-F0BB4456FCF8}"/>
    <cellStyle name="Moneda 7 43 3 3 3 3" xfId="21978" xr:uid="{347B6113-E18F-4614-ACA2-BE1F72CFC260}"/>
    <cellStyle name="Moneda 7 43 3 3 4" xfId="29260" xr:uid="{17E31775-2CAC-4C2E-9A99-3A76F04EAA5C}"/>
    <cellStyle name="Moneda 7 43 3 3 5" xfId="18339" xr:uid="{87B9E6F8-64E3-4425-AF71-C311E0B6121B}"/>
    <cellStyle name="Moneda 7 43 3 4" xfId="8112" xr:uid="{D76056E0-7262-402D-BA5B-590CB6E9F1FC}"/>
    <cellStyle name="Moneda 7 43 3 4 2" xfId="15419" xr:uid="{613E1016-20E8-43D1-95F3-F885D57C3467}"/>
    <cellStyle name="Moneda 7 43 3 4 2 2" xfId="37265" xr:uid="{CD7D1014-D776-41F0-860C-548AB4463DAC}"/>
    <cellStyle name="Moneda 7 43 3 4 2 3" xfId="26344" xr:uid="{1EC2F565-8066-4663-9F0B-1C7B6577A8E7}"/>
    <cellStyle name="Moneda 7 43 3 4 3" xfId="11765" xr:uid="{0E304335-FDDD-479C-8DB8-13D518E37D7B}"/>
    <cellStyle name="Moneda 7 43 3 4 3 2" xfId="33625" xr:uid="{F7A0CA68-6945-4C39-8296-28D4BE398ACF}"/>
    <cellStyle name="Moneda 7 43 3 4 3 3" xfId="22704" xr:uid="{428B73A0-01FC-45B4-BA79-757328F18C7E}"/>
    <cellStyle name="Moneda 7 43 3 4 4" xfId="29986" xr:uid="{B0FDD4CF-009C-4120-BB21-C8BB7D67C042}"/>
    <cellStyle name="Moneda 7 43 3 4 5" xfId="19065" xr:uid="{2631E4CB-8BEE-48A8-A703-CF98E001153D}"/>
    <cellStyle name="Moneda 7 43 3 5" xfId="8842" xr:uid="{9F67ECDD-9BCF-4B10-AEBE-01F8D34D633F}"/>
    <cellStyle name="Moneda 7 43 3 5 2" xfId="16149" xr:uid="{965C88E5-C8AC-4F02-BDF9-F607319D554B}"/>
    <cellStyle name="Moneda 7 43 3 5 2 2" xfId="37991" xr:uid="{61246473-44FA-4F0D-B539-A13EC15D2EF2}"/>
    <cellStyle name="Moneda 7 43 3 5 2 3" xfId="27070" xr:uid="{123C9CEA-CEEA-4105-8C36-FC04E933FA9B}"/>
    <cellStyle name="Moneda 7 43 3 5 3" xfId="12491" xr:uid="{6AAA8A12-8F87-4CAE-B5CB-47A09AFA307B}"/>
    <cellStyle name="Moneda 7 43 3 5 3 2" xfId="34351" xr:uid="{A5CC82E7-92D9-4D16-B23D-4E2D37EC2432}"/>
    <cellStyle name="Moneda 7 43 3 5 3 3" xfId="23430" xr:uid="{E72710BD-B926-4291-97BB-B648FC488494}"/>
    <cellStyle name="Moneda 7 43 3 5 4" xfId="30712" xr:uid="{C644CB9C-D369-42ED-9A64-41815ED9BA39}"/>
    <cellStyle name="Moneda 7 43 3 5 5" xfId="19791" xr:uid="{8E20E70F-FA66-46A4-A047-224C96A2A849}"/>
    <cellStyle name="Moneda 7 43 3 6" xfId="13231" xr:uid="{9D888CB2-BB30-4233-A3C2-A11355742EE1}"/>
    <cellStyle name="Moneda 7 43 3 6 2" xfId="35085" xr:uid="{18A9FF7B-4D7C-4A9D-81EF-24FCBBA7F934}"/>
    <cellStyle name="Moneda 7 43 3 6 3" xfId="24164" xr:uid="{9FBDE5DF-8D3F-49A1-AA8B-8AC18029E2CD}"/>
    <cellStyle name="Moneda 7 43 3 7" xfId="9577" xr:uid="{21D0E423-70CA-4EB6-BFE2-327B6EAD9A52}"/>
    <cellStyle name="Moneda 7 43 3 7 2" xfId="31445" xr:uid="{DBA19805-AF97-4674-A230-B56EF32AD385}"/>
    <cellStyle name="Moneda 7 43 3 7 3" xfId="20524" xr:uid="{FF9BBE17-D4F7-4412-95FE-3971F5BBE97D}"/>
    <cellStyle name="Moneda 7 43 3 8" xfId="27806" xr:uid="{8159CBCC-E825-426F-A3A6-3B408ABCAA6E}"/>
    <cellStyle name="Moneda 7 43 3 9" xfId="16885" xr:uid="{5E495234-ECBB-477F-A306-919DEAA4635A}"/>
    <cellStyle name="Moneda 7 43 4" xfId="6171" xr:uid="{892B679B-C106-4AE5-93F2-00A30FAB8B79}"/>
    <cellStyle name="Moneda 7 43 4 2" xfId="13478" xr:uid="{70FF1918-82FD-4701-A16C-611157BAB5C1}"/>
    <cellStyle name="Moneda 7 43 4 2 2" xfId="35332" xr:uid="{FB22CA08-CDD3-47B1-BA0E-B4F553B645AF}"/>
    <cellStyle name="Moneda 7 43 4 2 3" xfId="24411" xr:uid="{BD2DBF46-59BC-4D5A-8ECE-1716B5B7BCB8}"/>
    <cellStyle name="Moneda 7 43 4 3" xfId="9824" xr:uid="{093F8AEE-0149-4FF6-A7B5-58C4DF3ABB6B}"/>
    <cellStyle name="Moneda 7 43 4 3 2" xfId="31692" xr:uid="{6EEA0906-2E60-4768-8093-3EF1E8237075}"/>
    <cellStyle name="Moneda 7 43 4 3 3" xfId="20771" xr:uid="{4C650740-2D06-45B2-A4DB-DB186D327622}"/>
    <cellStyle name="Moneda 7 43 4 4" xfId="28053" xr:uid="{E75527CA-D88D-4641-907A-E65E6DF02E6C}"/>
    <cellStyle name="Moneda 7 43 4 5" xfId="17132" xr:uid="{25907658-F480-47FC-A2EA-953BA075A6EB}"/>
    <cellStyle name="Moneda 7 43 5" xfId="6899" xr:uid="{2FFFDF9C-AF5C-45B7-868C-DE268C0BDC85}"/>
    <cellStyle name="Moneda 7 43 5 2" xfId="14206" xr:uid="{7E38B494-3A80-416C-AD04-1D4ADF85903D}"/>
    <cellStyle name="Moneda 7 43 5 2 2" xfId="36058" xr:uid="{2DF5536C-C67A-4F35-9EAB-E05D053FCEDA}"/>
    <cellStyle name="Moneda 7 43 5 2 3" xfId="25137" xr:uid="{1B36DC89-ADB3-4CA7-AE6A-620C5DC6D44F}"/>
    <cellStyle name="Moneda 7 43 5 3" xfId="10552" xr:uid="{494A37B4-8E0C-45FF-A44C-220DA319C191}"/>
    <cellStyle name="Moneda 7 43 5 3 2" xfId="32418" xr:uid="{DA035816-087A-4568-B253-4E44D5FF8680}"/>
    <cellStyle name="Moneda 7 43 5 3 3" xfId="21497" xr:uid="{A5714D00-B55B-46DE-A410-65DC33F03F88}"/>
    <cellStyle name="Moneda 7 43 5 4" xfId="28779" xr:uid="{10E01DC3-A8B5-4B2E-8013-A395D66397AB}"/>
    <cellStyle name="Moneda 7 43 5 5" xfId="17858" xr:uid="{2E9834D5-BD13-4B91-A78B-168AECCDBB8E}"/>
    <cellStyle name="Moneda 7 43 6" xfId="7629" xr:uid="{5152271B-2C6E-46A8-B6F1-5988220694F8}"/>
    <cellStyle name="Moneda 7 43 6 2" xfId="14936" xr:uid="{EDEC32DD-CD24-4D25-9184-8A4C8F5D622A}"/>
    <cellStyle name="Moneda 7 43 6 2 2" xfId="36784" xr:uid="{801FCD57-CC28-4CA3-AFB5-BB3E16003E1B}"/>
    <cellStyle name="Moneda 7 43 6 2 3" xfId="25863" xr:uid="{9AEA8927-6819-4A14-934E-D1ADCF9FA34D}"/>
    <cellStyle name="Moneda 7 43 6 3" xfId="11282" xr:uid="{FBD4FD57-2382-4E4B-AA6D-EA6F3BA5F406}"/>
    <cellStyle name="Moneda 7 43 6 3 2" xfId="33144" xr:uid="{3AC69781-5258-4B4C-A6F6-2E4DBE0EE84B}"/>
    <cellStyle name="Moneda 7 43 6 3 3" xfId="22223" xr:uid="{6B791BBB-A8DE-4398-817F-5470734482F5}"/>
    <cellStyle name="Moneda 7 43 6 4" xfId="29505" xr:uid="{8ED9206E-02A2-4AD1-8134-12739020D221}"/>
    <cellStyle name="Moneda 7 43 6 5" xfId="18584" xr:uid="{12ECA772-1CC4-4DA4-9C88-1284EE9C5D85}"/>
    <cellStyle name="Moneda 7 43 7" xfId="8359" xr:uid="{C7088FA1-77ED-4418-8BBB-ECE625AD5B07}"/>
    <cellStyle name="Moneda 7 43 7 2" xfId="15666" xr:uid="{D2652ADB-5177-437D-AD22-FE89277F77B0}"/>
    <cellStyle name="Moneda 7 43 7 2 2" xfId="37510" xr:uid="{2CD1A44D-288D-457D-8EAF-E9D0576BA81D}"/>
    <cellStyle name="Moneda 7 43 7 2 3" xfId="26589" xr:uid="{7545A3A6-959D-4195-AA86-F10AC7F4B2AF}"/>
    <cellStyle name="Moneda 7 43 7 3" xfId="12010" xr:uid="{7B5C4F19-F0AC-438E-8B58-702456B9BC3E}"/>
    <cellStyle name="Moneda 7 43 7 3 2" xfId="33870" xr:uid="{DF68504A-D9E4-4700-B95B-37D6CC767DF4}"/>
    <cellStyle name="Moneda 7 43 7 3 3" xfId="22949" xr:uid="{7739EFA5-7298-4711-B755-F50B5B2E566E}"/>
    <cellStyle name="Moneda 7 43 7 4" xfId="30231" xr:uid="{7279B464-4347-4145-9E37-64B136D708F5}"/>
    <cellStyle name="Moneda 7 43 7 5" xfId="19310" xr:uid="{64C55435-E5F2-4236-A475-D6EA7E9F6273}"/>
    <cellStyle name="Moneda 7 43 8" xfId="12748" xr:uid="{EE58257F-F028-4BAC-BA11-3F13B5A31FC3}"/>
    <cellStyle name="Moneda 7 43 8 2" xfId="34604" xr:uid="{602F71C3-2360-43BD-AE22-E48A373D9A96}"/>
    <cellStyle name="Moneda 7 43 8 3" xfId="23683" xr:uid="{25251BA8-2D94-43E8-A52C-92AFB6E51B1F}"/>
    <cellStyle name="Moneda 7 43 9" xfId="9096" xr:uid="{7AA5F2E6-0A37-4DA3-BE25-CAA8DDB1F83D}"/>
    <cellStyle name="Moneda 7 43 9 2" xfId="30964" xr:uid="{C1DE600C-968C-43A3-AAC0-E1347E88E308}"/>
    <cellStyle name="Moneda 7 43 9 3" xfId="20043" xr:uid="{19E4CEFB-AB57-41BC-B05C-353EDE13763C}"/>
    <cellStyle name="Moneda 7 44" xfId="3260" xr:uid="{F6A6FB46-D0C3-4856-90AF-6B200EFF24F7}"/>
    <cellStyle name="Moneda 7 44 10" xfId="27326" xr:uid="{9F3952C6-7735-4DEA-816B-D696CCD87B80}"/>
    <cellStyle name="Moneda 7 44 11" xfId="16405" xr:uid="{E517F8C2-A5E3-4BF4-94AD-9CA9C7362D46}"/>
    <cellStyle name="Moneda 7 44 2" xfId="5670" xr:uid="{4D0E9D14-C15D-406A-8AF9-C6D5EB704768}"/>
    <cellStyle name="Moneda 7 44 2 2" xfId="6409" xr:uid="{CCE7B186-0118-4505-8DF0-D50A9D3A4CFF}"/>
    <cellStyle name="Moneda 7 44 2 2 2" xfId="13716" xr:uid="{C2DA3887-9BA4-4823-AF58-E786B01BD37C}"/>
    <cellStyle name="Moneda 7 44 2 2 2 2" xfId="35570" xr:uid="{DC4FF072-F115-4BD3-9E51-656FDFC14851}"/>
    <cellStyle name="Moneda 7 44 2 2 2 3" xfId="24649" xr:uid="{24A590BF-E7AF-45D8-A1CB-665AFF46C548}"/>
    <cellStyle name="Moneda 7 44 2 2 3" xfId="10062" xr:uid="{90508BF1-F1DE-4FFD-A7FA-B68EDCA10AAE}"/>
    <cellStyle name="Moneda 7 44 2 2 3 2" xfId="31930" xr:uid="{8F200557-64CC-4246-8497-C54FD2936B9D}"/>
    <cellStyle name="Moneda 7 44 2 2 3 3" xfId="21009" xr:uid="{FF6B7D67-E221-4C36-BF1E-66F324C5B63A}"/>
    <cellStyle name="Moneda 7 44 2 2 4" xfId="28291" xr:uid="{1FE6920E-256D-4ADB-BFCD-3862115F1B99}"/>
    <cellStyle name="Moneda 7 44 2 2 5" xfId="17370" xr:uid="{7A51A13C-BAE3-4B6B-AFCC-0D9B27FACBCD}"/>
    <cellStyle name="Moneda 7 44 2 3" xfId="7139" xr:uid="{C0B8A13A-554B-465F-9924-272BCAB23300}"/>
    <cellStyle name="Moneda 7 44 2 3 2" xfId="14446" xr:uid="{F815D890-A950-455F-80B2-283F19846BA2}"/>
    <cellStyle name="Moneda 7 44 2 3 2 2" xfId="36296" xr:uid="{18A86727-3725-4D7B-9C1F-E7D28E784EED}"/>
    <cellStyle name="Moneda 7 44 2 3 2 3" xfId="25375" xr:uid="{0DBD711B-DEF7-4EBB-98AF-E74021B984BA}"/>
    <cellStyle name="Moneda 7 44 2 3 3" xfId="10792" xr:uid="{261096AB-9517-4F57-85C9-894F4E1E2713}"/>
    <cellStyle name="Moneda 7 44 2 3 3 2" xfId="32656" xr:uid="{20E813C7-2BBF-48D5-ADA1-B651FAB92574}"/>
    <cellStyle name="Moneda 7 44 2 3 3 3" xfId="21735" xr:uid="{8C9D32C5-2123-4504-B4BE-9B3FDDC8D082}"/>
    <cellStyle name="Moneda 7 44 2 3 4" xfId="29017" xr:uid="{B9D69778-0B38-4317-816B-00E4CF5735FB}"/>
    <cellStyle name="Moneda 7 44 2 3 5" xfId="18096" xr:uid="{9496A4BF-7DA4-404A-B451-D2916C41F4FD}"/>
    <cellStyle name="Moneda 7 44 2 4" xfId="7869" xr:uid="{8642A2F3-DBB8-4578-9FE0-B21871A36004}"/>
    <cellStyle name="Moneda 7 44 2 4 2" xfId="15176" xr:uid="{F68C6396-568C-467B-A379-5A2CE3BEE4BB}"/>
    <cellStyle name="Moneda 7 44 2 4 2 2" xfId="37022" xr:uid="{46E0BD82-42AB-4962-A65A-24A999B74900}"/>
    <cellStyle name="Moneda 7 44 2 4 2 3" xfId="26101" xr:uid="{68155B50-0C9E-4FF6-9E6C-C4D077B424FC}"/>
    <cellStyle name="Moneda 7 44 2 4 3" xfId="11522" xr:uid="{4A14BD76-3A70-4195-85F6-03E03A0060C2}"/>
    <cellStyle name="Moneda 7 44 2 4 3 2" xfId="33382" xr:uid="{C8A32B60-A7E7-4B36-A7F1-E148DC053AC4}"/>
    <cellStyle name="Moneda 7 44 2 4 3 3" xfId="22461" xr:uid="{9643D23E-D977-45E0-9E75-C13213690512}"/>
    <cellStyle name="Moneda 7 44 2 4 4" xfId="29743" xr:uid="{8431D5C6-7971-407C-A447-A36A269493AF}"/>
    <cellStyle name="Moneda 7 44 2 4 5" xfId="18822" xr:uid="{5B189432-D9C7-4E0F-90AF-EF9DFBD31046}"/>
    <cellStyle name="Moneda 7 44 2 5" xfId="8599" xr:uid="{EC19FEBE-F22C-49F3-9690-0ED4A4FEDDF6}"/>
    <cellStyle name="Moneda 7 44 2 5 2" xfId="15906" xr:uid="{B9ACBBB0-0752-4418-8982-5D083845A2FA}"/>
    <cellStyle name="Moneda 7 44 2 5 2 2" xfId="37748" xr:uid="{268FD07B-46C1-432D-9311-DC5FD7A76406}"/>
    <cellStyle name="Moneda 7 44 2 5 2 3" xfId="26827" xr:uid="{0483F286-7E62-4409-9AFD-EEC44730F9EF}"/>
    <cellStyle name="Moneda 7 44 2 5 3" xfId="12248" xr:uid="{A262205F-D7D7-44FA-9F37-26971F2A4308}"/>
    <cellStyle name="Moneda 7 44 2 5 3 2" xfId="34108" xr:uid="{192D8888-6C0D-4DAC-A096-80370A4354B8}"/>
    <cellStyle name="Moneda 7 44 2 5 3 3" xfId="23187" xr:uid="{45AD6B93-DC53-4CB7-87F8-BE14F1E58964}"/>
    <cellStyle name="Moneda 7 44 2 5 4" xfId="30469" xr:uid="{3CF8D5E0-522B-42B0-95E7-9BD2955DD364}"/>
    <cellStyle name="Moneda 7 44 2 5 5" xfId="19548" xr:uid="{9BA657D0-1A65-4F73-8815-D8AC716AE393}"/>
    <cellStyle name="Moneda 7 44 2 6" xfId="12988" xr:uid="{02D3FFB1-1D42-4166-B281-0C18FDD33C78}"/>
    <cellStyle name="Moneda 7 44 2 6 2" xfId="34842" xr:uid="{D863ADD2-449C-41E4-B311-7DF7CDB4D68E}"/>
    <cellStyle name="Moneda 7 44 2 6 3" xfId="23921" xr:uid="{C7800608-8EE6-4A8F-BFBC-20CBDC340359}"/>
    <cellStyle name="Moneda 7 44 2 7" xfId="9334" xr:uid="{A8E6A891-E836-432F-968E-A31DFC82CAD8}"/>
    <cellStyle name="Moneda 7 44 2 7 2" xfId="31202" xr:uid="{6CC7DCC6-F300-4D21-983E-884C45738CDA}"/>
    <cellStyle name="Moneda 7 44 2 7 3" xfId="20281" xr:uid="{8011B5CF-1D73-4C00-875F-87BB96B5328A}"/>
    <cellStyle name="Moneda 7 44 2 8" xfId="27563" xr:uid="{5DED44F1-B879-4B8E-A4CC-0915AC8ACFA5}"/>
    <cellStyle name="Moneda 7 44 2 9" xfId="16642" xr:uid="{0494FB46-93AA-40A0-A7FD-AC7D4B0830E5}"/>
    <cellStyle name="Moneda 7 44 3" xfId="5920" xr:uid="{538B54BB-807F-461A-951E-E3BD0A74F60B}"/>
    <cellStyle name="Moneda 7 44 3 2" xfId="6653" xr:uid="{52D95004-C5DA-42C5-A504-13322E55652C}"/>
    <cellStyle name="Moneda 7 44 3 2 2" xfId="13960" xr:uid="{1835F248-E2AB-4493-AD7E-55E743F40238}"/>
    <cellStyle name="Moneda 7 44 3 2 2 2" xfId="35814" xr:uid="{50EC45C5-DA6E-4374-AE77-7E24740F76E7}"/>
    <cellStyle name="Moneda 7 44 3 2 2 3" xfId="24893" xr:uid="{0BF85B6D-C7E1-4687-AF58-F38E73B5EA91}"/>
    <cellStyle name="Moneda 7 44 3 2 3" xfId="10306" xr:uid="{2DE960A4-7A1F-467C-938D-19E4F355C2B0}"/>
    <cellStyle name="Moneda 7 44 3 2 3 2" xfId="32174" xr:uid="{90B5996A-4402-4E86-83E0-CECB4006B2D9}"/>
    <cellStyle name="Moneda 7 44 3 2 3 3" xfId="21253" xr:uid="{39742D0D-A3B3-4C28-9351-A053279E75F5}"/>
    <cellStyle name="Moneda 7 44 3 2 4" xfId="28535" xr:uid="{EE3A8651-B30C-4543-8FA8-8A171D15B999}"/>
    <cellStyle name="Moneda 7 44 3 2 5" xfId="17614" xr:uid="{2DC91F37-E42C-4BB0-9DCC-37FE1D12DEE5}"/>
    <cellStyle name="Moneda 7 44 3 3" xfId="7383" xr:uid="{6176B810-874A-4A68-800C-EC57FBFF82EE}"/>
    <cellStyle name="Moneda 7 44 3 3 2" xfId="14690" xr:uid="{B77FEA49-DBDB-4B98-B879-F38D868A1F8D}"/>
    <cellStyle name="Moneda 7 44 3 3 2 2" xfId="36540" xr:uid="{4462DB98-9AB9-4DF7-95D6-6F1EEE2D3F50}"/>
    <cellStyle name="Moneda 7 44 3 3 2 3" xfId="25619" xr:uid="{941884EE-1FD1-4414-BEB0-CA7656A2A399}"/>
    <cellStyle name="Moneda 7 44 3 3 3" xfId="11036" xr:uid="{B089DE0B-FEB4-42CA-BB5B-392F0D1E23DE}"/>
    <cellStyle name="Moneda 7 44 3 3 3 2" xfId="32900" xr:uid="{191579E4-646B-486C-A9F2-3DFAEED3DB85}"/>
    <cellStyle name="Moneda 7 44 3 3 3 3" xfId="21979" xr:uid="{971AA2C1-2AD0-4758-B294-994D1521AD21}"/>
    <cellStyle name="Moneda 7 44 3 3 4" xfId="29261" xr:uid="{7415B075-361D-45D1-A9EC-1A37EDFFE515}"/>
    <cellStyle name="Moneda 7 44 3 3 5" xfId="18340" xr:uid="{4EFCA929-D139-4867-A848-FE3B487D27D3}"/>
    <cellStyle name="Moneda 7 44 3 4" xfId="8113" xr:uid="{7CC2CDAD-9754-4064-9778-C393B8C1256F}"/>
    <cellStyle name="Moneda 7 44 3 4 2" xfId="15420" xr:uid="{E6366F7A-CA72-416D-A2BF-C1E421780A24}"/>
    <cellStyle name="Moneda 7 44 3 4 2 2" xfId="37266" xr:uid="{E9186AF5-22BF-43DA-A150-2157FCF44BA2}"/>
    <cellStyle name="Moneda 7 44 3 4 2 3" xfId="26345" xr:uid="{7DC8B37A-0BCD-4081-8B09-C0D52A556493}"/>
    <cellStyle name="Moneda 7 44 3 4 3" xfId="11766" xr:uid="{E98A9450-6CF1-488B-BBE9-5FFB9F69911E}"/>
    <cellStyle name="Moneda 7 44 3 4 3 2" xfId="33626" xr:uid="{243124FB-A099-4887-857A-22DA37B9AA78}"/>
    <cellStyle name="Moneda 7 44 3 4 3 3" xfId="22705" xr:uid="{21841AEF-9935-4EBC-8875-0F04B95A5D04}"/>
    <cellStyle name="Moneda 7 44 3 4 4" xfId="29987" xr:uid="{FC3CAC8A-8BE0-41CC-B53C-73891A94D210}"/>
    <cellStyle name="Moneda 7 44 3 4 5" xfId="19066" xr:uid="{B734A58C-8548-4C1A-871D-19D393F0B0A7}"/>
    <cellStyle name="Moneda 7 44 3 5" xfId="8843" xr:uid="{D3EB3E9F-5A17-4005-BD11-E55558E90039}"/>
    <cellStyle name="Moneda 7 44 3 5 2" xfId="16150" xr:uid="{76583648-6E43-4981-9F65-A457E7CDE235}"/>
    <cellStyle name="Moneda 7 44 3 5 2 2" xfId="37992" xr:uid="{069A0E24-FF09-4BB4-A8ED-0F5A03813426}"/>
    <cellStyle name="Moneda 7 44 3 5 2 3" xfId="27071" xr:uid="{1D94219C-3AF3-464A-828C-819CEBF2785F}"/>
    <cellStyle name="Moneda 7 44 3 5 3" xfId="12492" xr:uid="{26420035-CE13-4DFD-91E5-8F0E8CC4AAD5}"/>
    <cellStyle name="Moneda 7 44 3 5 3 2" xfId="34352" xr:uid="{C0378A36-9547-413A-A604-602AAAB40995}"/>
    <cellStyle name="Moneda 7 44 3 5 3 3" xfId="23431" xr:uid="{BB0BFFDB-EF9F-4330-A86B-32DA2C452ECE}"/>
    <cellStyle name="Moneda 7 44 3 5 4" xfId="30713" xr:uid="{227CAC85-354D-4319-89B8-CF3456174DB9}"/>
    <cellStyle name="Moneda 7 44 3 5 5" xfId="19792" xr:uid="{8F053AE5-4409-4F9C-987C-2D32F011FEDD}"/>
    <cellStyle name="Moneda 7 44 3 6" xfId="13232" xr:uid="{255419FD-3E3D-4BB5-8C47-84DF680868BA}"/>
    <cellStyle name="Moneda 7 44 3 6 2" xfId="35086" xr:uid="{C2B4CD2D-6E97-431A-9FD2-2D74FBA74C73}"/>
    <cellStyle name="Moneda 7 44 3 6 3" xfId="24165" xr:uid="{56083089-E082-4773-B036-38F16609FC83}"/>
    <cellStyle name="Moneda 7 44 3 7" xfId="9578" xr:uid="{692E9FC7-AC6D-47F0-A172-308048B690CF}"/>
    <cellStyle name="Moneda 7 44 3 7 2" xfId="31446" xr:uid="{466511D9-B58B-4340-A887-1A620A90EF61}"/>
    <cellStyle name="Moneda 7 44 3 7 3" xfId="20525" xr:uid="{A74BE9BC-0AEA-4588-AFCA-96AA7DEAA3E7}"/>
    <cellStyle name="Moneda 7 44 3 8" xfId="27807" xr:uid="{0B06E4DE-91BF-48E7-AC61-8EC729B7FD0F}"/>
    <cellStyle name="Moneda 7 44 3 9" xfId="16886" xr:uid="{11F22176-F60E-4884-9748-ACE333FE651E}"/>
    <cellStyle name="Moneda 7 44 4" xfId="6172" xr:uid="{9E6FC6FC-8F07-4688-BF6B-4306980479B5}"/>
    <cellStyle name="Moneda 7 44 4 2" xfId="13479" xr:uid="{8DEB0464-F4C3-441C-8D0C-A9385AAFC453}"/>
    <cellStyle name="Moneda 7 44 4 2 2" xfId="35333" xr:uid="{157CDF4B-C898-4A36-BD5A-A50D85833240}"/>
    <cellStyle name="Moneda 7 44 4 2 3" xfId="24412" xr:uid="{1A9742E5-9C71-4DB2-A74A-646BE302D997}"/>
    <cellStyle name="Moneda 7 44 4 3" xfId="9825" xr:uid="{F958CC61-83FB-438C-ACDC-A3B70EE3410D}"/>
    <cellStyle name="Moneda 7 44 4 3 2" xfId="31693" xr:uid="{38B641C2-1315-405D-B748-5419C60BCD08}"/>
    <cellStyle name="Moneda 7 44 4 3 3" xfId="20772" xr:uid="{E91C23BF-491B-41C3-B336-78A861DDCA32}"/>
    <cellStyle name="Moneda 7 44 4 4" xfId="28054" xr:uid="{41BB59BA-2876-4C09-9AB5-2E839A7AF327}"/>
    <cellStyle name="Moneda 7 44 4 5" xfId="17133" xr:uid="{ABB4BD67-0C69-406F-B976-E039F72876A4}"/>
    <cellStyle name="Moneda 7 44 5" xfId="6900" xr:uid="{2B1343E4-0973-42E7-A995-C94B2B2BB98F}"/>
    <cellStyle name="Moneda 7 44 5 2" xfId="14207" xr:uid="{C7A17DC0-DC9C-463F-A192-C2BC71E37981}"/>
    <cellStyle name="Moneda 7 44 5 2 2" xfId="36059" xr:uid="{5FAF8BFF-A9F1-467A-AC27-67C3CD497306}"/>
    <cellStyle name="Moneda 7 44 5 2 3" xfId="25138" xr:uid="{0CD35987-24B9-4EB8-BCBF-57F972A2C18E}"/>
    <cellStyle name="Moneda 7 44 5 3" xfId="10553" xr:uid="{BB5928BB-1416-441A-A9FB-F0B39D3A880A}"/>
    <cellStyle name="Moneda 7 44 5 3 2" xfId="32419" xr:uid="{544AD68F-54AC-405F-86B0-0C7653172D17}"/>
    <cellStyle name="Moneda 7 44 5 3 3" xfId="21498" xr:uid="{D82F257E-1671-4BFD-BCD1-62CD10A2D444}"/>
    <cellStyle name="Moneda 7 44 5 4" xfId="28780" xr:uid="{184CDCC0-7481-4F09-8E60-15393E561862}"/>
    <cellStyle name="Moneda 7 44 5 5" xfId="17859" xr:uid="{6D259651-FEC4-4C97-9581-5F07800B4600}"/>
    <cellStyle name="Moneda 7 44 6" xfId="7630" xr:uid="{FC05D6CC-0350-4027-A313-B79F19D2F337}"/>
    <cellStyle name="Moneda 7 44 6 2" xfId="14937" xr:uid="{466B808D-ABA6-400E-A546-03AF2AE8C20F}"/>
    <cellStyle name="Moneda 7 44 6 2 2" xfId="36785" xr:uid="{A4B40EA7-B24E-4CB1-9854-95BD51066F0F}"/>
    <cellStyle name="Moneda 7 44 6 2 3" xfId="25864" xr:uid="{3FC40A11-A9A4-4F4B-89C5-69D44543097A}"/>
    <cellStyle name="Moneda 7 44 6 3" xfId="11283" xr:uid="{1DD3D8CB-1465-4886-9FB2-1333BAE69DD2}"/>
    <cellStyle name="Moneda 7 44 6 3 2" xfId="33145" xr:uid="{017CF939-CE58-417A-A410-3FAD53171A8F}"/>
    <cellStyle name="Moneda 7 44 6 3 3" xfId="22224" xr:uid="{34F1BA3D-18B7-4E2B-81DD-BD20CB6907C9}"/>
    <cellStyle name="Moneda 7 44 6 4" xfId="29506" xr:uid="{F122712F-45AD-4DDF-B690-5507FB3A7340}"/>
    <cellStyle name="Moneda 7 44 6 5" xfId="18585" xr:uid="{1348C568-5F5B-487C-B911-84F2BCCF9024}"/>
    <cellStyle name="Moneda 7 44 7" xfId="8360" xr:uid="{7138D85F-8F5A-4F05-818E-858DF2250EA9}"/>
    <cellStyle name="Moneda 7 44 7 2" xfId="15667" xr:uid="{E3BE8D2F-6492-4BD2-975D-ECE2F3D7ACDC}"/>
    <cellStyle name="Moneda 7 44 7 2 2" xfId="37511" xr:uid="{71A8254A-3485-43C5-838D-FC5C0FE154D9}"/>
    <cellStyle name="Moneda 7 44 7 2 3" xfId="26590" xr:uid="{3DF9F3FD-EF58-4C21-9EF6-47DE2E338181}"/>
    <cellStyle name="Moneda 7 44 7 3" xfId="12011" xr:uid="{F1ED4E27-54B4-459B-AEEC-0EF75A8A6330}"/>
    <cellStyle name="Moneda 7 44 7 3 2" xfId="33871" xr:uid="{3E68A432-D7DF-41E6-9F0A-56557DA8BA6C}"/>
    <cellStyle name="Moneda 7 44 7 3 3" xfId="22950" xr:uid="{2DD82B59-445B-4FA5-B78E-5754A8305724}"/>
    <cellStyle name="Moneda 7 44 7 4" xfId="30232" xr:uid="{CEC1B6AB-66F8-489D-BA1D-78150D00EEBB}"/>
    <cellStyle name="Moneda 7 44 7 5" xfId="19311" xr:uid="{4CDDE41C-9FFC-4D23-8BCD-1D4010C40DC2}"/>
    <cellStyle name="Moneda 7 44 8" xfId="12749" xr:uid="{E6C5F6DE-03D6-4A6F-9BE5-94BD7A7778F4}"/>
    <cellStyle name="Moneda 7 44 8 2" xfId="34605" xr:uid="{FFD8F6B1-B529-4EDC-A4EE-04561737073E}"/>
    <cellStyle name="Moneda 7 44 8 3" xfId="23684" xr:uid="{3B4E945C-B92D-437D-A07B-6E9FFD68F6C8}"/>
    <cellStyle name="Moneda 7 44 9" xfId="9097" xr:uid="{FF68CD3F-5D71-409C-82CF-693017132431}"/>
    <cellStyle name="Moneda 7 44 9 2" xfId="30965" xr:uid="{68DDD704-8E8F-4483-A473-FD748F099219}"/>
    <cellStyle name="Moneda 7 44 9 3" xfId="20044" xr:uid="{BA2681C3-72B8-4B2A-9974-BED67B3AE4D6}"/>
    <cellStyle name="Moneda 7 45" xfId="3261" xr:uid="{6A330EB2-5435-49BC-A018-E3248D399E34}"/>
    <cellStyle name="Moneda 7 45 10" xfId="27327" xr:uid="{D6FF6EB0-727A-4545-8F1E-B80DC0D152A0}"/>
    <cellStyle name="Moneda 7 45 11" xfId="16406" xr:uid="{75588EBA-B6FE-4496-BA8D-9F42E5EAF256}"/>
    <cellStyle name="Moneda 7 45 2" xfId="5671" xr:uid="{3283FE84-910A-4204-84B9-4ACB107110C9}"/>
    <cellStyle name="Moneda 7 45 2 2" xfId="6410" xr:uid="{988CF2B6-8F67-4ED1-88B2-7F6F6765CDFC}"/>
    <cellStyle name="Moneda 7 45 2 2 2" xfId="13717" xr:uid="{B7339AB0-0727-43CB-A61C-9EA5F6DCF5AA}"/>
    <cellStyle name="Moneda 7 45 2 2 2 2" xfId="35571" xr:uid="{A39A4B1E-EE54-4748-9C02-43119EEF4B38}"/>
    <cellStyle name="Moneda 7 45 2 2 2 3" xfId="24650" xr:uid="{0626DA95-C73D-40A9-89E4-0C002A05A48A}"/>
    <cellStyle name="Moneda 7 45 2 2 3" xfId="10063" xr:uid="{AE404F8C-7329-4092-AADF-0E352AD0D593}"/>
    <cellStyle name="Moneda 7 45 2 2 3 2" xfId="31931" xr:uid="{DB784348-E857-44BC-8A41-D18F85260090}"/>
    <cellStyle name="Moneda 7 45 2 2 3 3" xfId="21010" xr:uid="{8628FD61-913E-465C-8BB3-BD7167363228}"/>
    <cellStyle name="Moneda 7 45 2 2 4" xfId="28292" xr:uid="{BE829F08-2144-43A1-B983-35A112239ACF}"/>
    <cellStyle name="Moneda 7 45 2 2 5" xfId="17371" xr:uid="{7551918C-639B-4481-90B9-087CC9D9A6ED}"/>
    <cellStyle name="Moneda 7 45 2 3" xfId="7140" xr:uid="{24A58A31-0203-4B79-8106-EB7C3294CB10}"/>
    <cellStyle name="Moneda 7 45 2 3 2" xfId="14447" xr:uid="{23018BEA-F219-44FF-99A3-AF415FC0E1A8}"/>
    <cellStyle name="Moneda 7 45 2 3 2 2" xfId="36297" xr:uid="{2F44FE36-D343-4F4B-8AD7-8EA3FEAE1F78}"/>
    <cellStyle name="Moneda 7 45 2 3 2 3" xfId="25376" xr:uid="{C1BC3B4A-0007-4424-A0CA-508685192243}"/>
    <cellStyle name="Moneda 7 45 2 3 3" xfId="10793" xr:uid="{C0049039-FD38-4A8A-A05A-4F60DC2C72D5}"/>
    <cellStyle name="Moneda 7 45 2 3 3 2" xfId="32657" xr:uid="{CD6FBE00-0A48-46F6-87EB-848EAD42CAC6}"/>
    <cellStyle name="Moneda 7 45 2 3 3 3" xfId="21736" xr:uid="{C3A84A7F-3E9C-46A9-97EB-03F7BA880B96}"/>
    <cellStyle name="Moneda 7 45 2 3 4" xfId="29018" xr:uid="{0B3C9E6A-DB7B-4D2B-90FB-D2AD17792AC1}"/>
    <cellStyle name="Moneda 7 45 2 3 5" xfId="18097" xr:uid="{D0C7E795-FA05-4CDB-B28C-9EE42E84BA43}"/>
    <cellStyle name="Moneda 7 45 2 4" xfId="7870" xr:uid="{0F7A5C91-1DFE-4658-8C01-74FA1558ACC6}"/>
    <cellStyle name="Moneda 7 45 2 4 2" xfId="15177" xr:uid="{FFEE9587-0C7A-463E-A1CF-C5B31D5443AC}"/>
    <cellStyle name="Moneda 7 45 2 4 2 2" xfId="37023" xr:uid="{7CF04F8E-8FC7-457D-A418-3A2104735997}"/>
    <cellStyle name="Moneda 7 45 2 4 2 3" xfId="26102" xr:uid="{A1A41E30-B890-4E99-8905-F6B32BD5D588}"/>
    <cellStyle name="Moneda 7 45 2 4 3" xfId="11523" xr:uid="{548C54C6-1F00-4DE6-B92B-50E2156E0DE8}"/>
    <cellStyle name="Moneda 7 45 2 4 3 2" xfId="33383" xr:uid="{021B0236-17C1-4AD5-B03C-F2DCEF57971E}"/>
    <cellStyle name="Moneda 7 45 2 4 3 3" xfId="22462" xr:uid="{A47D7437-5A75-44EE-A856-10A6D1477CA1}"/>
    <cellStyle name="Moneda 7 45 2 4 4" xfId="29744" xr:uid="{3A8FB9B8-ADB1-48B0-AF50-D22B6A73D2A9}"/>
    <cellStyle name="Moneda 7 45 2 4 5" xfId="18823" xr:uid="{3B576276-8E01-4985-8ED2-397FF61246D8}"/>
    <cellStyle name="Moneda 7 45 2 5" xfId="8600" xr:uid="{A608CBF9-8E02-4A5F-BABE-92388511F2AB}"/>
    <cellStyle name="Moneda 7 45 2 5 2" xfId="15907" xr:uid="{FB88FE2D-A57E-4FBA-A45B-230D0EBCB85A}"/>
    <cellStyle name="Moneda 7 45 2 5 2 2" xfId="37749" xr:uid="{02E7BE58-19E9-492B-9AE0-09187C82DD95}"/>
    <cellStyle name="Moneda 7 45 2 5 2 3" xfId="26828" xr:uid="{4CFC29AE-F49B-4B88-8F80-BAEB50D776F4}"/>
    <cellStyle name="Moneda 7 45 2 5 3" xfId="12249" xr:uid="{699C0844-EDFD-4607-865E-8E77ADB90A5A}"/>
    <cellStyle name="Moneda 7 45 2 5 3 2" xfId="34109" xr:uid="{A1869412-7479-4DB8-A377-B5C62E6EA27A}"/>
    <cellStyle name="Moneda 7 45 2 5 3 3" xfId="23188" xr:uid="{713F1623-6F36-40A6-915A-81951C2613C9}"/>
    <cellStyle name="Moneda 7 45 2 5 4" xfId="30470" xr:uid="{C831AF0B-2F50-40C5-B122-07CFCE3DCA46}"/>
    <cellStyle name="Moneda 7 45 2 5 5" xfId="19549" xr:uid="{873B94A3-1DB0-48D2-9D31-8DE7A4A12A18}"/>
    <cellStyle name="Moneda 7 45 2 6" xfId="12989" xr:uid="{81BABAA0-35C6-4C7B-A055-2525CF129658}"/>
    <cellStyle name="Moneda 7 45 2 6 2" xfId="34843" xr:uid="{13E9D129-5CA4-406D-ADB7-B1297F12A7A5}"/>
    <cellStyle name="Moneda 7 45 2 6 3" xfId="23922" xr:uid="{511181E5-F2CE-4F40-9B89-1CC4D6A9D78F}"/>
    <cellStyle name="Moneda 7 45 2 7" xfId="9335" xr:uid="{D68B1B42-6586-4E20-AA20-C148F23E34F6}"/>
    <cellStyle name="Moneda 7 45 2 7 2" xfId="31203" xr:uid="{63976CA5-6585-4BDC-A290-6B2D269F58EE}"/>
    <cellStyle name="Moneda 7 45 2 7 3" xfId="20282" xr:uid="{7D7B1763-2121-4E1C-A035-810C64BF7C78}"/>
    <cellStyle name="Moneda 7 45 2 8" xfId="27564" xr:uid="{1707503D-D370-4B68-977D-767F6AD8CBF2}"/>
    <cellStyle name="Moneda 7 45 2 9" xfId="16643" xr:uid="{90BC9818-DD93-4248-9C50-C64436A081D8}"/>
    <cellStyle name="Moneda 7 45 3" xfId="5921" xr:uid="{B9F3AC34-EA74-408D-9D1D-8F781ACB8C51}"/>
    <cellStyle name="Moneda 7 45 3 2" xfId="6654" xr:uid="{E4607528-34F1-431E-989F-FC4B292AA113}"/>
    <cellStyle name="Moneda 7 45 3 2 2" xfId="13961" xr:uid="{D5DB17CB-14EA-43DD-8887-E911C6A4E1FE}"/>
    <cellStyle name="Moneda 7 45 3 2 2 2" xfId="35815" xr:uid="{73F1E829-0F08-4318-B3E3-4255359C428A}"/>
    <cellStyle name="Moneda 7 45 3 2 2 3" xfId="24894" xr:uid="{EAAC3B5E-9773-446D-82DE-CEB88B84D781}"/>
    <cellStyle name="Moneda 7 45 3 2 3" xfId="10307" xr:uid="{A4BDCFE6-2853-4B62-B01D-3C11B2F3E669}"/>
    <cellStyle name="Moneda 7 45 3 2 3 2" xfId="32175" xr:uid="{5D063D97-0ABD-4C47-A754-18DFEB702801}"/>
    <cellStyle name="Moneda 7 45 3 2 3 3" xfId="21254" xr:uid="{28061FF0-3B5C-4B19-883F-3F4CEDEDA32E}"/>
    <cellStyle name="Moneda 7 45 3 2 4" xfId="28536" xr:uid="{6A4393D1-3B5D-4134-A8C5-FCE7AFD38EEE}"/>
    <cellStyle name="Moneda 7 45 3 2 5" xfId="17615" xr:uid="{83F8C937-8389-44C0-BFCE-CC0AA856D0CB}"/>
    <cellStyle name="Moneda 7 45 3 3" xfId="7384" xr:uid="{A1433963-3D0E-4792-AACE-47C4C2349D68}"/>
    <cellStyle name="Moneda 7 45 3 3 2" xfId="14691" xr:uid="{3649A66D-5A40-43DD-881C-8119D7C7010F}"/>
    <cellStyle name="Moneda 7 45 3 3 2 2" xfId="36541" xr:uid="{E09094ED-6F3E-419D-8E2C-C2B01EF9B3BB}"/>
    <cellStyle name="Moneda 7 45 3 3 2 3" xfId="25620" xr:uid="{34A044C1-8D13-4A40-AA30-2E9A08F256B1}"/>
    <cellStyle name="Moneda 7 45 3 3 3" xfId="11037" xr:uid="{1FA8425F-9EB5-4AD9-9AC9-0B98B61C9851}"/>
    <cellStyle name="Moneda 7 45 3 3 3 2" xfId="32901" xr:uid="{6254B1C7-F774-4500-8F96-E49B5D049A75}"/>
    <cellStyle name="Moneda 7 45 3 3 3 3" xfId="21980" xr:uid="{8294D69F-777D-417E-850D-60DAAABBEAE7}"/>
    <cellStyle name="Moneda 7 45 3 3 4" xfId="29262" xr:uid="{9D10DC24-C974-4039-A635-EDEEF8CAA4B6}"/>
    <cellStyle name="Moneda 7 45 3 3 5" xfId="18341" xr:uid="{893CE20D-A1B6-426D-AA2E-74E3B1B0AF4D}"/>
    <cellStyle name="Moneda 7 45 3 4" xfId="8114" xr:uid="{03656071-6C18-4F76-87CA-0D6DF87DFC3F}"/>
    <cellStyle name="Moneda 7 45 3 4 2" xfId="15421" xr:uid="{11C39089-0EF3-4B3C-AEC6-0276388D84A8}"/>
    <cellStyle name="Moneda 7 45 3 4 2 2" xfId="37267" xr:uid="{8E690929-641A-47F2-AD0D-8D1C2984C1D6}"/>
    <cellStyle name="Moneda 7 45 3 4 2 3" xfId="26346" xr:uid="{68F7FA42-B228-4C68-9512-8405DB65EF21}"/>
    <cellStyle name="Moneda 7 45 3 4 3" xfId="11767" xr:uid="{341C726B-7953-4CB6-A772-C43909E2EED4}"/>
    <cellStyle name="Moneda 7 45 3 4 3 2" xfId="33627" xr:uid="{FB6F07F7-270C-4A70-B976-1C441DA53048}"/>
    <cellStyle name="Moneda 7 45 3 4 3 3" xfId="22706" xr:uid="{6D387C20-87D5-4E64-AF29-40FFA8F5156E}"/>
    <cellStyle name="Moneda 7 45 3 4 4" xfId="29988" xr:uid="{E8495F7F-7081-4419-AD47-8CEFF40775DB}"/>
    <cellStyle name="Moneda 7 45 3 4 5" xfId="19067" xr:uid="{1D90CDCF-5104-4DAE-A494-F72796BCD386}"/>
    <cellStyle name="Moneda 7 45 3 5" xfId="8844" xr:uid="{9D639489-6D15-4374-BD39-8C1CFD747EFB}"/>
    <cellStyle name="Moneda 7 45 3 5 2" xfId="16151" xr:uid="{3749E8C6-55E1-494E-9310-69281A1E6F14}"/>
    <cellStyle name="Moneda 7 45 3 5 2 2" xfId="37993" xr:uid="{084F1E92-4B7E-4634-B4A9-E0C74A6B94F7}"/>
    <cellStyle name="Moneda 7 45 3 5 2 3" xfId="27072" xr:uid="{8DE04E2F-273C-4D3E-ADAE-D62CE6AAAF74}"/>
    <cellStyle name="Moneda 7 45 3 5 3" xfId="12493" xr:uid="{472EBE5C-1D78-4B1C-A09B-3F50FE4FB6A7}"/>
    <cellStyle name="Moneda 7 45 3 5 3 2" xfId="34353" xr:uid="{DA1FAB0F-35B0-4807-81C7-1574663B9E34}"/>
    <cellStyle name="Moneda 7 45 3 5 3 3" xfId="23432" xr:uid="{2E221319-9D89-4248-B62C-43AFD1ACDDF8}"/>
    <cellStyle name="Moneda 7 45 3 5 4" xfId="30714" xr:uid="{56BD1A93-3F36-43C2-B362-BCA34CA94030}"/>
    <cellStyle name="Moneda 7 45 3 5 5" xfId="19793" xr:uid="{2D7A62A0-9A23-42EA-B828-8A43BB5545A4}"/>
    <cellStyle name="Moneda 7 45 3 6" xfId="13233" xr:uid="{7587AEB0-87A2-460B-93CC-5F0D0938F3E4}"/>
    <cellStyle name="Moneda 7 45 3 6 2" xfId="35087" xr:uid="{759504A4-F3B2-4AB2-B0F4-78159D6B62B7}"/>
    <cellStyle name="Moneda 7 45 3 6 3" xfId="24166" xr:uid="{71D0AB26-1ACC-4046-B458-6D57441BEC24}"/>
    <cellStyle name="Moneda 7 45 3 7" xfId="9579" xr:uid="{8F4EAC56-6A86-4F8E-BB7A-044E16C3B52B}"/>
    <cellStyle name="Moneda 7 45 3 7 2" xfId="31447" xr:uid="{49B42958-B877-4235-8D0B-7DB03ABFC314}"/>
    <cellStyle name="Moneda 7 45 3 7 3" xfId="20526" xr:uid="{AFDC367C-C617-43C0-9812-5955AAD9E08A}"/>
    <cellStyle name="Moneda 7 45 3 8" xfId="27808" xr:uid="{9F73311E-8FF0-4D3D-96DA-A67B8723DDEB}"/>
    <cellStyle name="Moneda 7 45 3 9" xfId="16887" xr:uid="{A5313EC9-9751-4A03-93F4-2F80D85267A2}"/>
    <cellStyle name="Moneda 7 45 4" xfId="6173" xr:uid="{E23A9CCF-E5B3-40FE-839C-6ABB50E114C2}"/>
    <cellStyle name="Moneda 7 45 4 2" xfId="13480" xr:uid="{DEAB2362-34A2-445C-B8A4-13C3AB7FF7D1}"/>
    <cellStyle name="Moneda 7 45 4 2 2" xfId="35334" xr:uid="{A3412CA3-726E-46A4-A233-494DA5E743B1}"/>
    <cellStyle name="Moneda 7 45 4 2 3" xfId="24413" xr:uid="{DBCE8237-01A6-47D8-AE50-5387E1514511}"/>
    <cellStyle name="Moneda 7 45 4 3" xfId="9826" xr:uid="{A387AEA6-9175-421F-97DC-AB7CEC671485}"/>
    <cellStyle name="Moneda 7 45 4 3 2" xfId="31694" xr:uid="{F22D80F7-125D-435A-8863-6887FE72C7B3}"/>
    <cellStyle name="Moneda 7 45 4 3 3" xfId="20773" xr:uid="{920349AC-4F92-4D77-89C9-95B7EE0BC671}"/>
    <cellStyle name="Moneda 7 45 4 4" xfId="28055" xr:uid="{6446C257-7F50-4661-8A3D-5B0C085E6B29}"/>
    <cellStyle name="Moneda 7 45 4 5" xfId="17134" xr:uid="{2BE28A06-37D4-4FE5-9197-24731E5A6205}"/>
    <cellStyle name="Moneda 7 45 5" xfId="6901" xr:uid="{4677EF96-5736-427A-A3E3-2B2588FAB932}"/>
    <cellStyle name="Moneda 7 45 5 2" xfId="14208" xr:uid="{4762FB6E-7C4E-4ABE-9611-6AC47DE00EC4}"/>
    <cellStyle name="Moneda 7 45 5 2 2" xfId="36060" xr:uid="{319471F6-CDD1-4EBC-BE05-D6BA00C1497A}"/>
    <cellStyle name="Moneda 7 45 5 2 3" xfId="25139" xr:uid="{FA50F64B-8125-476B-9EFC-D31210B6FEDD}"/>
    <cellStyle name="Moneda 7 45 5 3" xfId="10554" xr:uid="{773DDB6C-4C15-4697-9B5A-2A20C8CD2BD5}"/>
    <cellStyle name="Moneda 7 45 5 3 2" xfId="32420" xr:uid="{1B6DE4EB-6115-46BF-AB00-B503DE954579}"/>
    <cellStyle name="Moneda 7 45 5 3 3" xfId="21499" xr:uid="{88FB58C0-384C-47A7-9644-27003742CB69}"/>
    <cellStyle name="Moneda 7 45 5 4" xfId="28781" xr:uid="{75DB391E-3EF0-4051-A525-0C4746600B24}"/>
    <cellStyle name="Moneda 7 45 5 5" xfId="17860" xr:uid="{D9D105AA-A434-4C03-A2E4-7E5BEF6A4084}"/>
    <cellStyle name="Moneda 7 45 6" xfId="7631" xr:uid="{311F6C3F-D3E1-48EA-A84F-CB6AD7F99FA9}"/>
    <cellStyle name="Moneda 7 45 6 2" xfId="14938" xr:uid="{1CB2B0A1-A037-4BBE-8F5B-DC5CE65B7F9C}"/>
    <cellStyle name="Moneda 7 45 6 2 2" xfId="36786" xr:uid="{D4A15B38-8DC4-4326-B9D2-6EA407179551}"/>
    <cellStyle name="Moneda 7 45 6 2 3" xfId="25865" xr:uid="{4C628BDB-23FB-432C-BFA1-C2710DD9F54B}"/>
    <cellStyle name="Moneda 7 45 6 3" xfId="11284" xr:uid="{0A16AB37-DE70-4764-9893-BE947F1EF1BA}"/>
    <cellStyle name="Moneda 7 45 6 3 2" xfId="33146" xr:uid="{145E7DCD-D2B1-49BB-B568-213D332E3957}"/>
    <cellStyle name="Moneda 7 45 6 3 3" xfId="22225" xr:uid="{BC1F52E7-1B59-49DB-8F7C-DEF1B2E57DA8}"/>
    <cellStyle name="Moneda 7 45 6 4" xfId="29507" xr:uid="{D1758187-98B1-4792-9AE1-0775DD09D184}"/>
    <cellStyle name="Moneda 7 45 6 5" xfId="18586" xr:uid="{4BF67C47-53ED-449C-A449-0340F96B0A30}"/>
    <cellStyle name="Moneda 7 45 7" xfId="8361" xr:uid="{0A3B7ABC-AB35-43FD-99A0-1FDF7810A537}"/>
    <cellStyle name="Moneda 7 45 7 2" xfId="15668" xr:uid="{8B20979C-433A-44DC-B57F-3FF74C2B18B3}"/>
    <cellStyle name="Moneda 7 45 7 2 2" xfId="37512" xr:uid="{21B96E2D-11B9-471C-9B52-173439343F3D}"/>
    <cellStyle name="Moneda 7 45 7 2 3" xfId="26591" xr:uid="{EB8E455B-51EE-4343-961D-4738FCB93B87}"/>
    <cellStyle name="Moneda 7 45 7 3" xfId="12012" xr:uid="{93BBA16D-B839-40EC-8470-D837A20BDAA1}"/>
    <cellStyle name="Moneda 7 45 7 3 2" xfId="33872" xr:uid="{96A35B90-0426-4063-B349-4A60D7A099E6}"/>
    <cellStyle name="Moneda 7 45 7 3 3" xfId="22951" xr:uid="{E561A74F-61E9-4400-A683-1E885F23F721}"/>
    <cellStyle name="Moneda 7 45 7 4" xfId="30233" xr:uid="{1D55A075-34DD-407C-A218-62CB57BFA7A4}"/>
    <cellStyle name="Moneda 7 45 7 5" xfId="19312" xr:uid="{4D087CF1-7F50-4960-A409-8070F944E420}"/>
    <cellStyle name="Moneda 7 45 8" xfId="12750" xr:uid="{875AF235-0611-49A3-AD01-2BC4B0AD41B3}"/>
    <cellStyle name="Moneda 7 45 8 2" xfId="34606" xr:uid="{48E94A0F-014F-4C51-B4F7-DDC836C40EA7}"/>
    <cellStyle name="Moneda 7 45 8 3" xfId="23685" xr:uid="{7C3C3B9A-777B-48D3-AB42-E10BA09627E0}"/>
    <cellStyle name="Moneda 7 45 9" xfId="9098" xr:uid="{474C4013-42FE-455C-A9A3-F1B77C52671B}"/>
    <cellStyle name="Moneda 7 45 9 2" xfId="30966" xr:uid="{AA5D0115-3FE8-4879-B40E-42E453955FD1}"/>
    <cellStyle name="Moneda 7 45 9 3" xfId="20045" xr:uid="{035DA8E6-ECD7-410C-9DE0-2F09432803AE}"/>
    <cellStyle name="Moneda 7 46" xfId="3262" xr:uid="{3BE8A1B9-40B7-4724-81E2-ED01B648D35D}"/>
    <cellStyle name="Moneda 7 46 10" xfId="27328" xr:uid="{061E039A-0188-4E6B-A924-9A78A14E77B4}"/>
    <cellStyle name="Moneda 7 46 11" xfId="16407" xr:uid="{89E91E31-22C2-405A-A661-D66630A8F46C}"/>
    <cellStyle name="Moneda 7 46 2" xfId="5672" xr:uid="{1167E0A3-686E-4255-83F2-52918C94A84B}"/>
    <cellStyle name="Moneda 7 46 2 2" xfId="6411" xr:uid="{70D29722-A63C-4984-8C8A-9D35ABE08630}"/>
    <cellStyle name="Moneda 7 46 2 2 2" xfId="13718" xr:uid="{D314516E-D548-4564-9CC2-720F645F42FA}"/>
    <cellStyle name="Moneda 7 46 2 2 2 2" xfId="35572" xr:uid="{C7332417-64D8-4475-88A1-BD1FA56386E2}"/>
    <cellStyle name="Moneda 7 46 2 2 2 3" xfId="24651" xr:uid="{3D1E2237-7293-41FF-B860-00F1C28A536A}"/>
    <cellStyle name="Moneda 7 46 2 2 3" xfId="10064" xr:uid="{13AEB9E6-DFDC-4800-AF8D-539A3C165D2B}"/>
    <cellStyle name="Moneda 7 46 2 2 3 2" xfId="31932" xr:uid="{B73B0164-A499-413A-9DD9-005A0F3408CF}"/>
    <cellStyle name="Moneda 7 46 2 2 3 3" xfId="21011" xr:uid="{DE1559BC-C6B7-411D-9D09-6C0BB479E3BE}"/>
    <cellStyle name="Moneda 7 46 2 2 4" xfId="28293" xr:uid="{7209E4CF-5953-4BA4-9922-64D31BBD3786}"/>
    <cellStyle name="Moneda 7 46 2 2 5" xfId="17372" xr:uid="{3733F7F2-66B7-4220-9AAE-25337EC28042}"/>
    <cellStyle name="Moneda 7 46 2 3" xfId="7141" xr:uid="{4B71CD03-7D33-47EC-A63B-6A0ED5A353E4}"/>
    <cellStyle name="Moneda 7 46 2 3 2" xfId="14448" xr:uid="{F03B590E-DDCD-4DB1-BE52-6FE366BAFC5B}"/>
    <cellStyle name="Moneda 7 46 2 3 2 2" xfId="36298" xr:uid="{8BE08E92-12AF-48BA-9D9E-2A68F05D06CF}"/>
    <cellStyle name="Moneda 7 46 2 3 2 3" xfId="25377" xr:uid="{5723B16D-88D7-4A04-887D-F600E9DB56D1}"/>
    <cellStyle name="Moneda 7 46 2 3 3" xfId="10794" xr:uid="{12EEFA42-7016-4EBC-BBD0-520DEAB47F4C}"/>
    <cellStyle name="Moneda 7 46 2 3 3 2" xfId="32658" xr:uid="{05D2A587-187B-4C94-B2F8-F9DADA6691B0}"/>
    <cellStyle name="Moneda 7 46 2 3 3 3" xfId="21737" xr:uid="{4D1AB5A9-A966-4E0E-A1A2-F1F27D0A639B}"/>
    <cellStyle name="Moneda 7 46 2 3 4" xfId="29019" xr:uid="{09E4661D-90FE-497D-924A-BA606937F536}"/>
    <cellStyle name="Moneda 7 46 2 3 5" xfId="18098" xr:uid="{8590E721-619B-46E4-8134-81EE682DC339}"/>
    <cellStyle name="Moneda 7 46 2 4" xfId="7871" xr:uid="{C4E6CFFB-E56D-4B2C-8681-DD7D5A1A6FFD}"/>
    <cellStyle name="Moneda 7 46 2 4 2" xfId="15178" xr:uid="{531F3592-654E-4BAA-9A49-977FE6A4109D}"/>
    <cellStyle name="Moneda 7 46 2 4 2 2" xfId="37024" xr:uid="{61439D5B-CC0B-4A59-A24C-5E9E6902BD51}"/>
    <cellStyle name="Moneda 7 46 2 4 2 3" xfId="26103" xr:uid="{2828FE7E-11A4-4BE9-B9EB-5DFA37ED221A}"/>
    <cellStyle name="Moneda 7 46 2 4 3" xfId="11524" xr:uid="{AC784AEC-C04D-4861-B49F-FF011386C13C}"/>
    <cellStyle name="Moneda 7 46 2 4 3 2" xfId="33384" xr:uid="{6E741E8F-BE62-4AF8-B318-7A0E0D13CAC8}"/>
    <cellStyle name="Moneda 7 46 2 4 3 3" xfId="22463" xr:uid="{AE2DF0E0-CB83-40A4-BFB4-D30C0318D1AB}"/>
    <cellStyle name="Moneda 7 46 2 4 4" xfId="29745" xr:uid="{FA6498D4-FC9E-4956-A22B-9972F2E43807}"/>
    <cellStyle name="Moneda 7 46 2 4 5" xfId="18824" xr:uid="{DD7317CB-01E5-4542-B3D6-3887ABC95E5D}"/>
    <cellStyle name="Moneda 7 46 2 5" xfId="8601" xr:uid="{BDF43B05-D616-4DBD-B39C-38392079F343}"/>
    <cellStyle name="Moneda 7 46 2 5 2" xfId="15908" xr:uid="{55ED6FF1-622E-4891-A239-3E0CF56209AA}"/>
    <cellStyle name="Moneda 7 46 2 5 2 2" xfId="37750" xr:uid="{061125D7-8CB2-4400-B7D6-765B80A32950}"/>
    <cellStyle name="Moneda 7 46 2 5 2 3" xfId="26829" xr:uid="{3AC778BC-22FF-4CED-A859-27B79B504C75}"/>
    <cellStyle name="Moneda 7 46 2 5 3" xfId="12250" xr:uid="{CF8411EC-1DC7-4E2A-BC33-00F1CBF05A43}"/>
    <cellStyle name="Moneda 7 46 2 5 3 2" xfId="34110" xr:uid="{26582518-3A40-4231-A6C0-E0E5D6F49A83}"/>
    <cellStyle name="Moneda 7 46 2 5 3 3" xfId="23189" xr:uid="{D664AC7E-C919-448E-BF6C-CABB31B0A6D0}"/>
    <cellStyle name="Moneda 7 46 2 5 4" xfId="30471" xr:uid="{5FBCA338-3872-4E7F-98E0-61BED6D69133}"/>
    <cellStyle name="Moneda 7 46 2 5 5" xfId="19550" xr:uid="{725C8BEF-3A12-4CCD-A64C-AE92EF2AF8D6}"/>
    <cellStyle name="Moneda 7 46 2 6" xfId="12990" xr:uid="{FE22862F-AD7C-4765-B3A0-29FDF0928714}"/>
    <cellStyle name="Moneda 7 46 2 6 2" xfId="34844" xr:uid="{0B2DF0EB-D3A9-4F61-85B8-44B4B93D9DD2}"/>
    <cellStyle name="Moneda 7 46 2 6 3" xfId="23923" xr:uid="{45979A30-14B8-4903-8605-7C4A725BDD74}"/>
    <cellStyle name="Moneda 7 46 2 7" xfId="9336" xr:uid="{3F46DF9B-8BF2-4EF8-BEE4-D2EDFCAC4222}"/>
    <cellStyle name="Moneda 7 46 2 7 2" xfId="31204" xr:uid="{E5D30C14-02A6-440D-8E38-2FCC56CE75DF}"/>
    <cellStyle name="Moneda 7 46 2 7 3" xfId="20283" xr:uid="{4D73BEA5-3F85-4787-B549-544206DEB801}"/>
    <cellStyle name="Moneda 7 46 2 8" xfId="27565" xr:uid="{6DD2273C-C40A-4D4F-848C-BACA09F97F70}"/>
    <cellStyle name="Moneda 7 46 2 9" xfId="16644" xr:uid="{774B61E5-CFE2-4A0C-917F-A26703ECC703}"/>
    <cellStyle name="Moneda 7 46 3" xfId="5922" xr:uid="{D419ABCD-E38C-4EE6-975F-7B55ED503C04}"/>
    <cellStyle name="Moneda 7 46 3 2" xfId="6655" xr:uid="{79AEE063-8805-4FFF-ABB2-7F9F9DF5B421}"/>
    <cellStyle name="Moneda 7 46 3 2 2" xfId="13962" xr:uid="{8D456537-4F74-4BB5-BADA-66780443C432}"/>
    <cellStyle name="Moneda 7 46 3 2 2 2" xfId="35816" xr:uid="{1A21D65B-78D2-4A9B-B70C-C9F797CC8646}"/>
    <cellStyle name="Moneda 7 46 3 2 2 3" xfId="24895" xr:uid="{40B79FB4-0435-46F2-8E10-8362C265A84F}"/>
    <cellStyle name="Moneda 7 46 3 2 3" xfId="10308" xr:uid="{0C541BA2-A827-4972-A8AC-4290996876BB}"/>
    <cellStyle name="Moneda 7 46 3 2 3 2" xfId="32176" xr:uid="{7484EA19-486C-4BED-9CDF-EE747224B3E8}"/>
    <cellStyle name="Moneda 7 46 3 2 3 3" xfId="21255" xr:uid="{E1963588-CB76-44A5-8293-1972829484B5}"/>
    <cellStyle name="Moneda 7 46 3 2 4" xfId="28537" xr:uid="{6367F616-BCC4-4FD2-B338-C145BCCFA768}"/>
    <cellStyle name="Moneda 7 46 3 2 5" xfId="17616" xr:uid="{AD8379E5-7C50-46C9-B79B-A9BB5007C03E}"/>
    <cellStyle name="Moneda 7 46 3 3" xfId="7385" xr:uid="{F64CF756-AB31-43D1-B4E2-540196A595D0}"/>
    <cellStyle name="Moneda 7 46 3 3 2" xfId="14692" xr:uid="{4A936547-71C2-42AE-BABC-05589DDC2C46}"/>
    <cellStyle name="Moneda 7 46 3 3 2 2" xfId="36542" xr:uid="{E49B81BC-964D-4B2F-ADF9-5B013245BB88}"/>
    <cellStyle name="Moneda 7 46 3 3 2 3" xfId="25621" xr:uid="{B54C21B5-09A8-4DA1-855A-E0313A888516}"/>
    <cellStyle name="Moneda 7 46 3 3 3" xfId="11038" xr:uid="{622C3B40-F0B9-4220-B986-4FE366DCC143}"/>
    <cellStyle name="Moneda 7 46 3 3 3 2" xfId="32902" xr:uid="{0A2612F5-4AB0-48B2-B0B8-BE501FB82946}"/>
    <cellStyle name="Moneda 7 46 3 3 3 3" xfId="21981" xr:uid="{D653D8C0-05ED-4126-80BD-6A812DBF898D}"/>
    <cellStyle name="Moneda 7 46 3 3 4" xfId="29263" xr:uid="{276B7FDD-9464-4A40-84EC-134A43D3DE00}"/>
    <cellStyle name="Moneda 7 46 3 3 5" xfId="18342" xr:uid="{B27E8D16-7A53-4007-B330-B500AD99B2EC}"/>
    <cellStyle name="Moneda 7 46 3 4" xfId="8115" xr:uid="{BA31F0B8-9F33-494C-B0A5-1A12E28F2596}"/>
    <cellStyle name="Moneda 7 46 3 4 2" xfId="15422" xr:uid="{ACB4332B-E58F-4226-9532-59394F5E0874}"/>
    <cellStyle name="Moneda 7 46 3 4 2 2" xfId="37268" xr:uid="{CA1EBB93-694C-4436-B410-D42045A01201}"/>
    <cellStyle name="Moneda 7 46 3 4 2 3" xfId="26347" xr:uid="{6FF6E4E0-4534-4702-B5E8-B9FEAA53028A}"/>
    <cellStyle name="Moneda 7 46 3 4 3" xfId="11768" xr:uid="{BFCB754D-3DF2-4926-8CBD-8FC7D46E177D}"/>
    <cellStyle name="Moneda 7 46 3 4 3 2" xfId="33628" xr:uid="{B653A39D-4FCB-4D36-9FC8-13497D427EE2}"/>
    <cellStyle name="Moneda 7 46 3 4 3 3" xfId="22707" xr:uid="{E2C227B7-3D72-4A98-9679-8BC875CD5DA8}"/>
    <cellStyle name="Moneda 7 46 3 4 4" xfId="29989" xr:uid="{2FBE6343-324D-4404-8EFF-49924230639F}"/>
    <cellStyle name="Moneda 7 46 3 4 5" xfId="19068" xr:uid="{77BA8BBC-1F59-4922-9C1C-0BA1CE70B71C}"/>
    <cellStyle name="Moneda 7 46 3 5" xfId="8845" xr:uid="{6840A8F6-3C88-4CEF-B885-542372FBA4BC}"/>
    <cellStyle name="Moneda 7 46 3 5 2" xfId="16152" xr:uid="{CB865D0C-465A-49B9-9DAB-18A3EE9811B6}"/>
    <cellStyle name="Moneda 7 46 3 5 2 2" xfId="37994" xr:uid="{34938914-4A66-4141-9178-B31AE235C770}"/>
    <cellStyle name="Moneda 7 46 3 5 2 3" xfId="27073" xr:uid="{E7D42FB8-E469-442E-A8BA-AEF0F4235670}"/>
    <cellStyle name="Moneda 7 46 3 5 3" xfId="12494" xr:uid="{4BF26EFF-3D25-4789-B5C4-D9D8897512E5}"/>
    <cellStyle name="Moneda 7 46 3 5 3 2" xfId="34354" xr:uid="{67C46C3A-3906-4310-8AC2-7A1FACA5DF58}"/>
    <cellStyle name="Moneda 7 46 3 5 3 3" xfId="23433" xr:uid="{3D355040-B48F-4185-9851-24F031F3169D}"/>
    <cellStyle name="Moneda 7 46 3 5 4" xfId="30715" xr:uid="{8AEEF485-E118-48A9-878A-65DDCD351FF5}"/>
    <cellStyle name="Moneda 7 46 3 5 5" xfId="19794" xr:uid="{E3CF393A-9438-4568-AB89-1A08D646F496}"/>
    <cellStyle name="Moneda 7 46 3 6" xfId="13234" xr:uid="{713C35C6-9E35-4D8A-8323-ACD44CC817C7}"/>
    <cellStyle name="Moneda 7 46 3 6 2" xfId="35088" xr:uid="{4CF049ED-5269-44C9-8733-9FC14F0EFA96}"/>
    <cellStyle name="Moneda 7 46 3 6 3" xfId="24167" xr:uid="{CCFB3A16-53E7-4933-B1C3-1C7DEFA5A400}"/>
    <cellStyle name="Moneda 7 46 3 7" xfId="9580" xr:uid="{AB035BEB-CC34-446D-B232-4AF9815FF564}"/>
    <cellStyle name="Moneda 7 46 3 7 2" xfId="31448" xr:uid="{3A7D84A9-3AA0-4C00-A323-48ABDD54065E}"/>
    <cellStyle name="Moneda 7 46 3 7 3" xfId="20527" xr:uid="{81ADC53D-2FEE-48EA-BF44-713EEE2F84AD}"/>
    <cellStyle name="Moneda 7 46 3 8" xfId="27809" xr:uid="{E3A57070-F6F1-4868-B256-5BDEBEA8EBFE}"/>
    <cellStyle name="Moneda 7 46 3 9" xfId="16888" xr:uid="{5CF5229E-0894-431F-BEAD-A4B896511BA9}"/>
    <cellStyle name="Moneda 7 46 4" xfId="6174" xr:uid="{C5BC517B-422E-4E07-B97D-ABA53D913349}"/>
    <cellStyle name="Moneda 7 46 4 2" xfId="13481" xr:uid="{32CE169D-C5B4-4686-8C5A-C18AA8682B2C}"/>
    <cellStyle name="Moneda 7 46 4 2 2" xfId="35335" xr:uid="{91325AB0-F27D-44CB-B4A8-60F38F9F3045}"/>
    <cellStyle name="Moneda 7 46 4 2 3" xfId="24414" xr:uid="{9FF2367B-6470-4D5D-B276-463A13674154}"/>
    <cellStyle name="Moneda 7 46 4 3" xfId="9827" xr:uid="{9B148137-837B-44D8-A987-CFC9915B2442}"/>
    <cellStyle name="Moneda 7 46 4 3 2" xfId="31695" xr:uid="{2CC459DB-CAA5-43D2-AB80-878D209C051C}"/>
    <cellStyle name="Moneda 7 46 4 3 3" xfId="20774" xr:uid="{0D303B92-2116-4B52-AF37-E0F347DC3DEF}"/>
    <cellStyle name="Moneda 7 46 4 4" xfId="28056" xr:uid="{E556E945-73CA-42B9-88EB-B787F25AE2B2}"/>
    <cellStyle name="Moneda 7 46 4 5" xfId="17135" xr:uid="{7587A6BA-678A-4917-8A3B-E391423C1C4E}"/>
    <cellStyle name="Moneda 7 46 5" xfId="6902" xr:uid="{6C62EA4A-21A8-41B9-88EC-97986B56EBCD}"/>
    <cellStyle name="Moneda 7 46 5 2" xfId="14209" xr:uid="{EE1746E8-4BF8-4A71-9C00-AFCA988D85F1}"/>
    <cellStyle name="Moneda 7 46 5 2 2" xfId="36061" xr:uid="{89FBFAA9-72AB-4A8D-B1FF-6B516713AC02}"/>
    <cellStyle name="Moneda 7 46 5 2 3" xfId="25140" xr:uid="{6C24DBF8-C3E8-466D-95D6-9583EF92B26A}"/>
    <cellStyle name="Moneda 7 46 5 3" xfId="10555" xr:uid="{0A64270F-E8ED-417E-969B-B79837FCA787}"/>
    <cellStyle name="Moneda 7 46 5 3 2" xfId="32421" xr:uid="{8015B4D1-D2BA-4B40-AC8C-BE2CD55E98F4}"/>
    <cellStyle name="Moneda 7 46 5 3 3" xfId="21500" xr:uid="{CD76DF29-E8A7-448A-9399-B1BF32C1FDE5}"/>
    <cellStyle name="Moneda 7 46 5 4" xfId="28782" xr:uid="{2C1858DD-B318-4A94-9476-36DA267A93FA}"/>
    <cellStyle name="Moneda 7 46 5 5" xfId="17861" xr:uid="{F1340631-16F2-4904-8769-96ADE7631518}"/>
    <cellStyle name="Moneda 7 46 6" xfId="7632" xr:uid="{2DD3F993-6608-44FE-8BA8-503B04B13ACD}"/>
    <cellStyle name="Moneda 7 46 6 2" xfId="14939" xr:uid="{F57F4A08-07EB-46AC-B839-438C42238902}"/>
    <cellStyle name="Moneda 7 46 6 2 2" xfId="36787" xr:uid="{1F25DB7D-5B0D-4D6D-AE2F-5F90B7C3595E}"/>
    <cellStyle name="Moneda 7 46 6 2 3" xfId="25866" xr:uid="{16685AC2-87BA-4BD5-933D-920419CC08FB}"/>
    <cellStyle name="Moneda 7 46 6 3" xfId="11285" xr:uid="{AE341B80-4EA9-4BB0-95CE-7E441D0FEAC0}"/>
    <cellStyle name="Moneda 7 46 6 3 2" xfId="33147" xr:uid="{1889BBA1-45AD-4DF4-84C1-B93347718AE7}"/>
    <cellStyle name="Moneda 7 46 6 3 3" xfId="22226" xr:uid="{854BD22F-EBC5-4A1C-9ED7-8A3B8A2BA83B}"/>
    <cellStyle name="Moneda 7 46 6 4" xfId="29508" xr:uid="{BF6C80B8-A00E-46A8-B2FF-89E8195CF83C}"/>
    <cellStyle name="Moneda 7 46 6 5" xfId="18587" xr:uid="{8862AE72-BAF3-490B-84D1-D6AED93C92F4}"/>
    <cellStyle name="Moneda 7 46 7" xfId="8362" xr:uid="{BADE6386-C278-40EE-BF14-7C352F4AB366}"/>
    <cellStyle name="Moneda 7 46 7 2" xfId="15669" xr:uid="{2FDAB718-2F09-4376-8540-BDFE224B09B2}"/>
    <cellStyle name="Moneda 7 46 7 2 2" xfId="37513" xr:uid="{E575574A-FFC4-4835-AA42-E200BD3EF54B}"/>
    <cellStyle name="Moneda 7 46 7 2 3" xfId="26592" xr:uid="{CF7A34CF-CB66-4F4D-9621-6557DEA9CB40}"/>
    <cellStyle name="Moneda 7 46 7 3" xfId="12013" xr:uid="{75944146-C351-408B-906B-170A15407D63}"/>
    <cellStyle name="Moneda 7 46 7 3 2" xfId="33873" xr:uid="{C4B7E668-508E-45A1-B21F-4B6D4772C53A}"/>
    <cellStyle name="Moneda 7 46 7 3 3" xfId="22952" xr:uid="{18EC6E1C-6E35-4C90-B196-B5221759592B}"/>
    <cellStyle name="Moneda 7 46 7 4" xfId="30234" xr:uid="{A65C39DD-6698-47BA-9F52-60EEE4715EE1}"/>
    <cellStyle name="Moneda 7 46 7 5" xfId="19313" xr:uid="{C323A577-EB7D-49C9-B8C2-7CF94375001F}"/>
    <cellStyle name="Moneda 7 46 8" xfId="12751" xr:uid="{1C854272-F822-4E34-96A0-BAA40A5A9602}"/>
    <cellStyle name="Moneda 7 46 8 2" xfId="34607" xr:uid="{C65E478B-7E04-46DD-956D-B449B33F2E5B}"/>
    <cellStyle name="Moneda 7 46 8 3" xfId="23686" xr:uid="{090CD300-42A4-432F-AFF4-58AE2973AB51}"/>
    <cellStyle name="Moneda 7 46 9" xfId="9099" xr:uid="{C4364EB3-FB0E-4AC8-9AED-1649FBC95FFC}"/>
    <cellStyle name="Moneda 7 46 9 2" xfId="30967" xr:uid="{9E3D3E48-5F95-49E1-88B2-5F39E12A0C59}"/>
    <cellStyle name="Moneda 7 46 9 3" xfId="20046" xr:uid="{00E3729B-0335-4DD9-8B63-FFF793ECFCAC}"/>
    <cellStyle name="Moneda 7 47" xfId="3263" xr:uid="{75152B2B-12FF-40E9-B149-A6B4450A6CBF}"/>
    <cellStyle name="Moneda 7 47 10" xfId="27329" xr:uid="{BEB0A37A-1F14-43F1-A311-248C07DB5DF1}"/>
    <cellStyle name="Moneda 7 47 11" xfId="16408" xr:uid="{A3C7E1DF-E71A-4F71-A6C8-1696413C83BA}"/>
    <cellStyle name="Moneda 7 47 2" xfId="5673" xr:uid="{B8EA12E4-16E6-47B4-9011-85226B270DFE}"/>
    <cellStyle name="Moneda 7 47 2 2" xfId="6412" xr:uid="{32F48F61-65F1-4288-AA4D-3B7EFFABF0E4}"/>
    <cellStyle name="Moneda 7 47 2 2 2" xfId="13719" xr:uid="{972E9195-EEDE-49B0-8584-C6E45F2AB42F}"/>
    <cellStyle name="Moneda 7 47 2 2 2 2" xfId="35573" xr:uid="{9E6BEA21-F9BD-4AA7-B4FF-2CD8648E79DA}"/>
    <cellStyle name="Moneda 7 47 2 2 2 3" xfId="24652" xr:uid="{A5AFD91C-577D-42EB-916C-8B283AA2F8C5}"/>
    <cellStyle name="Moneda 7 47 2 2 3" xfId="10065" xr:uid="{950D7CFB-3783-47C5-8820-10319AA4CA42}"/>
    <cellStyle name="Moneda 7 47 2 2 3 2" xfId="31933" xr:uid="{DF2FE69E-B898-41A0-8F0B-B8EC1B9F3F25}"/>
    <cellStyle name="Moneda 7 47 2 2 3 3" xfId="21012" xr:uid="{5E9D5114-838F-47D3-8BE8-A7DB39D764E3}"/>
    <cellStyle name="Moneda 7 47 2 2 4" xfId="28294" xr:uid="{C59B99FE-4305-4990-9699-8A4C44CF01E7}"/>
    <cellStyle name="Moneda 7 47 2 2 5" xfId="17373" xr:uid="{C02CEF8B-B6B0-4FE1-873F-CDE8FEBFB913}"/>
    <cellStyle name="Moneda 7 47 2 3" xfId="7142" xr:uid="{23FC6451-BAA2-424A-944A-099E463FA124}"/>
    <cellStyle name="Moneda 7 47 2 3 2" xfId="14449" xr:uid="{CDE14EC4-24E6-448D-8BC1-179B2333FBA1}"/>
    <cellStyle name="Moneda 7 47 2 3 2 2" xfId="36299" xr:uid="{CA111066-F02A-4441-80EC-7627E3F66C3D}"/>
    <cellStyle name="Moneda 7 47 2 3 2 3" xfId="25378" xr:uid="{1157754E-C67B-487F-B2A7-1A5F11F2D0F5}"/>
    <cellStyle name="Moneda 7 47 2 3 3" xfId="10795" xr:uid="{CB3539FA-F382-40A3-B1A5-2E474E3EB7BA}"/>
    <cellStyle name="Moneda 7 47 2 3 3 2" xfId="32659" xr:uid="{8FB3CB3D-D344-4F01-90DD-FC6F4463BFB1}"/>
    <cellStyle name="Moneda 7 47 2 3 3 3" xfId="21738" xr:uid="{2EFB9C99-19D4-4F42-8E2B-047FCF814A2E}"/>
    <cellStyle name="Moneda 7 47 2 3 4" xfId="29020" xr:uid="{BB08C907-7258-4A99-BF21-5538DB892C49}"/>
    <cellStyle name="Moneda 7 47 2 3 5" xfId="18099" xr:uid="{1414475B-36DE-4ED5-A6CA-0C6AD3EB5D98}"/>
    <cellStyle name="Moneda 7 47 2 4" xfId="7872" xr:uid="{C0709FC0-8107-476B-A8CB-364E2F327096}"/>
    <cellStyle name="Moneda 7 47 2 4 2" xfId="15179" xr:uid="{0DF9D57D-55CF-4401-8DC5-4CDB31BEA317}"/>
    <cellStyle name="Moneda 7 47 2 4 2 2" xfId="37025" xr:uid="{1A6E65B6-9B87-4BDE-8D51-8D42BA57FAFC}"/>
    <cellStyle name="Moneda 7 47 2 4 2 3" xfId="26104" xr:uid="{3E6B4809-4306-4650-B9E4-26577F757402}"/>
    <cellStyle name="Moneda 7 47 2 4 3" xfId="11525" xr:uid="{6807D58C-3217-41CC-9FC3-3CB67D33D37F}"/>
    <cellStyle name="Moneda 7 47 2 4 3 2" xfId="33385" xr:uid="{B1FF766B-FB1F-47FE-836B-A21E3F0799CE}"/>
    <cellStyle name="Moneda 7 47 2 4 3 3" xfId="22464" xr:uid="{1506F96D-E6D5-433A-B9F3-B38DB5CFFE14}"/>
    <cellStyle name="Moneda 7 47 2 4 4" xfId="29746" xr:uid="{27ED8703-F98F-46DF-BD57-B3EF51E9C0B6}"/>
    <cellStyle name="Moneda 7 47 2 4 5" xfId="18825" xr:uid="{BDC358A1-EBBB-45C9-858C-AAA7B20404BB}"/>
    <cellStyle name="Moneda 7 47 2 5" xfId="8602" xr:uid="{C3D2F97B-08E0-4CEA-A963-FAFD6762EF7C}"/>
    <cellStyle name="Moneda 7 47 2 5 2" xfId="15909" xr:uid="{42C25EF8-9319-41A2-9A5D-5442831DB78B}"/>
    <cellStyle name="Moneda 7 47 2 5 2 2" xfId="37751" xr:uid="{05D39AEF-736D-4E00-BDA2-A57E7A8BA99D}"/>
    <cellStyle name="Moneda 7 47 2 5 2 3" xfId="26830" xr:uid="{67464956-E276-4CA3-9896-FF5D1247B1EE}"/>
    <cellStyle name="Moneda 7 47 2 5 3" xfId="12251" xr:uid="{D1EE6B0F-AF2D-499F-B8F9-7E264F48F313}"/>
    <cellStyle name="Moneda 7 47 2 5 3 2" xfId="34111" xr:uid="{BE84E0ED-3ABA-4F81-802D-CFDAA5AAEA29}"/>
    <cellStyle name="Moneda 7 47 2 5 3 3" xfId="23190" xr:uid="{C1DD9B5E-85A9-4DB7-90C9-487114757542}"/>
    <cellStyle name="Moneda 7 47 2 5 4" xfId="30472" xr:uid="{E6891E8F-F86E-493D-AA63-EEA88C4FC53D}"/>
    <cellStyle name="Moneda 7 47 2 5 5" xfId="19551" xr:uid="{00C51D40-AA91-4771-9A4C-5E6FE28E3126}"/>
    <cellStyle name="Moneda 7 47 2 6" xfId="12991" xr:uid="{32722288-AE07-498D-AF98-82F28411995B}"/>
    <cellStyle name="Moneda 7 47 2 6 2" xfId="34845" xr:uid="{CC5B22B3-8DE2-45D9-BD24-3C4388D4C1E9}"/>
    <cellStyle name="Moneda 7 47 2 6 3" xfId="23924" xr:uid="{EFA5272C-24BF-4E3C-ABCA-047BB1FD74D3}"/>
    <cellStyle name="Moneda 7 47 2 7" xfId="9337" xr:uid="{F52C7671-263E-428E-A40C-6681E566E80E}"/>
    <cellStyle name="Moneda 7 47 2 7 2" xfId="31205" xr:uid="{1CE72B60-B62C-466D-9C37-B403DBD2B055}"/>
    <cellStyle name="Moneda 7 47 2 7 3" xfId="20284" xr:uid="{5153CC63-71FB-48BD-9168-D4A5189776A8}"/>
    <cellStyle name="Moneda 7 47 2 8" xfId="27566" xr:uid="{4B5D362A-41B6-4F31-8FF1-E7F179108780}"/>
    <cellStyle name="Moneda 7 47 2 9" xfId="16645" xr:uid="{76B1F005-0778-4AE6-A032-B9289FBE722F}"/>
    <cellStyle name="Moneda 7 47 3" xfId="5923" xr:uid="{43103058-6277-4E3B-ABA0-A7052C50098B}"/>
    <cellStyle name="Moneda 7 47 3 2" xfId="6656" xr:uid="{C6071907-4C53-4A0E-96BE-87F8A48A534A}"/>
    <cellStyle name="Moneda 7 47 3 2 2" xfId="13963" xr:uid="{554CA811-02A5-4E2E-A2F8-5E9BD22E3243}"/>
    <cellStyle name="Moneda 7 47 3 2 2 2" xfId="35817" xr:uid="{FF702CBF-C1D4-4FAC-BC72-137702D0B7C2}"/>
    <cellStyle name="Moneda 7 47 3 2 2 3" xfId="24896" xr:uid="{8002A55A-F8E2-44C0-A025-4FD86A6EB2D7}"/>
    <cellStyle name="Moneda 7 47 3 2 3" xfId="10309" xr:uid="{597B803D-8119-42A8-A03C-76227434BD6B}"/>
    <cellStyle name="Moneda 7 47 3 2 3 2" xfId="32177" xr:uid="{A83EFDA0-4DC1-4754-970E-05673A0B3BDA}"/>
    <cellStyle name="Moneda 7 47 3 2 3 3" xfId="21256" xr:uid="{46D304BA-BE69-4AA4-8C03-9C90ACE96D0E}"/>
    <cellStyle name="Moneda 7 47 3 2 4" xfId="28538" xr:uid="{3003E158-2D79-453D-AB9E-F32506C8EF87}"/>
    <cellStyle name="Moneda 7 47 3 2 5" xfId="17617" xr:uid="{87C3AD74-DC4C-41D4-B2AB-F6E194F352D7}"/>
    <cellStyle name="Moneda 7 47 3 3" xfId="7386" xr:uid="{158B4EF9-E9E8-4858-B7B0-46AA7F58C358}"/>
    <cellStyle name="Moneda 7 47 3 3 2" xfId="14693" xr:uid="{371B093C-E6A2-486B-A813-3AB1DEEECB8A}"/>
    <cellStyle name="Moneda 7 47 3 3 2 2" xfId="36543" xr:uid="{30E42356-C27C-4DE4-B206-06F8777DAA29}"/>
    <cellStyle name="Moneda 7 47 3 3 2 3" xfId="25622" xr:uid="{8B8EED9F-E74D-4094-8BC0-2F9C5EDA4004}"/>
    <cellStyle name="Moneda 7 47 3 3 3" xfId="11039" xr:uid="{DE19CB5C-9059-442B-9AF8-7436BCAFFD47}"/>
    <cellStyle name="Moneda 7 47 3 3 3 2" xfId="32903" xr:uid="{E28E078A-A63A-4996-BE71-8565DA01790E}"/>
    <cellStyle name="Moneda 7 47 3 3 3 3" xfId="21982" xr:uid="{18A84719-D3EC-4ACB-8D6E-E7824C8132C0}"/>
    <cellStyle name="Moneda 7 47 3 3 4" xfId="29264" xr:uid="{6AC25AA6-69AC-4B8E-A962-59A3C5E32678}"/>
    <cellStyle name="Moneda 7 47 3 3 5" xfId="18343" xr:uid="{034F6627-B198-4E3E-90E0-A87C07CA8598}"/>
    <cellStyle name="Moneda 7 47 3 4" xfId="8116" xr:uid="{192E9E59-2660-4BF9-B62F-7D89F943B114}"/>
    <cellStyle name="Moneda 7 47 3 4 2" xfId="15423" xr:uid="{83C1CFB7-725A-48B7-B0FB-DCF4C3ADFA28}"/>
    <cellStyle name="Moneda 7 47 3 4 2 2" xfId="37269" xr:uid="{9EA725FF-5B7F-4798-9394-C75B579466B9}"/>
    <cellStyle name="Moneda 7 47 3 4 2 3" xfId="26348" xr:uid="{2F890F12-D402-477B-8546-15A6FEBA09F6}"/>
    <cellStyle name="Moneda 7 47 3 4 3" xfId="11769" xr:uid="{87D365CB-E7A9-490A-836D-42E632BFD1B7}"/>
    <cellStyle name="Moneda 7 47 3 4 3 2" xfId="33629" xr:uid="{59A8F4BA-9923-49C5-9EE0-303CDF82B6D6}"/>
    <cellStyle name="Moneda 7 47 3 4 3 3" xfId="22708" xr:uid="{250C1441-B573-423C-A78F-66EB1BD9CEB6}"/>
    <cellStyle name="Moneda 7 47 3 4 4" xfId="29990" xr:uid="{13F337D7-79C2-4566-B590-9BF23483A1C9}"/>
    <cellStyle name="Moneda 7 47 3 4 5" xfId="19069" xr:uid="{0728ABEA-B72D-452E-8938-996A527F006D}"/>
    <cellStyle name="Moneda 7 47 3 5" xfId="8846" xr:uid="{F3917143-1C9F-44D7-93DB-5F491FB7A798}"/>
    <cellStyle name="Moneda 7 47 3 5 2" xfId="16153" xr:uid="{B4D3E295-5320-4D9E-8305-5F4918354BF0}"/>
    <cellStyle name="Moneda 7 47 3 5 2 2" xfId="37995" xr:uid="{D41B6E30-CFCA-401C-8840-EC841F69F88E}"/>
    <cellStyle name="Moneda 7 47 3 5 2 3" xfId="27074" xr:uid="{38DBC4B5-93B0-4E1F-92E9-8C0A9A946123}"/>
    <cellStyle name="Moneda 7 47 3 5 3" xfId="12495" xr:uid="{611EFECA-D2E3-454D-8F56-72CCF90A1463}"/>
    <cellStyle name="Moneda 7 47 3 5 3 2" xfId="34355" xr:uid="{6B870EB7-FA45-4AE4-89C9-462824F91ABF}"/>
    <cellStyle name="Moneda 7 47 3 5 3 3" xfId="23434" xr:uid="{DAA9B2F6-6D5F-48DD-94A2-AEDE95198442}"/>
    <cellStyle name="Moneda 7 47 3 5 4" xfId="30716" xr:uid="{F39E7A46-6960-44A0-9BA7-AD2505E9F365}"/>
    <cellStyle name="Moneda 7 47 3 5 5" xfId="19795" xr:uid="{E5767DF8-9A20-4A36-AF1C-215A7714596E}"/>
    <cellStyle name="Moneda 7 47 3 6" xfId="13235" xr:uid="{6FD64477-CC90-466D-9E45-A6CC7586A005}"/>
    <cellStyle name="Moneda 7 47 3 6 2" xfId="35089" xr:uid="{4CAE261A-D33A-499B-9D14-CA06DC1CDE8B}"/>
    <cellStyle name="Moneda 7 47 3 6 3" xfId="24168" xr:uid="{21FA3528-93B8-4635-92C5-FC9F7E65F9CE}"/>
    <cellStyle name="Moneda 7 47 3 7" xfId="9581" xr:uid="{1ABEDDA3-F395-4D67-B013-587E8A4A7E5A}"/>
    <cellStyle name="Moneda 7 47 3 7 2" xfId="31449" xr:uid="{941DBE0B-F3DE-4187-B4C9-D00A4D4609A1}"/>
    <cellStyle name="Moneda 7 47 3 7 3" xfId="20528" xr:uid="{6B8D8E54-66EB-4448-9AA6-124C22871A9D}"/>
    <cellStyle name="Moneda 7 47 3 8" xfId="27810" xr:uid="{79268843-B2F2-4A96-8A7B-8D1ED62A3CBB}"/>
    <cellStyle name="Moneda 7 47 3 9" xfId="16889" xr:uid="{43FEAE34-F41A-40EA-AC68-B2503EF4B5CC}"/>
    <cellStyle name="Moneda 7 47 4" xfId="6175" xr:uid="{00422FC8-100D-47E4-A340-924DE446133D}"/>
    <cellStyle name="Moneda 7 47 4 2" xfId="13482" xr:uid="{4BF88F1C-1E49-456B-BD8E-BAC7E753475D}"/>
    <cellStyle name="Moneda 7 47 4 2 2" xfId="35336" xr:uid="{24DE2762-8FBD-43F2-849F-D67C735863F4}"/>
    <cellStyle name="Moneda 7 47 4 2 3" xfId="24415" xr:uid="{E68B49D6-DC9C-46A3-A8A9-D9252A3F07C8}"/>
    <cellStyle name="Moneda 7 47 4 3" xfId="9828" xr:uid="{4F8BDD74-7A59-46B2-BA05-09C326AA1A65}"/>
    <cellStyle name="Moneda 7 47 4 3 2" xfId="31696" xr:uid="{C94D7422-000F-4032-B181-AA910F35DB9E}"/>
    <cellStyle name="Moneda 7 47 4 3 3" xfId="20775" xr:uid="{B2526BEE-826B-433F-812D-0EEFF7DEADDE}"/>
    <cellStyle name="Moneda 7 47 4 4" xfId="28057" xr:uid="{F49A3E27-3D05-469B-BF20-7AEAEC979BE5}"/>
    <cellStyle name="Moneda 7 47 4 5" xfId="17136" xr:uid="{CC2A5AFF-5A2E-4FE7-B11D-EE2D12D383FF}"/>
    <cellStyle name="Moneda 7 47 5" xfId="6903" xr:uid="{048157AE-EC65-4230-BBCE-9A85B27C68CB}"/>
    <cellStyle name="Moneda 7 47 5 2" xfId="14210" xr:uid="{0BF4BB11-B87E-490D-B659-29941A31F1AF}"/>
    <cellStyle name="Moneda 7 47 5 2 2" xfId="36062" xr:uid="{CD5D49CA-9372-4E6C-BDBD-33D5F7AD1E64}"/>
    <cellStyle name="Moneda 7 47 5 2 3" xfId="25141" xr:uid="{7205AD7E-274A-49D6-A854-EFEA7D4C872E}"/>
    <cellStyle name="Moneda 7 47 5 3" xfId="10556" xr:uid="{89E66E39-121F-4CD4-B6EA-B9CA7740A20C}"/>
    <cellStyle name="Moneda 7 47 5 3 2" xfId="32422" xr:uid="{674A9FBA-44A9-4E67-AA0A-9C2C596A5DF0}"/>
    <cellStyle name="Moneda 7 47 5 3 3" xfId="21501" xr:uid="{260B9ABC-3083-4AA1-A3B7-E49A44FE98EF}"/>
    <cellStyle name="Moneda 7 47 5 4" xfId="28783" xr:uid="{45E665B8-FA8E-4ECD-9BAE-652E402A5104}"/>
    <cellStyle name="Moneda 7 47 5 5" xfId="17862" xr:uid="{9C53CD4A-08EF-4EE9-A153-3F1BDB86B352}"/>
    <cellStyle name="Moneda 7 47 6" xfId="7633" xr:uid="{3DFEEFF9-1EA2-4BF3-AC61-B32CC771AD74}"/>
    <cellStyle name="Moneda 7 47 6 2" xfId="14940" xr:uid="{DF3E5701-ACA1-40EC-93E7-2A0E4F7BBDDD}"/>
    <cellStyle name="Moneda 7 47 6 2 2" xfId="36788" xr:uid="{A50D00F1-62EB-4E5B-AD45-8461B0C0066E}"/>
    <cellStyle name="Moneda 7 47 6 2 3" xfId="25867" xr:uid="{2919BFA8-E053-488C-ABE0-5798F41FA148}"/>
    <cellStyle name="Moneda 7 47 6 3" xfId="11286" xr:uid="{A4AB83CE-69F3-40CE-A64F-7DF3E00A1BD5}"/>
    <cellStyle name="Moneda 7 47 6 3 2" xfId="33148" xr:uid="{B9268CCE-5090-4A26-8D2D-3A8E6D6F3A01}"/>
    <cellStyle name="Moneda 7 47 6 3 3" xfId="22227" xr:uid="{089FB48D-8325-4D59-ABB6-2DDFE432FD3C}"/>
    <cellStyle name="Moneda 7 47 6 4" xfId="29509" xr:uid="{95492085-1DFA-487E-9A80-D58713856A8C}"/>
    <cellStyle name="Moneda 7 47 6 5" xfId="18588" xr:uid="{657E6B14-7552-4A4A-819E-9B51AD126C54}"/>
    <cellStyle name="Moneda 7 47 7" xfId="8363" xr:uid="{BBF7F54B-0BF5-46D9-A909-F3AF9C2E7E91}"/>
    <cellStyle name="Moneda 7 47 7 2" xfId="15670" xr:uid="{76C161A0-D3A2-4E11-B58B-FDF317395D67}"/>
    <cellStyle name="Moneda 7 47 7 2 2" xfId="37514" xr:uid="{95EC01E2-8251-4A5D-83B3-DD8D81897E2E}"/>
    <cellStyle name="Moneda 7 47 7 2 3" xfId="26593" xr:uid="{2D5773D6-607E-4E66-8327-ED58E3A425EE}"/>
    <cellStyle name="Moneda 7 47 7 3" xfId="12014" xr:uid="{83167D19-82C1-4019-8E2F-4DCC70674BAA}"/>
    <cellStyle name="Moneda 7 47 7 3 2" xfId="33874" xr:uid="{93742D07-BA97-4645-8954-26AD369F8602}"/>
    <cellStyle name="Moneda 7 47 7 3 3" xfId="22953" xr:uid="{BBC1ED56-75AE-4694-9BAF-48E19A92C7AE}"/>
    <cellStyle name="Moneda 7 47 7 4" xfId="30235" xr:uid="{A5820A5E-3761-4912-9BE1-38BD23D6DBCB}"/>
    <cellStyle name="Moneda 7 47 7 5" xfId="19314" xr:uid="{45B059E3-4AB2-4510-9C34-F94827198CAE}"/>
    <cellStyle name="Moneda 7 47 8" xfId="12752" xr:uid="{D01A0DAC-2BCA-48B4-86B3-73A14BDC61B1}"/>
    <cellStyle name="Moneda 7 47 8 2" xfId="34608" xr:uid="{DAD862A3-B9D0-4E40-8CA4-26945DF83ED6}"/>
    <cellStyle name="Moneda 7 47 8 3" xfId="23687" xr:uid="{72442E2E-B7F1-4CE0-A2DF-FCD532C1565E}"/>
    <cellStyle name="Moneda 7 47 9" xfId="9100" xr:uid="{6E0AF232-E1DB-4FBB-BE9C-D067DA45553C}"/>
    <cellStyle name="Moneda 7 47 9 2" xfId="30968" xr:uid="{62DD1DC8-D8F4-4DB3-BEF1-B624E458C08C}"/>
    <cellStyle name="Moneda 7 47 9 3" xfId="20047" xr:uid="{ECEBB7CA-5260-420A-8503-4C262500F4F7}"/>
    <cellStyle name="Moneda 7 48" xfId="3264" xr:uid="{49637958-550B-4546-9D77-17F8D274DA60}"/>
    <cellStyle name="Moneda 7 48 10" xfId="27330" xr:uid="{5EB030C5-C53F-4A29-9C44-B33238C0A361}"/>
    <cellStyle name="Moneda 7 48 11" xfId="16409" xr:uid="{73A06F6D-CC17-4251-9F79-52D79CC1148C}"/>
    <cellStyle name="Moneda 7 48 2" xfId="5674" xr:uid="{043A3CD8-4EEE-4FB2-8133-969E534AFC0F}"/>
    <cellStyle name="Moneda 7 48 2 2" xfId="6413" xr:uid="{39AF7DF3-60E0-4C1F-BEAB-F6F43AB3D95F}"/>
    <cellStyle name="Moneda 7 48 2 2 2" xfId="13720" xr:uid="{45B5E5FF-08CB-4432-B503-DE262DE35766}"/>
    <cellStyle name="Moneda 7 48 2 2 2 2" xfId="35574" xr:uid="{8543EE26-B3D1-49B9-8D40-784287C5F844}"/>
    <cellStyle name="Moneda 7 48 2 2 2 3" xfId="24653" xr:uid="{74D05247-EFC0-4591-AC36-2E694EF17495}"/>
    <cellStyle name="Moneda 7 48 2 2 3" xfId="10066" xr:uid="{164EC955-6DA6-41A6-8FE8-CC469D0A159B}"/>
    <cellStyle name="Moneda 7 48 2 2 3 2" xfId="31934" xr:uid="{54AA6DE8-365A-4D08-A906-4AEC110AC757}"/>
    <cellStyle name="Moneda 7 48 2 2 3 3" xfId="21013" xr:uid="{F6D5A2DE-251A-4713-9A6D-9C4B91426338}"/>
    <cellStyle name="Moneda 7 48 2 2 4" xfId="28295" xr:uid="{19ED07E6-C11D-45AA-94B6-0B56E549C17D}"/>
    <cellStyle name="Moneda 7 48 2 2 5" xfId="17374" xr:uid="{75379713-66DB-4543-8B0D-926088828219}"/>
    <cellStyle name="Moneda 7 48 2 3" xfId="7143" xr:uid="{0172E75D-A92D-4FA9-80F3-6484B5C7B232}"/>
    <cellStyle name="Moneda 7 48 2 3 2" xfId="14450" xr:uid="{345C9056-AC80-4A93-8BC5-4BAAA4973936}"/>
    <cellStyle name="Moneda 7 48 2 3 2 2" xfId="36300" xr:uid="{0B1DFA2B-7C1E-43B9-BF29-5F94B1EBDF50}"/>
    <cellStyle name="Moneda 7 48 2 3 2 3" xfId="25379" xr:uid="{79F0D919-D47E-4225-9BAB-D3F78223C15D}"/>
    <cellStyle name="Moneda 7 48 2 3 3" xfId="10796" xr:uid="{0F91E678-0E06-4500-B73B-0E06B5ACEC17}"/>
    <cellStyle name="Moneda 7 48 2 3 3 2" xfId="32660" xr:uid="{5438D83B-2561-477B-8EE7-C73A59E0A4AD}"/>
    <cellStyle name="Moneda 7 48 2 3 3 3" xfId="21739" xr:uid="{1A927B2A-B0E9-48AA-8396-7F6790CCDCAD}"/>
    <cellStyle name="Moneda 7 48 2 3 4" xfId="29021" xr:uid="{1EAE21A2-F1E1-4CFE-BA1C-5CC770CDD6B5}"/>
    <cellStyle name="Moneda 7 48 2 3 5" xfId="18100" xr:uid="{CE532ABB-6E6B-4C58-BE99-D291E51F2310}"/>
    <cellStyle name="Moneda 7 48 2 4" xfId="7873" xr:uid="{C3418F89-9035-414F-A564-325C82A51F39}"/>
    <cellStyle name="Moneda 7 48 2 4 2" xfId="15180" xr:uid="{77B86034-DDEA-40EC-805D-CBED1519B3F3}"/>
    <cellStyle name="Moneda 7 48 2 4 2 2" xfId="37026" xr:uid="{EFF6F3F2-49CE-43E9-848B-FFFFBFE88F95}"/>
    <cellStyle name="Moneda 7 48 2 4 2 3" xfId="26105" xr:uid="{A1731BAC-17CA-4605-9E94-6AFE69F59C7C}"/>
    <cellStyle name="Moneda 7 48 2 4 3" xfId="11526" xr:uid="{0C76AD12-D957-487B-A48C-D31B035B0EA7}"/>
    <cellStyle name="Moneda 7 48 2 4 3 2" xfId="33386" xr:uid="{F8BB5215-B0C4-48C2-9733-0B2FAFBD7BD5}"/>
    <cellStyle name="Moneda 7 48 2 4 3 3" xfId="22465" xr:uid="{597F2277-CE26-4B12-8F69-F9B059D65FF6}"/>
    <cellStyle name="Moneda 7 48 2 4 4" xfId="29747" xr:uid="{A098976E-E02C-4F81-ACE5-55E58E1D1D5B}"/>
    <cellStyle name="Moneda 7 48 2 4 5" xfId="18826" xr:uid="{3511C252-01D9-43B6-A5A1-A0439E8FA3AE}"/>
    <cellStyle name="Moneda 7 48 2 5" xfId="8603" xr:uid="{29E6AC4D-0E24-474F-AA5F-C64DF5A81825}"/>
    <cellStyle name="Moneda 7 48 2 5 2" xfId="15910" xr:uid="{D094D2B2-8265-403B-B3F1-2DF51C290BD5}"/>
    <cellStyle name="Moneda 7 48 2 5 2 2" xfId="37752" xr:uid="{759E9CBF-4ED1-4289-A447-46A0AA417E41}"/>
    <cellStyle name="Moneda 7 48 2 5 2 3" xfId="26831" xr:uid="{F28EA41E-5FBA-4D7D-A89F-BC8D85B09641}"/>
    <cellStyle name="Moneda 7 48 2 5 3" xfId="12252" xr:uid="{F29D6E74-87B6-42CC-B124-6CC2D3D7081E}"/>
    <cellStyle name="Moneda 7 48 2 5 3 2" xfId="34112" xr:uid="{CD1C6BE2-9D56-46A5-9B74-B03B19B7955C}"/>
    <cellStyle name="Moneda 7 48 2 5 3 3" xfId="23191" xr:uid="{6DE02756-BA03-445A-9226-E3EDE9372C37}"/>
    <cellStyle name="Moneda 7 48 2 5 4" xfId="30473" xr:uid="{7C5E4424-88C3-4024-841E-901A773DBCFC}"/>
    <cellStyle name="Moneda 7 48 2 5 5" xfId="19552" xr:uid="{2169BE21-0CA4-46D2-A85E-E2BA1C5EFC98}"/>
    <cellStyle name="Moneda 7 48 2 6" xfId="12992" xr:uid="{F565C476-C149-428B-A99B-ECD71E930A42}"/>
    <cellStyle name="Moneda 7 48 2 6 2" xfId="34846" xr:uid="{8165F32F-C5B7-4E49-B99C-98A93310F624}"/>
    <cellStyle name="Moneda 7 48 2 6 3" xfId="23925" xr:uid="{34DD8500-1194-4B2A-800F-9090065F781F}"/>
    <cellStyle name="Moneda 7 48 2 7" xfId="9338" xr:uid="{83DD80BB-D648-4535-8AFF-B28F85D3911D}"/>
    <cellStyle name="Moneda 7 48 2 7 2" xfId="31206" xr:uid="{F6AF5CE3-3DE9-4AD3-A6D2-592CBF085062}"/>
    <cellStyle name="Moneda 7 48 2 7 3" xfId="20285" xr:uid="{71BBCFC6-12B6-477C-AF5B-74DCECB5EC8D}"/>
    <cellStyle name="Moneda 7 48 2 8" xfId="27567" xr:uid="{4F973692-9603-44ED-BB9B-B7D8A7E99985}"/>
    <cellStyle name="Moneda 7 48 2 9" xfId="16646" xr:uid="{895DE999-2937-4429-B4AD-E0850A3B99DD}"/>
    <cellStyle name="Moneda 7 48 3" xfId="5924" xr:uid="{07E9B175-F342-4844-B646-FBFB4B0B0E81}"/>
    <cellStyle name="Moneda 7 48 3 2" xfId="6657" xr:uid="{62C1B303-98BC-4159-A0FD-5AEB544AF306}"/>
    <cellStyle name="Moneda 7 48 3 2 2" xfId="13964" xr:uid="{81F83880-C422-450B-917A-86298EBBDE5E}"/>
    <cellStyle name="Moneda 7 48 3 2 2 2" xfId="35818" xr:uid="{5A937667-B314-4FC2-8166-B1A1E9CF1ECC}"/>
    <cellStyle name="Moneda 7 48 3 2 2 3" xfId="24897" xr:uid="{6788EDB3-29D2-40E0-99F4-2796AC725C66}"/>
    <cellStyle name="Moneda 7 48 3 2 3" xfId="10310" xr:uid="{04884495-FD4B-49F9-981D-94E28F7770DA}"/>
    <cellStyle name="Moneda 7 48 3 2 3 2" xfId="32178" xr:uid="{12907026-0B29-41AB-97C3-BB6F0BDFAA4A}"/>
    <cellStyle name="Moneda 7 48 3 2 3 3" xfId="21257" xr:uid="{A24A4B6B-2CF2-4F8D-A87B-19DE65040C69}"/>
    <cellStyle name="Moneda 7 48 3 2 4" xfId="28539" xr:uid="{9D57FC29-B81B-464B-8EE7-C05328B02F08}"/>
    <cellStyle name="Moneda 7 48 3 2 5" xfId="17618" xr:uid="{A9FDF3EB-7C90-4BA9-A23D-5219221F2855}"/>
    <cellStyle name="Moneda 7 48 3 3" xfId="7387" xr:uid="{09A98661-E7DC-4559-8176-E6B29C34D4C3}"/>
    <cellStyle name="Moneda 7 48 3 3 2" xfId="14694" xr:uid="{0625B12C-BF02-4D3E-A614-09169F76C0A7}"/>
    <cellStyle name="Moneda 7 48 3 3 2 2" xfId="36544" xr:uid="{2D14008F-10C7-4ED0-8CE4-754ECC1472D5}"/>
    <cellStyle name="Moneda 7 48 3 3 2 3" xfId="25623" xr:uid="{861EA0B1-C857-4F49-9C65-6090718BF934}"/>
    <cellStyle name="Moneda 7 48 3 3 3" xfId="11040" xr:uid="{7E0706DD-E04B-4C27-AA9A-E878D3495B78}"/>
    <cellStyle name="Moneda 7 48 3 3 3 2" xfId="32904" xr:uid="{915957AF-1152-4316-9ABA-8F2FF91D06FC}"/>
    <cellStyle name="Moneda 7 48 3 3 3 3" xfId="21983" xr:uid="{03765116-53E8-48C5-975A-6B52ECDABC17}"/>
    <cellStyle name="Moneda 7 48 3 3 4" xfId="29265" xr:uid="{A976FF2D-2260-48F6-A723-4B4652117ED5}"/>
    <cellStyle name="Moneda 7 48 3 3 5" xfId="18344" xr:uid="{9F1DB334-3D39-4E69-879D-3928ECCF9AFF}"/>
    <cellStyle name="Moneda 7 48 3 4" xfId="8117" xr:uid="{09E7075A-AB5F-46FD-8D99-59D5EA4E89A7}"/>
    <cellStyle name="Moneda 7 48 3 4 2" xfId="15424" xr:uid="{EF6BDF36-3C57-4983-8451-F79177EF491E}"/>
    <cellStyle name="Moneda 7 48 3 4 2 2" xfId="37270" xr:uid="{A394DF64-4640-44A0-AF8B-FAB314C81282}"/>
    <cellStyle name="Moneda 7 48 3 4 2 3" xfId="26349" xr:uid="{076B9EEE-0D0D-4C01-B893-9121461EE0FD}"/>
    <cellStyle name="Moneda 7 48 3 4 3" xfId="11770" xr:uid="{3CBD4E43-8F56-4236-84A7-2088023FE550}"/>
    <cellStyle name="Moneda 7 48 3 4 3 2" xfId="33630" xr:uid="{55A63B9F-FB8E-4924-BA96-07E9BD2B2521}"/>
    <cellStyle name="Moneda 7 48 3 4 3 3" xfId="22709" xr:uid="{61FB6AFC-5442-4577-8FD6-3E5257F98EFB}"/>
    <cellStyle name="Moneda 7 48 3 4 4" xfId="29991" xr:uid="{D0380032-8F42-4025-B8AA-A476C23F5ADD}"/>
    <cellStyle name="Moneda 7 48 3 4 5" xfId="19070" xr:uid="{EA646EFA-3FCC-4E87-BC53-35C9BF7F0CE3}"/>
    <cellStyle name="Moneda 7 48 3 5" xfId="8847" xr:uid="{477EACB4-3F1F-4D9B-8613-DA010B544C42}"/>
    <cellStyle name="Moneda 7 48 3 5 2" xfId="16154" xr:uid="{97DA8C1B-2AFA-4C0B-9ADF-0C299AFA64F0}"/>
    <cellStyle name="Moneda 7 48 3 5 2 2" xfId="37996" xr:uid="{063B38A3-4D85-4EAD-A187-89DBCEF1F021}"/>
    <cellStyle name="Moneda 7 48 3 5 2 3" xfId="27075" xr:uid="{B6C2CF3F-596D-4851-BC29-F8D3101D30CD}"/>
    <cellStyle name="Moneda 7 48 3 5 3" xfId="12496" xr:uid="{D9927B9B-D5EB-4778-9F05-9E98AF8EEF2D}"/>
    <cellStyle name="Moneda 7 48 3 5 3 2" xfId="34356" xr:uid="{2DCF09F8-9EAC-4E0E-AAE7-939664198176}"/>
    <cellStyle name="Moneda 7 48 3 5 3 3" xfId="23435" xr:uid="{88DAB012-89BD-4084-BE85-DA8E593CB68F}"/>
    <cellStyle name="Moneda 7 48 3 5 4" xfId="30717" xr:uid="{EE63AA7D-88A9-4A93-A10A-25DEB56474B8}"/>
    <cellStyle name="Moneda 7 48 3 5 5" xfId="19796" xr:uid="{F55C2C88-F087-403D-9A02-39422307D065}"/>
    <cellStyle name="Moneda 7 48 3 6" xfId="13236" xr:uid="{66BEA4F0-1E19-4A09-9BAD-1AB3534F5F55}"/>
    <cellStyle name="Moneda 7 48 3 6 2" xfId="35090" xr:uid="{5A4C4929-16BF-437F-85A6-8D05A00072A1}"/>
    <cellStyle name="Moneda 7 48 3 6 3" xfId="24169" xr:uid="{19110D93-ADF4-420D-83D6-7153163760C6}"/>
    <cellStyle name="Moneda 7 48 3 7" xfId="9582" xr:uid="{64759B05-FD63-4A1D-A27A-91F9D3DF999A}"/>
    <cellStyle name="Moneda 7 48 3 7 2" xfId="31450" xr:uid="{3C3E726B-7706-4769-B0B6-3000B2B212FC}"/>
    <cellStyle name="Moneda 7 48 3 7 3" xfId="20529" xr:uid="{F9090C33-CB67-4C75-B75A-5998F2D1385F}"/>
    <cellStyle name="Moneda 7 48 3 8" xfId="27811" xr:uid="{F0C422F4-ACD1-4ACA-9B43-AF2A38B0D334}"/>
    <cellStyle name="Moneda 7 48 3 9" xfId="16890" xr:uid="{7D381920-D417-40C2-99A7-33D8A50DA608}"/>
    <cellStyle name="Moneda 7 48 4" xfId="6176" xr:uid="{6363A8A7-BF18-4181-AAB7-C5ED88285BD9}"/>
    <cellStyle name="Moneda 7 48 4 2" xfId="13483" xr:uid="{7BDBA762-7542-49B6-9496-4A77F40A8271}"/>
    <cellStyle name="Moneda 7 48 4 2 2" xfId="35337" xr:uid="{1632A4A6-09BA-469E-8FAB-7B4A8F22A1C5}"/>
    <cellStyle name="Moneda 7 48 4 2 3" xfId="24416" xr:uid="{FB70BEBB-1A2F-470A-8D4F-58816383744D}"/>
    <cellStyle name="Moneda 7 48 4 3" xfId="9829" xr:uid="{3BDCAB7D-A883-4C74-B09C-33CE04261023}"/>
    <cellStyle name="Moneda 7 48 4 3 2" xfId="31697" xr:uid="{2A17816B-1A95-4A9A-91D3-9BC960FF2E53}"/>
    <cellStyle name="Moneda 7 48 4 3 3" xfId="20776" xr:uid="{EA7AE7E1-AD7E-4349-BF3D-7864FF28AFDE}"/>
    <cellStyle name="Moneda 7 48 4 4" xfId="28058" xr:uid="{21881A08-A664-4E70-A5BF-6A37967BD17F}"/>
    <cellStyle name="Moneda 7 48 4 5" xfId="17137" xr:uid="{BAE3A082-FA68-4628-8416-68546793D42E}"/>
    <cellStyle name="Moneda 7 48 5" xfId="6904" xr:uid="{B7EFDE8A-FBDE-4AE0-A2AB-B250020C9C38}"/>
    <cellStyle name="Moneda 7 48 5 2" xfId="14211" xr:uid="{B9C1539D-DF15-4582-8825-DDEFA4E324A8}"/>
    <cellStyle name="Moneda 7 48 5 2 2" xfId="36063" xr:uid="{222AFA97-4142-434A-A3CB-766425AD12C7}"/>
    <cellStyle name="Moneda 7 48 5 2 3" xfId="25142" xr:uid="{25C7DB09-9AF1-402C-82EA-B56DEF687338}"/>
    <cellStyle name="Moneda 7 48 5 3" xfId="10557" xr:uid="{F27B373E-CC74-4DF2-BE33-A6746D5153DE}"/>
    <cellStyle name="Moneda 7 48 5 3 2" xfId="32423" xr:uid="{174DC644-DC3C-4A6B-91E1-EDF1DEF8F469}"/>
    <cellStyle name="Moneda 7 48 5 3 3" xfId="21502" xr:uid="{B42D54F1-9214-49A2-8C10-8A7AF6F00A2B}"/>
    <cellStyle name="Moneda 7 48 5 4" xfId="28784" xr:uid="{EEE46FD4-69A2-482B-8B4F-E56492D964AA}"/>
    <cellStyle name="Moneda 7 48 5 5" xfId="17863" xr:uid="{8E2C68A6-3BE0-4147-8253-95834FB81274}"/>
    <cellStyle name="Moneda 7 48 6" xfId="7634" xr:uid="{DD324D4E-EB51-4924-A679-692BEFAF1D46}"/>
    <cellStyle name="Moneda 7 48 6 2" xfId="14941" xr:uid="{0E6F54E7-55E4-4EF4-A747-50615B317028}"/>
    <cellStyle name="Moneda 7 48 6 2 2" xfId="36789" xr:uid="{3D914254-26C1-4EC4-AF33-62869241A65D}"/>
    <cellStyle name="Moneda 7 48 6 2 3" xfId="25868" xr:uid="{69F086BA-547E-499F-A81A-3A6DD89D8F6B}"/>
    <cellStyle name="Moneda 7 48 6 3" xfId="11287" xr:uid="{D0EA5472-CD52-4974-9A9B-128684D4F74F}"/>
    <cellStyle name="Moneda 7 48 6 3 2" xfId="33149" xr:uid="{D3981B71-0663-4CD5-BCC6-D1F6023CED37}"/>
    <cellStyle name="Moneda 7 48 6 3 3" xfId="22228" xr:uid="{E4C03724-5B38-447F-9372-6AF6E2D884FB}"/>
    <cellStyle name="Moneda 7 48 6 4" xfId="29510" xr:uid="{A84D05DC-1D1A-4888-B949-A154E4083A4C}"/>
    <cellStyle name="Moneda 7 48 6 5" xfId="18589" xr:uid="{EDF7EC6C-69DC-486D-8333-2924714A9F5C}"/>
    <cellStyle name="Moneda 7 48 7" xfId="8364" xr:uid="{3169C58D-3A7F-41BC-9435-ECF0E76D984F}"/>
    <cellStyle name="Moneda 7 48 7 2" xfId="15671" xr:uid="{2C0952DF-C0AA-4151-954B-EE03EE3E8AFE}"/>
    <cellStyle name="Moneda 7 48 7 2 2" xfId="37515" xr:uid="{967F6149-D9B8-48B6-9111-B89E3D4E5352}"/>
    <cellStyle name="Moneda 7 48 7 2 3" xfId="26594" xr:uid="{16F6B946-D60B-4570-9C1A-428BD1A3336D}"/>
    <cellStyle name="Moneda 7 48 7 3" xfId="12015" xr:uid="{65BB0BE0-8AFF-44B3-9D25-AD7906CD8008}"/>
    <cellStyle name="Moneda 7 48 7 3 2" xfId="33875" xr:uid="{4533EB8F-CE62-402B-A453-98E34631F03C}"/>
    <cellStyle name="Moneda 7 48 7 3 3" xfId="22954" xr:uid="{67C05C7C-5890-484E-8A3F-87F80EDA0410}"/>
    <cellStyle name="Moneda 7 48 7 4" xfId="30236" xr:uid="{1C9E79A4-5EE0-412C-BD50-CE97A79C0C1A}"/>
    <cellStyle name="Moneda 7 48 7 5" xfId="19315" xr:uid="{54B68E6D-43AB-4670-8E7E-9A86A01C4E62}"/>
    <cellStyle name="Moneda 7 48 8" xfId="12753" xr:uid="{6F2810FC-2379-40DB-B45D-93AFA2EA91BB}"/>
    <cellStyle name="Moneda 7 48 8 2" xfId="34609" xr:uid="{AD14989B-0BA1-408D-A19C-598F90FF049B}"/>
    <cellStyle name="Moneda 7 48 8 3" xfId="23688" xr:uid="{2836C59D-7D60-4ADA-8B4E-5B4E7269E459}"/>
    <cellStyle name="Moneda 7 48 9" xfId="9101" xr:uid="{7D43569E-1D99-455E-A8D8-665D5F0FA418}"/>
    <cellStyle name="Moneda 7 48 9 2" xfId="30969" xr:uid="{8AD8325C-3322-4D30-9060-5EA1FB10CE2A}"/>
    <cellStyle name="Moneda 7 48 9 3" xfId="20048" xr:uid="{EB585ABA-75A2-4347-98DC-17FCD1E462D2}"/>
    <cellStyle name="Moneda 7 49" xfId="3265" xr:uid="{EF409077-733F-45D2-88BC-2035BCB59A17}"/>
    <cellStyle name="Moneda 7 49 10" xfId="27331" xr:uid="{EEE6F3B2-5341-4ABF-9A76-8F4D1ACCF94B}"/>
    <cellStyle name="Moneda 7 49 11" xfId="16410" xr:uid="{D4C2058A-BCD0-4F8D-974A-D9500F8A5E66}"/>
    <cellStyle name="Moneda 7 49 2" xfId="5675" xr:uid="{8265F220-F61A-4DC5-B9F0-535D6599EA63}"/>
    <cellStyle name="Moneda 7 49 2 2" xfId="6414" xr:uid="{379FCAE5-930B-43F7-85FF-95C6DA9DDFE3}"/>
    <cellStyle name="Moneda 7 49 2 2 2" xfId="13721" xr:uid="{87194CA3-A110-424D-8B59-5FCA3E8FA8CA}"/>
    <cellStyle name="Moneda 7 49 2 2 2 2" xfId="35575" xr:uid="{3D311F89-FC10-493F-8515-DF3A267E6E20}"/>
    <cellStyle name="Moneda 7 49 2 2 2 3" xfId="24654" xr:uid="{B5492260-5048-4789-BB7D-5EAA3346F87A}"/>
    <cellStyle name="Moneda 7 49 2 2 3" xfId="10067" xr:uid="{14381B06-6F5C-4CC1-A57B-E3610EE82CB2}"/>
    <cellStyle name="Moneda 7 49 2 2 3 2" xfId="31935" xr:uid="{DC91F3A6-BC35-4485-9102-589D487101A9}"/>
    <cellStyle name="Moneda 7 49 2 2 3 3" xfId="21014" xr:uid="{99F52897-AEDB-4597-90E8-80A2639E3111}"/>
    <cellStyle name="Moneda 7 49 2 2 4" xfId="28296" xr:uid="{1FC14DDE-104A-4D43-BC2B-3A5D6F1CAF71}"/>
    <cellStyle name="Moneda 7 49 2 2 5" xfId="17375" xr:uid="{99DB9ADD-DD3C-43F7-BC67-FFD7F00E86C5}"/>
    <cellStyle name="Moneda 7 49 2 3" xfId="7144" xr:uid="{260C34BB-8176-450A-8047-AF93664C1017}"/>
    <cellStyle name="Moneda 7 49 2 3 2" xfId="14451" xr:uid="{AC1A04F7-3ABC-4742-97F8-094FEC8B964A}"/>
    <cellStyle name="Moneda 7 49 2 3 2 2" xfId="36301" xr:uid="{D4937DE1-0E82-42E6-B367-BB427B164D30}"/>
    <cellStyle name="Moneda 7 49 2 3 2 3" xfId="25380" xr:uid="{CDD15C2E-076C-4C84-8458-7BEB722D97FA}"/>
    <cellStyle name="Moneda 7 49 2 3 3" xfId="10797" xr:uid="{EDDD0159-68F6-4F7C-9ADF-F31CD442CC85}"/>
    <cellStyle name="Moneda 7 49 2 3 3 2" xfId="32661" xr:uid="{EEC29DCD-34AB-4BAC-A20E-5153DAA767B3}"/>
    <cellStyle name="Moneda 7 49 2 3 3 3" xfId="21740" xr:uid="{22E9BC71-1A62-4D73-B303-A37AD7F567CC}"/>
    <cellStyle name="Moneda 7 49 2 3 4" xfId="29022" xr:uid="{3BEC7ADD-BD03-46FB-BAD2-B74955535239}"/>
    <cellStyle name="Moneda 7 49 2 3 5" xfId="18101" xr:uid="{A68AE72F-B4B6-4CE5-8F5A-28AEFE83A3E8}"/>
    <cellStyle name="Moneda 7 49 2 4" xfId="7874" xr:uid="{1190B928-A773-46A4-BCFD-7A8D56E35AC7}"/>
    <cellStyle name="Moneda 7 49 2 4 2" xfId="15181" xr:uid="{38950733-B687-4093-B277-76295993233C}"/>
    <cellStyle name="Moneda 7 49 2 4 2 2" xfId="37027" xr:uid="{949FA4E3-1045-41D3-9B44-F576531EA163}"/>
    <cellStyle name="Moneda 7 49 2 4 2 3" xfId="26106" xr:uid="{927E146C-BF37-48A2-BA3D-2467E73FE390}"/>
    <cellStyle name="Moneda 7 49 2 4 3" xfId="11527" xr:uid="{27F3338D-7098-4450-8A16-55218CA4E3A0}"/>
    <cellStyle name="Moneda 7 49 2 4 3 2" xfId="33387" xr:uid="{88403AF0-A514-4BB9-8086-3DFDCCA2F0DF}"/>
    <cellStyle name="Moneda 7 49 2 4 3 3" xfId="22466" xr:uid="{E33A3274-F759-4943-B07F-FD62180B5D4A}"/>
    <cellStyle name="Moneda 7 49 2 4 4" xfId="29748" xr:uid="{9A58C2EC-291D-4763-A6BF-1D9266478C68}"/>
    <cellStyle name="Moneda 7 49 2 4 5" xfId="18827" xr:uid="{E8F44790-3D9D-4FD3-8FA4-C5CFD9C5984C}"/>
    <cellStyle name="Moneda 7 49 2 5" xfId="8604" xr:uid="{CA8A1413-31D2-41E9-AF9A-060D931D007B}"/>
    <cellStyle name="Moneda 7 49 2 5 2" xfId="15911" xr:uid="{CFF09F79-9F0E-42EE-8F5D-53E2126C3B2E}"/>
    <cellStyle name="Moneda 7 49 2 5 2 2" xfId="37753" xr:uid="{87B23314-0E1D-4FA6-B765-6409EB24E726}"/>
    <cellStyle name="Moneda 7 49 2 5 2 3" xfId="26832" xr:uid="{9F2A2C83-38B8-4C2E-ABF9-4D61BC67EE49}"/>
    <cellStyle name="Moneda 7 49 2 5 3" xfId="12253" xr:uid="{F463DBE1-5886-4730-A94F-CC124E23FD41}"/>
    <cellStyle name="Moneda 7 49 2 5 3 2" xfId="34113" xr:uid="{C3763EAF-49A4-4F98-B92E-08A19F81B3F7}"/>
    <cellStyle name="Moneda 7 49 2 5 3 3" xfId="23192" xr:uid="{92182459-264D-4F3F-943E-A0A2EE469D0D}"/>
    <cellStyle name="Moneda 7 49 2 5 4" xfId="30474" xr:uid="{D27B3DF2-20C2-4EB8-AA6C-98BC19983948}"/>
    <cellStyle name="Moneda 7 49 2 5 5" xfId="19553" xr:uid="{8E79F0CA-0737-4969-8D77-FD0544EC3226}"/>
    <cellStyle name="Moneda 7 49 2 6" xfId="12993" xr:uid="{E87BD6C4-856C-4F08-B87D-EE72AF75F56C}"/>
    <cellStyle name="Moneda 7 49 2 6 2" xfId="34847" xr:uid="{3A878C55-8CF3-479A-BE7D-1DA25A7E332A}"/>
    <cellStyle name="Moneda 7 49 2 6 3" xfId="23926" xr:uid="{A1F2C156-CEC2-4F30-B3A9-EB427BA59DE7}"/>
    <cellStyle name="Moneda 7 49 2 7" xfId="9339" xr:uid="{8FC344EE-1C18-44CD-AF62-03E9520EA4E2}"/>
    <cellStyle name="Moneda 7 49 2 7 2" xfId="31207" xr:uid="{97C780BC-8053-4DF5-A34F-5BE1D80EC45A}"/>
    <cellStyle name="Moneda 7 49 2 7 3" xfId="20286" xr:uid="{FFF955B3-476C-4370-8D6B-3F4EA26FCEF3}"/>
    <cellStyle name="Moneda 7 49 2 8" xfId="27568" xr:uid="{718D06AB-AEF9-4532-8C7C-9800B3AB2994}"/>
    <cellStyle name="Moneda 7 49 2 9" xfId="16647" xr:uid="{8447384E-E1AB-46DA-98FE-7C8DB257DCA7}"/>
    <cellStyle name="Moneda 7 49 3" xfId="5925" xr:uid="{22F89B53-812A-4876-B3DE-8B6922D9DAC8}"/>
    <cellStyle name="Moneda 7 49 3 2" xfId="6658" xr:uid="{FC6C360A-68B2-492A-B596-E00741E013C5}"/>
    <cellStyle name="Moneda 7 49 3 2 2" xfId="13965" xr:uid="{A4892871-962A-4960-99E0-79AF22BB7A46}"/>
    <cellStyle name="Moneda 7 49 3 2 2 2" xfId="35819" xr:uid="{46B84E31-89E4-4559-B80C-F57F6B39547F}"/>
    <cellStyle name="Moneda 7 49 3 2 2 3" xfId="24898" xr:uid="{695CB681-FDF0-4375-A9A9-8F45184BEDF6}"/>
    <cellStyle name="Moneda 7 49 3 2 3" xfId="10311" xr:uid="{5925EDE3-06EC-4B52-AA9B-E8590EB3A90E}"/>
    <cellStyle name="Moneda 7 49 3 2 3 2" xfId="32179" xr:uid="{F5B02DB0-C99E-4759-BA88-FC8508821A0F}"/>
    <cellStyle name="Moneda 7 49 3 2 3 3" xfId="21258" xr:uid="{38415CE0-9003-4790-A9C7-0D2A3538D992}"/>
    <cellStyle name="Moneda 7 49 3 2 4" xfId="28540" xr:uid="{07015E8D-61EC-4E7C-8005-0143D653CA9A}"/>
    <cellStyle name="Moneda 7 49 3 2 5" xfId="17619" xr:uid="{63501935-62A9-4133-89A7-D3CD719F20FE}"/>
    <cellStyle name="Moneda 7 49 3 3" xfId="7388" xr:uid="{98A8F3F0-0A18-45A4-AA63-BC4007437A5D}"/>
    <cellStyle name="Moneda 7 49 3 3 2" xfId="14695" xr:uid="{D020D132-2919-40CA-923A-CF883C75E86D}"/>
    <cellStyle name="Moneda 7 49 3 3 2 2" xfId="36545" xr:uid="{D6810891-82A3-4790-B6C5-E8989BFDC9FD}"/>
    <cellStyle name="Moneda 7 49 3 3 2 3" xfId="25624" xr:uid="{D91880F4-28C7-4244-B2BA-A1257A12E61F}"/>
    <cellStyle name="Moneda 7 49 3 3 3" xfId="11041" xr:uid="{7553DEDA-C04E-423C-95C9-9A5641D06D8A}"/>
    <cellStyle name="Moneda 7 49 3 3 3 2" xfId="32905" xr:uid="{33F736AE-7FF9-4CA2-9BAC-3BAB46AB8A42}"/>
    <cellStyle name="Moneda 7 49 3 3 3 3" xfId="21984" xr:uid="{D5CD9D4B-F5E2-46CD-8DE2-670C24D11DC2}"/>
    <cellStyle name="Moneda 7 49 3 3 4" xfId="29266" xr:uid="{5044DCC9-2766-433C-BF23-FBFE39173CB2}"/>
    <cellStyle name="Moneda 7 49 3 3 5" xfId="18345" xr:uid="{D8D7F701-7CE5-44B3-98CC-1ADCF9268901}"/>
    <cellStyle name="Moneda 7 49 3 4" xfId="8118" xr:uid="{8E511D16-31DC-40BE-A0CD-13302BA9F445}"/>
    <cellStyle name="Moneda 7 49 3 4 2" xfId="15425" xr:uid="{6EA8BACD-C4B1-40A4-965F-37D65D18159D}"/>
    <cellStyle name="Moneda 7 49 3 4 2 2" xfId="37271" xr:uid="{D5B0600D-C87E-45A3-84C5-3FBFBBAFC1E5}"/>
    <cellStyle name="Moneda 7 49 3 4 2 3" xfId="26350" xr:uid="{B9EE193F-4823-4772-8622-DFDD68DAD4F9}"/>
    <cellStyle name="Moneda 7 49 3 4 3" xfId="11771" xr:uid="{590B0590-37EF-4981-8ADF-8AF3456E5F37}"/>
    <cellStyle name="Moneda 7 49 3 4 3 2" xfId="33631" xr:uid="{356555D1-A16C-41F5-9236-1EA887CFD8B4}"/>
    <cellStyle name="Moneda 7 49 3 4 3 3" xfId="22710" xr:uid="{704F987A-6A6B-4327-8488-FE0F0507F0B2}"/>
    <cellStyle name="Moneda 7 49 3 4 4" xfId="29992" xr:uid="{47A28317-4E80-4615-8488-193C2DFF7C66}"/>
    <cellStyle name="Moneda 7 49 3 4 5" xfId="19071" xr:uid="{F2533BE7-2DD4-48D4-9BDF-D68A51DDCE3C}"/>
    <cellStyle name="Moneda 7 49 3 5" xfId="8848" xr:uid="{1F37F819-7EC7-480E-A52E-7FD6ACB105F0}"/>
    <cellStyle name="Moneda 7 49 3 5 2" xfId="16155" xr:uid="{9144BB53-5DAA-4ED8-949F-BE2D1381F4D8}"/>
    <cellStyle name="Moneda 7 49 3 5 2 2" xfId="37997" xr:uid="{8927BA1E-71B5-4E57-8C32-DB9A9FC5FF74}"/>
    <cellStyle name="Moneda 7 49 3 5 2 3" xfId="27076" xr:uid="{44BD6DC4-17EB-473C-8922-90E3F0BA958F}"/>
    <cellStyle name="Moneda 7 49 3 5 3" xfId="12497" xr:uid="{3AD9298E-757D-4A4A-98DF-1504C1458407}"/>
    <cellStyle name="Moneda 7 49 3 5 3 2" xfId="34357" xr:uid="{4E27F090-B39F-4444-9A60-221E7215E47F}"/>
    <cellStyle name="Moneda 7 49 3 5 3 3" xfId="23436" xr:uid="{FDA200EE-36AA-4442-9B69-F0241EF63D3B}"/>
    <cellStyle name="Moneda 7 49 3 5 4" xfId="30718" xr:uid="{6B96D518-0953-4DC9-97F9-DA3ADA6A0DC4}"/>
    <cellStyle name="Moneda 7 49 3 5 5" xfId="19797" xr:uid="{EF9F7415-A063-4F68-B201-743014FFDE5D}"/>
    <cellStyle name="Moneda 7 49 3 6" xfId="13237" xr:uid="{49790DAE-0024-429B-86E3-8E6210770A5E}"/>
    <cellStyle name="Moneda 7 49 3 6 2" xfId="35091" xr:uid="{5BFE18E2-F1CA-4688-ADA6-8D857DE4B691}"/>
    <cellStyle name="Moneda 7 49 3 6 3" xfId="24170" xr:uid="{22495194-4147-4588-82BF-1DB8748BAB8A}"/>
    <cellStyle name="Moneda 7 49 3 7" xfId="9583" xr:uid="{5155D1C3-A7DD-49C3-A105-9B3122EA303E}"/>
    <cellStyle name="Moneda 7 49 3 7 2" xfId="31451" xr:uid="{B5F8C9F4-31D6-498B-91BF-6D1B1DEB5A88}"/>
    <cellStyle name="Moneda 7 49 3 7 3" xfId="20530" xr:uid="{D8AB7EC3-1172-4494-AB8D-44F272496188}"/>
    <cellStyle name="Moneda 7 49 3 8" xfId="27812" xr:uid="{CC154199-0927-4701-A97A-CBC73A1844BB}"/>
    <cellStyle name="Moneda 7 49 3 9" xfId="16891" xr:uid="{8037B9D4-E2A9-4614-8838-26E82E9DF7B8}"/>
    <cellStyle name="Moneda 7 49 4" xfId="6177" xr:uid="{2F73B788-0F4F-4E26-9322-10AEE19BD3E2}"/>
    <cellStyle name="Moneda 7 49 4 2" xfId="13484" xr:uid="{F29F5031-33B0-4A8B-B257-A8FFDA510BB8}"/>
    <cellStyle name="Moneda 7 49 4 2 2" xfId="35338" xr:uid="{0012ABA8-3F2C-4E4D-BBD4-EB47B3EB5521}"/>
    <cellStyle name="Moneda 7 49 4 2 3" xfId="24417" xr:uid="{20DBF29B-2C2D-4F68-A7B2-F889EBBE797B}"/>
    <cellStyle name="Moneda 7 49 4 3" xfId="9830" xr:uid="{71805E77-2958-4FDA-868D-44BC3E1BD6F6}"/>
    <cellStyle name="Moneda 7 49 4 3 2" xfId="31698" xr:uid="{4320F9D7-9D13-48AD-93C4-D3387CCB8C31}"/>
    <cellStyle name="Moneda 7 49 4 3 3" xfId="20777" xr:uid="{0F474EB1-D395-48CC-8C32-7296C1AC9B9D}"/>
    <cellStyle name="Moneda 7 49 4 4" xfId="28059" xr:uid="{FB7CA3BB-422F-4846-9A1C-488482BA389F}"/>
    <cellStyle name="Moneda 7 49 4 5" xfId="17138" xr:uid="{C7BBB884-DDBA-4CBF-8FEF-6C06D20190F6}"/>
    <cellStyle name="Moneda 7 49 5" xfId="6905" xr:uid="{97BB03F4-3F9C-41D6-BB6D-0B24BF1A91A5}"/>
    <cellStyle name="Moneda 7 49 5 2" xfId="14212" xr:uid="{E60A02C6-F919-40D8-8742-DFEC2029FBE1}"/>
    <cellStyle name="Moneda 7 49 5 2 2" xfId="36064" xr:uid="{E7848494-5656-4C58-BC6B-B418BC5C00A6}"/>
    <cellStyle name="Moneda 7 49 5 2 3" xfId="25143" xr:uid="{CABCEB47-570D-4782-9323-2EF0E64B8D87}"/>
    <cellStyle name="Moneda 7 49 5 3" xfId="10558" xr:uid="{14F57E4D-2672-4334-B8D1-DE68CB21C519}"/>
    <cellStyle name="Moneda 7 49 5 3 2" xfId="32424" xr:uid="{56A0B9F6-8CB0-45F2-8132-9E472D8FEDA9}"/>
    <cellStyle name="Moneda 7 49 5 3 3" xfId="21503" xr:uid="{944D3625-5695-4F72-B5F5-2D8B00DEB579}"/>
    <cellStyle name="Moneda 7 49 5 4" xfId="28785" xr:uid="{0C496657-B750-41F9-90AC-375E4CAFC493}"/>
    <cellStyle name="Moneda 7 49 5 5" xfId="17864" xr:uid="{57F92603-CF8B-4826-A05B-EE6C96E7038A}"/>
    <cellStyle name="Moneda 7 49 6" xfId="7635" xr:uid="{3DD42C50-3EDE-436B-8216-1084EB6CFB9C}"/>
    <cellStyle name="Moneda 7 49 6 2" xfId="14942" xr:uid="{A3839D1A-A1D3-4A65-B336-F9BB5AB8E161}"/>
    <cellStyle name="Moneda 7 49 6 2 2" xfId="36790" xr:uid="{EAD9FCA5-0921-4AE7-A9CE-6BCE7523946F}"/>
    <cellStyle name="Moneda 7 49 6 2 3" xfId="25869" xr:uid="{510B06B9-FD36-4725-A8E6-8C622396680E}"/>
    <cellStyle name="Moneda 7 49 6 3" xfId="11288" xr:uid="{1DC758B2-4299-4A5D-9C42-2FDA31CABE3E}"/>
    <cellStyle name="Moneda 7 49 6 3 2" xfId="33150" xr:uid="{36CC727C-4358-4D23-978D-614D5263ABA4}"/>
    <cellStyle name="Moneda 7 49 6 3 3" xfId="22229" xr:uid="{BC65CC49-02A2-4AE9-9CF4-63712BA13DD3}"/>
    <cellStyle name="Moneda 7 49 6 4" xfId="29511" xr:uid="{5EB0AC50-F928-4093-B392-5A09FC5A2661}"/>
    <cellStyle name="Moneda 7 49 6 5" xfId="18590" xr:uid="{676054F0-F6F9-41F4-A378-DBC8866D40A2}"/>
    <cellStyle name="Moneda 7 49 7" xfId="8365" xr:uid="{4D4CD583-6177-44B2-87B6-971DD32E9E94}"/>
    <cellStyle name="Moneda 7 49 7 2" xfId="15672" xr:uid="{B7E717FF-EB80-4C85-A628-8916F84C7EE7}"/>
    <cellStyle name="Moneda 7 49 7 2 2" xfId="37516" xr:uid="{3E343D17-CC2D-4F84-852B-95E9E23BBBB5}"/>
    <cellStyle name="Moneda 7 49 7 2 3" xfId="26595" xr:uid="{6F5A3757-B653-49D7-8FDF-077A693E6424}"/>
    <cellStyle name="Moneda 7 49 7 3" xfId="12016" xr:uid="{4C297BAC-92FC-4CA2-831E-9E2059CCF32A}"/>
    <cellStyle name="Moneda 7 49 7 3 2" xfId="33876" xr:uid="{BC364845-3315-43E5-BF21-575A9CED6DB8}"/>
    <cellStyle name="Moneda 7 49 7 3 3" xfId="22955" xr:uid="{302EC997-8719-4D1E-A0CC-A4F13F07F84A}"/>
    <cellStyle name="Moneda 7 49 7 4" xfId="30237" xr:uid="{E7C8444B-1C06-47F1-8209-8911C2531366}"/>
    <cellStyle name="Moneda 7 49 7 5" xfId="19316" xr:uid="{557C866A-75CC-4D33-8E56-4CFAF05DACDB}"/>
    <cellStyle name="Moneda 7 49 8" xfId="12754" xr:uid="{7290B26A-7C4C-4A51-83A0-DF9C01AA6696}"/>
    <cellStyle name="Moneda 7 49 8 2" xfId="34610" xr:uid="{B82069F7-BB93-4665-A136-ED52989BF8E2}"/>
    <cellStyle name="Moneda 7 49 8 3" xfId="23689" xr:uid="{147DD086-15B1-463A-9C24-B0FB4968E2CC}"/>
    <cellStyle name="Moneda 7 49 9" xfId="9102" xr:uid="{954B9CA2-804E-4995-8162-7EE85F2C899D}"/>
    <cellStyle name="Moneda 7 49 9 2" xfId="30970" xr:uid="{D1F69C9D-7CDE-4FD9-A46A-6115745A3408}"/>
    <cellStyle name="Moneda 7 49 9 3" xfId="20049" xr:uid="{19D9629E-BF10-4213-86CC-E62E787FFD85}"/>
    <cellStyle name="Moneda 7 5" xfId="3266" xr:uid="{C650256D-34C8-4748-BE61-95F7AAAE6FB2}"/>
    <cellStyle name="Moneda 7 5 10" xfId="27332" xr:uid="{4E74E8F7-9780-4327-AA92-67782EACD8E2}"/>
    <cellStyle name="Moneda 7 5 11" xfId="16411" xr:uid="{C437F3AA-BC7D-4DA2-8E06-0557881F0B49}"/>
    <cellStyle name="Moneda 7 5 2" xfId="5676" xr:uid="{6482DA28-BC6B-464A-815C-F2BD2FD313DB}"/>
    <cellStyle name="Moneda 7 5 2 2" xfId="6415" xr:uid="{C4372FC4-5325-43CB-9DCC-3AC2C12A1958}"/>
    <cellStyle name="Moneda 7 5 2 2 2" xfId="13722" xr:uid="{F887BB62-93C8-41B7-91B4-6567739D0767}"/>
    <cellStyle name="Moneda 7 5 2 2 2 2" xfId="35576" xr:uid="{181BA03E-92D2-467D-9899-F03FA91DA70C}"/>
    <cellStyle name="Moneda 7 5 2 2 2 3" xfId="24655" xr:uid="{5890EA3A-9429-43CA-8F31-7A9D0644C88A}"/>
    <cellStyle name="Moneda 7 5 2 2 3" xfId="10068" xr:uid="{9C9ADEC4-7A7B-44BA-9044-414AD3C47D0A}"/>
    <cellStyle name="Moneda 7 5 2 2 3 2" xfId="31936" xr:uid="{CE78CC92-5041-4C1C-BE33-4A26D455FBC0}"/>
    <cellStyle name="Moneda 7 5 2 2 3 3" xfId="21015" xr:uid="{D992D316-EADB-41A8-A8EA-833EF075DCA7}"/>
    <cellStyle name="Moneda 7 5 2 2 4" xfId="28297" xr:uid="{4C5FDF6B-9B81-4004-A1A1-3B711D71FBC5}"/>
    <cellStyle name="Moneda 7 5 2 2 5" xfId="17376" xr:uid="{48FDED1A-17CC-473B-86DE-14B1C244F150}"/>
    <cellStyle name="Moneda 7 5 2 3" xfId="7145" xr:uid="{F6915C3F-9292-445C-86D8-8520BE6A0688}"/>
    <cellStyle name="Moneda 7 5 2 3 2" xfId="14452" xr:uid="{A0A1E282-3A07-4289-AFBB-2373C693BAF9}"/>
    <cellStyle name="Moneda 7 5 2 3 2 2" xfId="36302" xr:uid="{3746F776-FE74-4592-973B-2C6F360867F6}"/>
    <cellStyle name="Moneda 7 5 2 3 2 3" xfId="25381" xr:uid="{F03539D2-D00B-4D91-B7B4-51863455B7CF}"/>
    <cellStyle name="Moneda 7 5 2 3 3" xfId="10798" xr:uid="{DA5F7A88-1A94-4CA4-93D5-E0159E54A189}"/>
    <cellStyle name="Moneda 7 5 2 3 3 2" xfId="32662" xr:uid="{BAC9A0C4-B1A2-45D4-B418-C6564CABAECF}"/>
    <cellStyle name="Moneda 7 5 2 3 3 3" xfId="21741" xr:uid="{276D6F8C-44CD-4A00-BEBF-7C6EF0DA4B8A}"/>
    <cellStyle name="Moneda 7 5 2 3 4" xfId="29023" xr:uid="{E00678DA-0779-45FA-94CB-144A5224DC0A}"/>
    <cellStyle name="Moneda 7 5 2 3 5" xfId="18102" xr:uid="{697768E4-064C-4A69-80C7-C7929B8E2A2A}"/>
    <cellStyle name="Moneda 7 5 2 4" xfId="7875" xr:uid="{E95CF21F-CED7-43D4-9B87-4243F6D78B44}"/>
    <cellStyle name="Moneda 7 5 2 4 2" xfId="15182" xr:uid="{B0163928-CE16-4C85-AD34-256A57E6A795}"/>
    <cellStyle name="Moneda 7 5 2 4 2 2" xfId="37028" xr:uid="{D5DD7932-323B-4A5D-A30C-C6622BB3AE9F}"/>
    <cellStyle name="Moneda 7 5 2 4 2 3" xfId="26107" xr:uid="{F520DBC3-BCF2-4522-A29E-8ECB45BAF5DE}"/>
    <cellStyle name="Moneda 7 5 2 4 3" xfId="11528" xr:uid="{B38B9DFA-1096-4D80-B70B-8E20932A8D8D}"/>
    <cellStyle name="Moneda 7 5 2 4 3 2" xfId="33388" xr:uid="{ACBEF30D-FCE7-4D89-AD72-DE2418267E83}"/>
    <cellStyle name="Moneda 7 5 2 4 3 3" xfId="22467" xr:uid="{CEAC4955-F8C5-403B-A8E5-55FB4F4E0749}"/>
    <cellStyle name="Moneda 7 5 2 4 4" xfId="29749" xr:uid="{1D34F538-5CFD-486A-87A1-F2BA1E13F1B1}"/>
    <cellStyle name="Moneda 7 5 2 4 5" xfId="18828" xr:uid="{16BD5B25-58E8-417B-B32A-436AC97392B8}"/>
    <cellStyle name="Moneda 7 5 2 5" xfId="8605" xr:uid="{082934D1-FC3E-4C20-9CFA-8799753040AA}"/>
    <cellStyle name="Moneda 7 5 2 5 2" xfId="15912" xr:uid="{A79D053E-0B54-4139-BB73-CDC4B6FC3E3B}"/>
    <cellStyle name="Moneda 7 5 2 5 2 2" xfId="37754" xr:uid="{614AFF47-8A86-4F8B-81A6-CD2A2CCED701}"/>
    <cellStyle name="Moneda 7 5 2 5 2 3" xfId="26833" xr:uid="{B7E3A646-CA00-418E-9F80-01EF395C8133}"/>
    <cellStyle name="Moneda 7 5 2 5 3" xfId="12254" xr:uid="{EE3C5ECB-4570-43D4-9B46-F4D7799BF458}"/>
    <cellStyle name="Moneda 7 5 2 5 3 2" xfId="34114" xr:uid="{626A50F0-4F1B-46E0-AC76-4C5663C9BE09}"/>
    <cellStyle name="Moneda 7 5 2 5 3 3" xfId="23193" xr:uid="{FD42F1E3-9763-4524-A216-C6BBE6ADADA2}"/>
    <cellStyle name="Moneda 7 5 2 5 4" xfId="30475" xr:uid="{48273D02-E4D8-4D7D-ACA1-0469F7A8D5AF}"/>
    <cellStyle name="Moneda 7 5 2 5 5" xfId="19554" xr:uid="{A156FFA1-BEFD-437B-8441-C8F7DE7ECD8B}"/>
    <cellStyle name="Moneda 7 5 2 6" xfId="12994" xr:uid="{DAD5431C-1F80-4340-8568-C18F0DF80852}"/>
    <cellStyle name="Moneda 7 5 2 6 2" xfId="34848" xr:uid="{6ED6EF7D-B49B-4F09-B2DA-1CF242AB7C5F}"/>
    <cellStyle name="Moneda 7 5 2 6 3" xfId="23927" xr:uid="{160A4C0A-D6C0-43A3-A2D3-CD0696EB01EC}"/>
    <cellStyle name="Moneda 7 5 2 7" xfId="9340" xr:uid="{4873D500-4A9C-4537-8B07-FAB4145ED2B4}"/>
    <cellStyle name="Moneda 7 5 2 7 2" xfId="31208" xr:uid="{9EC04EBD-6B03-408D-889E-FD402905D62B}"/>
    <cellStyle name="Moneda 7 5 2 7 3" xfId="20287" xr:uid="{F00DFAC1-1F93-41A5-A133-C3CA1F282A6D}"/>
    <cellStyle name="Moneda 7 5 2 8" xfId="27569" xr:uid="{8579031F-9289-444D-B816-94150B94617C}"/>
    <cellStyle name="Moneda 7 5 2 9" xfId="16648" xr:uid="{E7A9A2BC-0F5B-48E7-930D-B59AF9A3BE52}"/>
    <cellStyle name="Moneda 7 5 3" xfId="5926" xr:uid="{3B191324-5567-42F2-A09B-F74244ADE9F2}"/>
    <cellStyle name="Moneda 7 5 3 2" xfId="6659" xr:uid="{146EBA39-EFE7-457D-9256-8F3A348F0428}"/>
    <cellStyle name="Moneda 7 5 3 2 2" xfId="13966" xr:uid="{2195C3AD-4BF1-47AE-BAB0-F98E305C86AA}"/>
    <cellStyle name="Moneda 7 5 3 2 2 2" xfId="35820" xr:uid="{D137F668-16EE-4436-BA79-2D9C79595D74}"/>
    <cellStyle name="Moneda 7 5 3 2 2 3" xfId="24899" xr:uid="{ACDA0E41-89BF-4C9A-BC9D-033C8EDA86C3}"/>
    <cellStyle name="Moneda 7 5 3 2 3" xfId="10312" xr:uid="{E716830C-CB9F-48C8-B673-1B9A27F1ACC1}"/>
    <cellStyle name="Moneda 7 5 3 2 3 2" xfId="32180" xr:uid="{2B31F790-F0B9-49BC-9892-21093219DE5A}"/>
    <cellStyle name="Moneda 7 5 3 2 3 3" xfId="21259" xr:uid="{20F431B3-0035-44FC-B5C0-D02AF89B0A1B}"/>
    <cellStyle name="Moneda 7 5 3 2 4" xfId="28541" xr:uid="{8928E29F-05A4-4986-B87E-AB633CBAF2F4}"/>
    <cellStyle name="Moneda 7 5 3 2 5" xfId="17620" xr:uid="{E2E9AA86-0A05-44D5-8693-5ECBD9AF3058}"/>
    <cellStyle name="Moneda 7 5 3 3" xfId="7389" xr:uid="{806FB329-5410-4B57-9853-2F2EB9741365}"/>
    <cellStyle name="Moneda 7 5 3 3 2" xfId="14696" xr:uid="{D1D9C11E-1C3F-4FF6-89B3-7E16346FDCBA}"/>
    <cellStyle name="Moneda 7 5 3 3 2 2" xfId="36546" xr:uid="{DD98A788-9AA6-4598-8CDF-4FF83E211D07}"/>
    <cellStyle name="Moneda 7 5 3 3 2 3" xfId="25625" xr:uid="{ED1F4C7C-83D5-430E-8B74-51958B632CE4}"/>
    <cellStyle name="Moneda 7 5 3 3 3" xfId="11042" xr:uid="{E4AFEB23-05AE-4372-8BD3-B6A9AC7D09B6}"/>
    <cellStyle name="Moneda 7 5 3 3 3 2" xfId="32906" xr:uid="{332A6AC2-744C-4E7D-AF19-D9552B7FA945}"/>
    <cellStyle name="Moneda 7 5 3 3 3 3" xfId="21985" xr:uid="{07C5102A-480D-483E-980E-C8F3D27693D4}"/>
    <cellStyle name="Moneda 7 5 3 3 4" xfId="29267" xr:uid="{D88DCC1E-1A7D-46C0-AD1E-62AAED4B95A4}"/>
    <cellStyle name="Moneda 7 5 3 3 5" xfId="18346" xr:uid="{3A121B29-2AF0-482F-A10C-78846FD6BFA8}"/>
    <cellStyle name="Moneda 7 5 3 4" xfId="8119" xr:uid="{D82A9575-485E-43C1-8B7A-296D00B5955C}"/>
    <cellStyle name="Moneda 7 5 3 4 2" xfId="15426" xr:uid="{77FFF196-589C-43B0-9784-DB739A9B98DE}"/>
    <cellStyle name="Moneda 7 5 3 4 2 2" xfId="37272" xr:uid="{763EFCDB-94B4-4631-A8F6-F2AD6877B8A5}"/>
    <cellStyle name="Moneda 7 5 3 4 2 3" xfId="26351" xr:uid="{9AB61584-B5CF-49A8-8E68-B646947DE489}"/>
    <cellStyle name="Moneda 7 5 3 4 3" xfId="11772" xr:uid="{7BCAD59B-8335-4644-AC72-FB25D3511576}"/>
    <cellStyle name="Moneda 7 5 3 4 3 2" xfId="33632" xr:uid="{B6AF0915-AC62-411B-BCDA-CF095BEDD8D8}"/>
    <cellStyle name="Moneda 7 5 3 4 3 3" xfId="22711" xr:uid="{01B08D09-5193-40D8-A3AF-1C4A6928FD7C}"/>
    <cellStyle name="Moneda 7 5 3 4 4" xfId="29993" xr:uid="{FCF8CEB5-9DAB-4187-864B-FE8001CA974E}"/>
    <cellStyle name="Moneda 7 5 3 4 5" xfId="19072" xr:uid="{FB6B6C20-99D7-47BB-9C77-E4756FB291BC}"/>
    <cellStyle name="Moneda 7 5 3 5" xfId="8849" xr:uid="{C4550CFE-100F-4627-983D-41FC9F22E106}"/>
    <cellStyle name="Moneda 7 5 3 5 2" xfId="16156" xr:uid="{A2D416D5-46B5-4FE0-90DD-1237C53363D1}"/>
    <cellStyle name="Moneda 7 5 3 5 2 2" xfId="37998" xr:uid="{7A313B79-DA32-4416-B772-BCD916B14460}"/>
    <cellStyle name="Moneda 7 5 3 5 2 3" xfId="27077" xr:uid="{F299F810-FE61-415D-901F-B1CDC9E5BCB8}"/>
    <cellStyle name="Moneda 7 5 3 5 3" xfId="12498" xr:uid="{0BAB85AF-669C-4E10-B1F7-660FF7C13158}"/>
    <cellStyle name="Moneda 7 5 3 5 3 2" xfId="34358" xr:uid="{5A507F25-4E2D-4F5F-B40F-D91EDF1CF39E}"/>
    <cellStyle name="Moneda 7 5 3 5 3 3" xfId="23437" xr:uid="{9A17253D-2BDA-4F10-833D-57FAF888466E}"/>
    <cellStyle name="Moneda 7 5 3 5 4" xfId="30719" xr:uid="{00F535B4-3D9B-4C29-BEC8-3359C4230763}"/>
    <cellStyle name="Moneda 7 5 3 5 5" xfId="19798" xr:uid="{85155111-2313-4E53-B526-AE96C25C4910}"/>
    <cellStyle name="Moneda 7 5 3 6" xfId="13238" xr:uid="{7477DA51-EBBB-4768-855E-6179E42F69BD}"/>
    <cellStyle name="Moneda 7 5 3 6 2" xfId="35092" xr:uid="{7DFF755A-0E59-4FC6-984C-1A209C02AA30}"/>
    <cellStyle name="Moneda 7 5 3 6 3" xfId="24171" xr:uid="{25B0B152-ED33-417D-9CB2-D6532D45E621}"/>
    <cellStyle name="Moneda 7 5 3 7" xfId="9584" xr:uid="{CE3D9AC3-C124-4677-8E75-D1A3C0DEABC2}"/>
    <cellStyle name="Moneda 7 5 3 7 2" xfId="31452" xr:uid="{6B61CE2D-9A71-405F-B636-E7A34E86A5E9}"/>
    <cellStyle name="Moneda 7 5 3 7 3" xfId="20531" xr:uid="{0CD6E89E-1E1D-4534-8365-DFB80ACDF53F}"/>
    <cellStyle name="Moneda 7 5 3 8" xfId="27813" xr:uid="{D108DA8C-82B2-4452-8AB4-A4B57D947320}"/>
    <cellStyle name="Moneda 7 5 3 9" xfId="16892" xr:uid="{D7A95E6F-F711-48A1-83BB-710A553D61D4}"/>
    <cellStyle name="Moneda 7 5 4" xfId="6178" xr:uid="{BFCD5C4A-3A82-4612-A08A-15C94FCA960E}"/>
    <cellStyle name="Moneda 7 5 4 2" xfId="13485" xr:uid="{0DB0E1FF-92C6-4D30-B012-84F784DF22A8}"/>
    <cellStyle name="Moneda 7 5 4 2 2" xfId="35339" xr:uid="{C255EE84-9679-42ED-8680-E8E67B85B74F}"/>
    <cellStyle name="Moneda 7 5 4 2 3" xfId="24418" xr:uid="{31B2DAE7-87B1-4FF1-B8DF-6A47E2054DBA}"/>
    <cellStyle name="Moneda 7 5 4 3" xfId="9831" xr:uid="{625255A4-833B-406D-A1D6-5B910014E607}"/>
    <cellStyle name="Moneda 7 5 4 3 2" xfId="31699" xr:uid="{92177566-3D5F-4986-AA1B-96273187E68C}"/>
    <cellStyle name="Moneda 7 5 4 3 3" xfId="20778" xr:uid="{ECD2AE0D-7002-493A-AC3B-9CFEC7241476}"/>
    <cellStyle name="Moneda 7 5 4 4" xfId="28060" xr:uid="{20A47199-EB4C-407B-813F-9AB951541AF3}"/>
    <cellStyle name="Moneda 7 5 4 5" xfId="17139" xr:uid="{A0685262-3D9B-4592-BBA9-DC8E045D33DA}"/>
    <cellStyle name="Moneda 7 5 5" xfId="6906" xr:uid="{F38D0B1D-DB11-4CB0-84D2-EE4EE7F23923}"/>
    <cellStyle name="Moneda 7 5 5 2" xfId="14213" xr:uid="{DF2EFDB7-D5C7-4C98-A26D-F5ABD5BC0D1C}"/>
    <cellStyle name="Moneda 7 5 5 2 2" xfId="36065" xr:uid="{1F6B09FF-275E-4548-A106-40288340788F}"/>
    <cellStyle name="Moneda 7 5 5 2 3" xfId="25144" xr:uid="{EA658610-B269-4F1D-9FBE-622B3D804E13}"/>
    <cellStyle name="Moneda 7 5 5 3" xfId="10559" xr:uid="{8F060BFB-B952-44B7-9736-C85051DEE287}"/>
    <cellStyle name="Moneda 7 5 5 3 2" xfId="32425" xr:uid="{5E861B95-E954-40FF-B57C-A933632071C9}"/>
    <cellStyle name="Moneda 7 5 5 3 3" xfId="21504" xr:uid="{020D8FBD-8406-4D03-8937-A6B9D618D9CD}"/>
    <cellStyle name="Moneda 7 5 5 4" xfId="28786" xr:uid="{3FD03E10-67D4-4614-8CD0-D6F89932AE7C}"/>
    <cellStyle name="Moneda 7 5 5 5" xfId="17865" xr:uid="{9507193A-CA0B-40B4-9BD9-356B33C781F2}"/>
    <cellStyle name="Moneda 7 5 6" xfId="7636" xr:uid="{B6011483-3756-459F-B71C-2661032961C1}"/>
    <cellStyle name="Moneda 7 5 6 2" xfId="14943" xr:uid="{34EE545F-BF9F-4B25-A80C-A4642C2DA8CD}"/>
    <cellStyle name="Moneda 7 5 6 2 2" xfId="36791" xr:uid="{BFE3A3C6-B4D1-4607-B2C1-738B436F5405}"/>
    <cellStyle name="Moneda 7 5 6 2 3" xfId="25870" xr:uid="{EBEBB6D3-FDE9-47C5-99F2-E7C7AD4F5B01}"/>
    <cellStyle name="Moneda 7 5 6 3" xfId="11289" xr:uid="{0C7E2E5C-DB12-4A91-AA03-C73CD80B1A83}"/>
    <cellStyle name="Moneda 7 5 6 3 2" xfId="33151" xr:uid="{80378590-29E9-4ADD-92C8-13B4A76894BE}"/>
    <cellStyle name="Moneda 7 5 6 3 3" xfId="22230" xr:uid="{D0880D8A-ABBE-4A83-A49B-665AB1D45DDB}"/>
    <cellStyle name="Moneda 7 5 6 4" xfId="29512" xr:uid="{2FD5BF74-F1A8-42E8-9E96-BDA85D7C4BDA}"/>
    <cellStyle name="Moneda 7 5 6 5" xfId="18591" xr:uid="{DBF1ACC2-C35E-4C03-81CE-5CF495DB5787}"/>
    <cellStyle name="Moneda 7 5 7" xfId="8366" xr:uid="{D20EC45A-8FB7-4F1D-86F2-A1CDC6CFE761}"/>
    <cellStyle name="Moneda 7 5 7 2" xfId="15673" xr:uid="{F633F30C-33C4-4CD6-949D-CF4119F1C199}"/>
    <cellStyle name="Moneda 7 5 7 2 2" xfId="37517" xr:uid="{6BAF32A9-29D0-4EA5-BE7B-312364AE6F50}"/>
    <cellStyle name="Moneda 7 5 7 2 3" xfId="26596" xr:uid="{028B469D-77C7-44A1-B6B1-41E9EFC94619}"/>
    <cellStyle name="Moneda 7 5 7 3" xfId="12017" xr:uid="{CEF25F79-D89D-462E-B699-964935952604}"/>
    <cellStyle name="Moneda 7 5 7 3 2" xfId="33877" xr:uid="{2FFDD809-22ED-46CD-90EE-BB4030126115}"/>
    <cellStyle name="Moneda 7 5 7 3 3" xfId="22956" xr:uid="{1D0EE000-A8E7-4E99-BBA5-E45228C3CD2A}"/>
    <cellStyle name="Moneda 7 5 7 4" xfId="30238" xr:uid="{9838CBB1-ECBF-4991-9BDB-759FAD77E7D0}"/>
    <cellStyle name="Moneda 7 5 7 5" xfId="19317" xr:uid="{95AD30AD-6584-48C5-9321-0EA5FC2BFDAE}"/>
    <cellStyle name="Moneda 7 5 8" xfId="12755" xr:uid="{AB861734-41C8-4236-9F4C-5438016A9A4F}"/>
    <cellStyle name="Moneda 7 5 8 2" xfId="34611" xr:uid="{DA58B9AF-B525-420B-AB2A-1CF08E50AAD7}"/>
    <cellStyle name="Moneda 7 5 8 3" xfId="23690" xr:uid="{8C98EE46-4BE3-4DD6-9E54-00EE1A1B12F6}"/>
    <cellStyle name="Moneda 7 5 9" xfId="9103" xr:uid="{BEE2F83C-438B-4BCD-AC1E-42BB4173B1C9}"/>
    <cellStyle name="Moneda 7 5 9 2" xfId="30971" xr:uid="{6C244423-8E25-4701-BCBE-C7585440D351}"/>
    <cellStyle name="Moneda 7 5 9 3" xfId="20050" xr:uid="{CDD531E1-58DF-491F-8C1A-84BCCCD58D3C}"/>
    <cellStyle name="Moneda 7 50" xfId="3267" xr:uid="{4E6F35FC-2ED4-4C1F-87F9-58848FCA2CC3}"/>
    <cellStyle name="Moneda 7 50 10" xfId="27333" xr:uid="{CE477BF5-8148-4B6E-929D-2967CCC50FD9}"/>
    <cellStyle name="Moneda 7 50 11" xfId="16412" xr:uid="{B6748B81-2693-4FA3-8595-0540DCBF2EEE}"/>
    <cellStyle name="Moneda 7 50 2" xfId="5677" xr:uid="{B0D3CBB4-CE38-477D-8FA8-FACB1911E000}"/>
    <cellStyle name="Moneda 7 50 2 2" xfId="6416" xr:uid="{15568430-206F-4212-B704-8EA516B3A3F5}"/>
    <cellStyle name="Moneda 7 50 2 2 2" xfId="13723" xr:uid="{F6FAFC19-0E07-4D5B-B4CA-788BABBC361A}"/>
    <cellStyle name="Moneda 7 50 2 2 2 2" xfId="35577" xr:uid="{50208EC5-0149-4D70-B1E0-4733E0FED31D}"/>
    <cellStyle name="Moneda 7 50 2 2 2 3" xfId="24656" xr:uid="{A4132196-871E-4D52-90E7-3DA8DDFB6952}"/>
    <cellStyle name="Moneda 7 50 2 2 3" xfId="10069" xr:uid="{D4F60FF2-ED89-43A0-B0FE-709450C46981}"/>
    <cellStyle name="Moneda 7 50 2 2 3 2" xfId="31937" xr:uid="{E351B593-1572-4819-8667-0F085AF2C9E3}"/>
    <cellStyle name="Moneda 7 50 2 2 3 3" xfId="21016" xr:uid="{F7DFC172-ADAD-4A98-9984-B6A93F5379F7}"/>
    <cellStyle name="Moneda 7 50 2 2 4" xfId="28298" xr:uid="{61F8B8EB-4BAE-4C35-BF99-95C125AC6F4C}"/>
    <cellStyle name="Moneda 7 50 2 2 5" xfId="17377" xr:uid="{E7AA41B6-8309-4EAB-AF56-F4AE0E96274D}"/>
    <cellStyle name="Moneda 7 50 2 3" xfId="7146" xr:uid="{601E3C62-E868-4AF2-815A-D0968C6859E8}"/>
    <cellStyle name="Moneda 7 50 2 3 2" xfId="14453" xr:uid="{DB5A1214-4E8F-46D6-8155-775DAB2E5A78}"/>
    <cellStyle name="Moneda 7 50 2 3 2 2" xfId="36303" xr:uid="{C4CC8A8A-ACF3-4A02-BCB3-56D718D41832}"/>
    <cellStyle name="Moneda 7 50 2 3 2 3" xfId="25382" xr:uid="{513D0F78-A4DA-4B87-AE85-F5F8C802CBD3}"/>
    <cellStyle name="Moneda 7 50 2 3 3" xfId="10799" xr:uid="{EF1C7916-F38D-4F31-9FAB-5A6E2B5A969E}"/>
    <cellStyle name="Moneda 7 50 2 3 3 2" xfId="32663" xr:uid="{933F88A3-5992-488C-9E9A-B4FB130B2D99}"/>
    <cellStyle name="Moneda 7 50 2 3 3 3" xfId="21742" xr:uid="{93714AB2-B33C-4CE3-B9D7-46C3BCB4A048}"/>
    <cellStyle name="Moneda 7 50 2 3 4" xfId="29024" xr:uid="{DDEDC883-AEB9-49C5-86E9-3BF8557E9DDA}"/>
    <cellStyle name="Moneda 7 50 2 3 5" xfId="18103" xr:uid="{78B775F2-9EEC-4FBA-A636-A816AFDBB38C}"/>
    <cellStyle name="Moneda 7 50 2 4" xfId="7876" xr:uid="{FADCF5F7-85EE-4553-9A78-2CAA357D37AE}"/>
    <cellStyle name="Moneda 7 50 2 4 2" xfId="15183" xr:uid="{96A9891D-D0C3-451D-A790-318057EB4AD1}"/>
    <cellStyle name="Moneda 7 50 2 4 2 2" xfId="37029" xr:uid="{A4F9AD26-48E2-4423-BA47-3FB299EF217C}"/>
    <cellStyle name="Moneda 7 50 2 4 2 3" xfId="26108" xr:uid="{0A26D1D2-09F8-443D-AB1E-1CB1314EF505}"/>
    <cellStyle name="Moneda 7 50 2 4 3" xfId="11529" xr:uid="{BE228E74-D716-4C2C-AA48-CE3C0A9D3F8D}"/>
    <cellStyle name="Moneda 7 50 2 4 3 2" xfId="33389" xr:uid="{83CA3180-74E0-4839-A00D-B842E23D9790}"/>
    <cellStyle name="Moneda 7 50 2 4 3 3" xfId="22468" xr:uid="{CDA66F0B-D46D-41E5-A6F0-FEB2579761CF}"/>
    <cellStyle name="Moneda 7 50 2 4 4" xfId="29750" xr:uid="{D57E155A-61A2-4A28-AB56-FCE0C3E258DA}"/>
    <cellStyle name="Moneda 7 50 2 4 5" xfId="18829" xr:uid="{92BF01E1-87CC-471F-BF5B-E0337BCFE97C}"/>
    <cellStyle name="Moneda 7 50 2 5" xfId="8606" xr:uid="{E5B842E2-4F60-4D6E-AA6D-BA618BAFB038}"/>
    <cellStyle name="Moneda 7 50 2 5 2" xfId="15913" xr:uid="{1C504E27-022C-4D0D-8917-31051E1F204F}"/>
    <cellStyle name="Moneda 7 50 2 5 2 2" xfId="37755" xr:uid="{04DAD9FC-FAA7-48FA-B536-44A43F0862A4}"/>
    <cellStyle name="Moneda 7 50 2 5 2 3" xfId="26834" xr:uid="{9FB206E3-6A20-4064-9F37-D728BB74D5F2}"/>
    <cellStyle name="Moneda 7 50 2 5 3" xfId="12255" xr:uid="{80BAA47B-F1EA-469A-827F-D77B50E5B479}"/>
    <cellStyle name="Moneda 7 50 2 5 3 2" xfId="34115" xr:uid="{0465C2F5-EB8E-44EC-9D96-FFE89696F577}"/>
    <cellStyle name="Moneda 7 50 2 5 3 3" xfId="23194" xr:uid="{FAEE0531-6472-40BF-8579-82A40B9B9B50}"/>
    <cellStyle name="Moneda 7 50 2 5 4" xfId="30476" xr:uid="{31C32EBF-1550-40A9-8D27-D01D0E030254}"/>
    <cellStyle name="Moneda 7 50 2 5 5" xfId="19555" xr:uid="{8E7CE69F-432B-4170-B335-0D47E1FD7BA4}"/>
    <cellStyle name="Moneda 7 50 2 6" xfId="12995" xr:uid="{419522F8-2EBA-49AF-8A67-4AE3EE038FF4}"/>
    <cellStyle name="Moneda 7 50 2 6 2" xfId="34849" xr:uid="{86340AB7-B262-40E7-892C-E37CCEF66E05}"/>
    <cellStyle name="Moneda 7 50 2 6 3" xfId="23928" xr:uid="{738E15E8-1E38-4A5B-B489-A5422C5EC349}"/>
    <cellStyle name="Moneda 7 50 2 7" xfId="9341" xr:uid="{BC35BEFC-B5A5-4CC3-94C5-FD79A1713EA0}"/>
    <cellStyle name="Moneda 7 50 2 7 2" xfId="31209" xr:uid="{A6A8DA0B-2A06-43A1-8640-0DAD95DEBD3D}"/>
    <cellStyle name="Moneda 7 50 2 7 3" xfId="20288" xr:uid="{A226781F-BDDE-42F8-A24E-CDE923CF3CC0}"/>
    <cellStyle name="Moneda 7 50 2 8" xfId="27570" xr:uid="{61FFD9C2-43A8-43F8-B7D6-537489924C46}"/>
    <cellStyle name="Moneda 7 50 2 9" xfId="16649" xr:uid="{7F8500E4-EDB5-4058-B0D4-5FC4A8288DFC}"/>
    <cellStyle name="Moneda 7 50 3" xfId="5927" xr:uid="{1E1E57F0-7EC5-4B8F-AACA-36C47C0F5114}"/>
    <cellStyle name="Moneda 7 50 3 2" xfId="6660" xr:uid="{5C6F3890-2212-477F-93B4-6BAB3CCC16D8}"/>
    <cellStyle name="Moneda 7 50 3 2 2" xfId="13967" xr:uid="{17831BEA-FB71-411B-848A-A818CDDA7500}"/>
    <cellStyle name="Moneda 7 50 3 2 2 2" xfId="35821" xr:uid="{60C86A02-BA7F-4541-B538-C4ED0A8EAC68}"/>
    <cellStyle name="Moneda 7 50 3 2 2 3" xfId="24900" xr:uid="{C25D642F-96A4-4CA9-9A17-09A8724DDA4E}"/>
    <cellStyle name="Moneda 7 50 3 2 3" xfId="10313" xr:uid="{E70050F6-F8F8-41D3-853D-351739BF3D4E}"/>
    <cellStyle name="Moneda 7 50 3 2 3 2" xfId="32181" xr:uid="{61B19F31-BFE4-435B-8324-B9AB08FB1885}"/>
    <cellStyle name="Moneda 7 50 3 2 3 3" xfId="21260" xr:uid="{FAB0D520-83BE-45DC-A903-47735EE75958}"/>
    <cellStyle name="Moneda 7 50 3 2 4" xfId="28542" xr:uid="{03935798-F1F4-49EE-A1D0-00046C497FDE}"/>
    <cellStyle name="Moneda 7 50 3 2 5" xfId="17621" xr:uid="{0106F507-DD8E-4998-BE4F-11DC4DAFAAA1}"/>
    <cellStyle name="Moneda 7 50 3 3" xfId="7390" xr:uid="{0F0ADFC2-ECE2-45B2-BA7B-83B8FE2F1FA4}"/>
    <cellStyle name="Moneda 7 50 3 3 2" xfId="14697" xr:uid="{644D178E-3771-4431-9054-490C7C8F5025}"/>
    <cellStyle name="Moneda 7 50 3 3 2 2" xfId="36547" xr:uid="{28C23E69-4538-4879-B189-352CF32EC092}"/>
    <cellStyle name="Moneda 7 50 3 3 2 3" xfId="25626" xr:uid="{1E22A0AF-986F-4CE4-A720-4D01B31E0B87}"/>
    <cellStyle name="Moneda 7 50 3 3 3" xfId="11043" xr:uid="{07E23603-CE57-409F-9C0B-29E825384F90}"/>
    <cellStyle name="Moneda 7 50 3 3 3 2" xfId="32907" xr:uid="{8F860870-E214-4012-924E-552D4003FD8B}"/>
    <cellStyle name="Moneda 7 50 3 3 3 3" xfId="21986" xr:uid="{8F8F4F03-B9AE-4FFC-83A0-5CDC3E9FD387}"/>
    <cellStyle name="Moneda 7 50 3 3 4" xfId="29268" xr:uid="{FD59D269-50F5-4E7E-AC2D-00F4C76DF45F}"/>
    <cellStyle name="Moneda 7 50 3 3 5" xfId="18347" xr:uid="{68086E01-DD63-4DF1-8914-89701F772B4C}"/>
    <cellStyle name="Moneda 7 50 3 4" xfId="8120" xr:uid="{619AE8FD-564B-413F-83F5-5C8E3CC39C3B}"/>
    <cellStyle name="Moneda 7 50 3 4 2" xfId="15427" xr:uid="{BBE1A8BE-1777-418D-8189-7FA431A4DB0F}"/>
    <cellStyle name="Moneda 7 50 3 4 2 2" xfId="37273" xr:uid="{FA0CE138-AB1A-43CC-B921-148234CFC39C}"/>
    <cellStyle name="Moneda 7 50 3 4 2 3" xfId="26352" xr:uid="{F3ADAAE1-9041-4F58-A22E-A84989FE26F9}"/>
    <cellStyle name="Moneda 7 50 3 4 3" xfId="11773" xr:uid="{EC1BC472-ED9A-42A7-B932-E2CF5C4F141A}"/>
    <cellStyle name="Moneda 7 50 3 4 3 2" xfId="33633" xr:uid="{2678F25E-115B-4B7D-BFA2-52985D18DB2B}"/>
    <cellStyle name="Moneda 7 50 3 4 3 3" xfId="22712" xr:uid="{06C8B296-1926-4A71-B08F-74EABE2D7857}"/>
    <cellStyle name="Moneda 7 50 3 4 4" xfId="29994" xr:uid="{A037F551-0F24-401C-87C1-68B8BBD04D94}"/>
    <cellStyle name="Moneda 7 50 3 4 5" xfId="19073" xr:uid="{2E839EED-D7CC-4118-9DB9-E6C7ABB01AFA}"/>
    <cellStyle name="Moneda 7 50 3 5" xfId="8850" xr:uid="{94F2286C-0FB1-4DB8-A520-799B07BE7786}"/>
    <cellStyle name="Moneda 7 50 3 5 2" xfId="16157" xr:uid="{978276AF-3992-470C-B444-C993F69CE5DE}"/>
    <cellStyle name="Moneda 7 50 3 5 2 2" xfId="37999" xr:uid="{1FD39A64-DAB5-4C14-B6B0-B9FB16937BFF}"/>
    <cellStyle name="Moneda 7 50 3 5 2 3" xfId="27078" xr:uid="{BF96B368-C585-4975-AB79-0CC52F84E715}"/>
    <cellStyle name="Moneda 7 50 3 5 3" xfId="12499" xr:uid="{6A1E1FEB-4D7A-4726-88B5-C0F144AFA049}"/>
    <cellStyle name="Moneda 7 50 3 5 3 2" xfId="34359" xr:uid="{72A535B9-D3FF-49F9-9093-77F6EBDBDD12}"/>
    <cellStyle name="Moneda 7 50 3 5 3 3" xfId="23438" xr:uid="{DE0239C2-B3A8-4A1B-8129-95A5B54A23B3}"/>
    <cellStyle name="Moneda 7 50 3 5 4" xfId="30720" xr:uid="{47C0AE86-4C35-4E0B-8E28-2B0453C460DA}"/>
    <cellStyle name="Moneda 7 50 3 5 5" xfId="19799" xr:uid="{947F33EA-551C-4652-B08A-D3B3AA36ED78}"/>
    <cellStyle name="Moneda 7 50 3 6" xfId="13239" xr:uid="{F14C2FE1-3CDD-4B96-9B51-6FB12EC5E715}"/>
    <cellStyle name="Moneda 7 50 3 6 2" xfId="35093" xr:uid="{A4181575-C85E-4595-9AEA-DB114C453DD5}"/>
    <cellStyle name="Moneda 7 50 3 6 3" xfId="24172" xr:uid="{873D836B-778C-42BE-B830-1E0DE8470790}"/>
    <cellStyle name="Moneda 7 50 3 7" xfId="9585" xr:uid="{C526AF21-B82E-4652-A381-E15669221EAB}"/>
    <cellStyle name="Moneda 7 50 3 7 2" xfId="31453" xr:uid="{F5CCA679-26B1-4A9E-A70C-D60321727523}"/>
    <cellStyle name="Moneda 7 50 3 7 3" xfId="20532" xr:uid="{1132643C-4704-49BB-B6EA-E9168D374E36}"/>
    <cellStyle name="Moneda 7 50 3 8" xfId="27814" xr:uid="{AACD1ECF-4EC6-465D-9161-2BBD9B74B066}"/>
    <cellStyle name="Moneda 7 50 3 9" xfId="16893" xr:uid="{EF54B5F1-DB3B-48BB-AE65-DC5B48FE86AC}"/>
    <cellStyle name="Moneda 7 50 4" xfId="6179" xr:uid="{3A40E864-7460-40F1-B562-8E5B0F088496}"/>
    <cellStyle name="Moneda 7 50 4 2" xfId="13486" xr:uid="{DE933BF4-0C3C-4A74-AE27-A524B6968CF8}"/>
    <cellStyle name="Moneda 7 50 4 2 2" xfId="35340" xr:uid="{5CC79356-02A3-4A93-AEED-224D95A874CC}"/>
    <cellStyle name="Moneda 7 50 4 2 3" xfId="24419" xr:uid="{B14B89A5-C405-4E26-B952-384259DCBD2A}"/>
    <cellStyle name="Moneda 7 50 4 3" xfId="9832" xr:uid="{4A653B9A-C22C-49E5-8830-F9B3AFB1D06A}"/>
    <cellStyle name="Moneda 7 50 4 3 2" xfId="31700" xr:uid="{2FF13597-1D6A-451A-BE48-C37B8C0C1A41}"/>
    <cellStyle name="Moneda 7 50 4 3 3" xfId="20779" xr:uid="{8A88402F-A92B-4BA0-92AC-9ADB0AD8762F}"/>
    <cellStyle name="Moneda 7 50 4 4" xfId="28061" xr:uid="{AB5C3660-008A-4472-972F-FF57138FAA8C}"/>
    <cellStyle name="Moneda 7 50 4 5" xfId="17140" xr:uid="{414B1C06-51EC-45E9-ACD6-6B58D6D618EC}"/>
    <cellStyle name="Moneda 7 50 5" xfId="6907" xr:uid="{6FE77F0B-867D-48D8-AA0C-F1EA7D18F365}"/>
    <cellStyle name="Moneda 7 50 5 2" xfId="14214" xr:uid="{BA2D3046-F574-4AFB-9242-03A759CD6A81}"/>
    <cellStyle name="Moneda 7 50 5 2 2" xfId="36066" xr:uid="{68C8D233-BBE3-45DD-B541-BC26EA7B0AAA}"/>
    <cellStyle name="Moneda 7 50 5 2 3" xfId="25145" xr:uid="{3541E690-D2DF-49AA-9FD7-0BDB46F34803}"/>
    <cellStyle name="Moneda 7 50 5 3" xfId="10560" xr:uid="{41500E2E-6C68-4688-87ED-CCEDCFA187A1}"/>
    <cellStyle name="Moneda 7 50 5 3 2" xfId="32426" xr:uid="{21632A4A-0C2E-45D6-B4B5-3F25830334B0}"/>
    <cellStyle name="Moneda 7 50 5 3 3" xfId="21505" xr:uid="{D00F2206-2C4B-4DA5-BE36-4AA38FB2EEE7}"/>
    <cellStyle name="Moneda 7 50 5 4" xfId="28787" xr:uid="{FEFAC181-FA04-4CD3-B794-04822485F7ED}"/>
    <cellStyle name="Moneda 7 50 5 5" xfId="17866" xr:uid="{101D35AE-B441-4F5A-AC8A-9F9724C1D299}"/>
    <cellStyle name="Moneda 7 50 6" xfId="7637" xr:uid="{C7ACFF25-F393-4CBB-9D04-8CF58FB75A02}"/>
    <cellStyle name="Moneda 7 50 6 2" xfId="14944" xr:uid="{9BEC3278-E33A-4B3E-A43E-77FF02DB2C6C}"/>
    <cellStyle name="Moneda 7 50 6 2 2" xfId="36792" xr:uid="{B275B063-9862-419C-8654-960D644DAC88}"/>
    <cellStyle name="Moneda 7 50 6 2 3" xfId="25871" xr:uid="{CCA3AC92-9AB0-4A1C-8D0F-0D4D863B62F5}"/>
    <cellStyle name="Moneda 7 50 6 3" xfId="11290" xr:uid="{E2A6F28E-A554-469F-80D7-EDE5EBCEE273}"/>
    <cellStyle name="Moneda 7 50 6 3 2" xfId="33152" xr:uid="{CB54C7EF-C4DA-43FD-B821-6039FA7F769B}"/>
    <cellStyle name="Moneda 7 50 6 3 3" xfId="22231" xr:uid="{7A7706F4-986F-4E0A-BF39-78420FE3B4E0}"/>
    <cellStyle name="Moneda 7 50 6 4" xfId="29513" xr:uid="{772E4D49-87E3-4E2B-9787-951FEB4F685A}"/>
    <cellStyle name="Moneda 7 50 6 5" xfId="18592" xr:uid="{6F0CBCB8-093F-4546-AF00-6AE8969692CF}"/>
    <cellStyle name="Moneda 7 50 7" xfId="8367" xr:uid="{F4239186-5262-4927-82BF-CD0D71D55E19}"/>
    <cellStyle name="Moneda 7 50 7 2" xfId="15674" xr:uid="{3BAA71AC-9E9F-44A0-B97E-934882D00A8F}"/>
    <cellStyle name="Moneda 7 50 7 2 2" xfId="37518" xr:uid="{1DB925F6-3D36-48EC-88C2-A2D0EE36E658}"/>
    <cellStyle name="Moneda 7 50 7 2 3" xfId="26597" xr:uid="{70F62B16-0D5C-4BCF-A935-5E87B3A2B178}"/>
    <cellStyle name="Moneda 7 50 7 3" xfId="12018" xr:uid="{66D89B6E-1988-4D11-98EE-B5E948B9927B}"/>
    <cellStyle name="Moneda 7 50 7 3 2" xfId="33878" xr:uid="{53253371-3272-4F8E-95B9-114B1DB44539}"/>
    <cellStyle name="Moneda 7 50 7 3 3" xfId="22957" xr:uid="{74CD28E1-525D-49BB-AA83-1ED761CC2C6E}"/>
    <cellStyle name="Moneda 7 50 7 4" xfId="30239" xr:uid="{C2EF5004-87A5-4EF9-BA91-4139C3458C4F}"/>
    <cellStyle name="Moneda 7 50 7 5" xfId="19318" xr:uid="{98EF6959-132D-48DE-B43B-0CE0895522F0}"/>
    <cellStyle name="Moneda 7 50 8" xfId="12756" xr:uid="{B23C77BA-CF89-488E-B5C7-5620306A5714}"/>
    <cellStyle name="Moneda 7 50 8 2" xfId="34612" xr:uid="{310CC4E3-549B-45A4-84C0-2C07A702A34A}"/>
    <cellStyle name="Moneda 7 50 8 3" xfId="23691" xr:uid="{30A66EE8-4383-4FF4-A021-C1819639FFE7}"/>
    <cellStyle name="Moneda 7 50 9" xfId="9104" xr:uid="{84148FEF-2CE2-41BD-9701-7D0AB2D1939D}"/>
    <cellStyle name="Moneda 7 50 9 2" xfId="30972" xr:uid="{62D68FA7-E69F-4483-B461-7F3ABBD54F15}"/>
    <cellStyle name="Moneda 7 50 9 3" xfId="20051" xr:uid="{9990C1D6-2DDB-4C30-AD69-D2808E295565}"/>
    <cellStyle name="Moneda 7 51" xfId="3268" xr:uid="{696B33F9-27A4-44DB-AAFF-9055AF2472EA}"/>
    <cellStyle name="Moneda 7 51 10" xfId="27334" xr:uid="{A5A87346-7686-47E2-9569-E68CBFE7B336}"/>
    <cellStyle name="Moneda 7 51 11" xfId="16413" xr:uid="{67D7BA97-B555-4252-BC4D-A7ED04E9E947}"/>
    <cellStyle name="Moneda 7 51 2" xfId="5678" xr:uid="{206DD70A-3C88-4341-B227-7701C50035F5}"/>
    <cellStyle name="Moneda 7 51 2 2" xfId="6417" xr:uid="{E0167BAA-81F5-4F41-8A53-B219656C5522}"/>
    <cellStyle name="Moneda 7 51 2 2 2" xfId="13724" xr:uid="{EF3E3056-6E75-4DA7-8FE4-5EE3B2F61D1E}"/>
    <cellStyle name="Moneda 7 51 2 2 2 2" xfId="35578" xr:uid="{946FC881-D199-4EDF-9802-E41E0DE6F412}"/>
    <cellStyle name="Moneda 7 51 2 2 2 3" xfId="24657" xr:uid="{4CCEBA73-F8B7-41BC-89A5-73459A8357A3}"/>
    <cellStyle name="Moneda 7 51 2 2 3" xfId="10070" xr:uid="{81EC4B7A-9099-40B2-B18E-F24EBBD94A2E}"/>
    <cellStyle name="Moneda 7 51 2 2 3 2" xfId="31938" xr:uid="{035C92AE-AD86-410F-B7E4-03D8A920C7D4}"/>
    <cellStyle name="Moneda 7 51 2 2 3 3" xfId="21017" xr:uid="{A5D7D9D4-EADF-493A-A4FE-84DE4AACE22B}"/>
    <cellStyle name="Moneda 7 51 2 2 4" xfId="28299" xr:uid="{B2B90124-1A71-46CC-ADF0-56F414B6F1F4}"/>
    <cellStyle name="Moneda 7 51 2 2 5" xfId="17378" xr:uid="{8D7884FC-9BD4-4A44-8C81-89D3D9D93C0B}"/>
    <cellStyle name="Moneda 7 51 2 3" xfId="7147" xr:uid="{E871B65D-39B4-4DB1-B179-FFF069908CD5}"/>
    <cellStyle name="Moneda 7 51 2 3 2" xfId="14454" xr:uid="{C1CBE961-82E4-4C4A-B2BC-6C71DB583FAA}"/>
    <cellStyle name="Moneda 7 51 2 3 2 2" xfId="36304" xr:uid="{6BEB6840-41CC-4524-BE1B-F45C5314BBF4}"/>
    <cellStyle name="Moneda 7 51 2 3 2 3" xfId="25383" xr:uid="{BA33F650-7DB9-47F5-9812-FD43ABFF573B}"/>
    <cellStyle name="Moneda 7 51 2 3 3" xfId="10800" xr:uid="{3EBE6D3B-6BAD-4D0D-9D78-5CB454116E65}"/>
    <cellStyle name="Moneda 7 51 2 3 3 2" xfId="32664" xr:uid="{B47C5168-A3EE-4FB2-8A65-E64C0C9418C4}"/>
    <cellStyle name="Moneda 7 51 2 3 3 3" xfId="21743" xr:uid="{9D6DA5E0-44CF-4349-9633-D8D4AA1F2801}"/>
    <cellStyle name="Moneda 7 51 2 3 4" xfId="29025" xr:uid="{39F0E53B-3E8D-482B-81B7-D6C520A893E8}"/>
    <cellStyle name="Moneda 7 51 2 3 5" xfId="18104" xr:uid="{8347B06D-E3EC-4F68-8E6E-6C0A5F12C417}"/>
    <cellStyle name="Moneda 7 51 2 4" xfId="7877" xr:uid="{9F8DF7A3-7DFB-4BD5-A574-6E5E55583A43}"/>
    <cellStyle name="Moneda 7 51 2 4 2" xfId="15184" xr:uid="{10A101E6-F41C-4466-81BA-18864A91CA11}"/>
    <cellStyle name="Moneda 7 51 2 4 2 2" xfId="37030" xr:uid="{2C43EA14-B5D7-4D71-B5DB-1B00F4DEA0F0}"/>
    <cellStyle name="Moneda 7 51 2 4 2 3" xfId="26109" xr:uid="{0DD2A3B9-9B5E-4138-BF72-812E9855550C}"/>
    <cellStyle name="Moneda 7 51 2 4 3" xfId="11530" xr:uid="{841AF53B-8CF7-447B-ACC2-25470BE303EC}"/>
    <cellStyle name="Moneda 7 51 2 4 3 2" xfId="33390" xr:uid="{DE91D76C-CB4B-415F-8BE3-7618C8C08D58}"/>
    <cellStyle name="Moneda 7 51 2 4 3 3" xfId="22469" xr:uid="{222E148C-3AE6-433F-BC0E-E9325B455ABD}"/>
    <cellStyle name="Moneda 7 51 2 4 4" xfId="29751" xr:uid="{57163896-21F1-4F36-8FD9-DD480F892681}"/>
    <cellStyle name="Moneda 7 51 2 4 5" xfId="18830" xr:uid="{D9597EA6-D1FA-4BE4-9C0D-247282B037A0}"/>
    <cellStyle name="Moneda 7 51 2 5" xfId="8607" xr:uid="{DBE00D79-9F06-4895-87DA-4D119C4D6214}"/>
    <cellStyle name="Moneda 7 51 2 5 2" xfId="15914" xr:uid="{E089E51A-A2F0-4B4E-A2E6-557E92A0AF45}"/>
    <cellStyle name="Moneda 7 51 2 5 2 2" xfId="37756" xr:uid="{EC5910AE-FA7D-419D-B232-FAC75F4E0A30}"/>
    <cellStyle name="Moneda 7 51 2 5 2 3" xfId="26835" xr:uid="{CFE8330D-8855-426F-ADAB-5297BE64DBA1}"/>
    <cellStyle name="Moneda 7 51 2 5 3" xfId="12256" xr:uid="{76719215-67EB-4905-A5E9-08462734BC31}"/>
    <cellStyle name="Moneda 7 51 2 5 3 2" xfId="34116" xr:uid="{081511FD-741D-476E-8B16-BDF5C40BF9A9}"/>
    <cellStyle name="Moneda 7 51 2 5 3 3" xfId="23195" xr:uid="{744A1735-3F3D-4A75-AAD9-36CF7DD0C04C}"/>
    <cellStyle name="Moneda 7 51 2 5 4" xfId="30477" xr:uid="{51CDF9A8-FBFF-4BC7-B28E-0A41C6D58077}"/>
    <cellStyle name="Moneda 7 51 2 5 5" xfId="19556" xr:uid="{3350FBFC-0F78-47DF-B7E8-6C834F8B4F9C}"/>
    <cellStyle name="Moneda 7 51 2 6" xfId="12996" xr:uid="{0BC35A0B-0E93-40FF-A703-78E8D4C573F3}"/>
    <cellStyle name="Moneda 7 51 2 6 2" xfId="34850" xr:uid="{4C1541AB-42DB-423C-9ED2-9691DB6D1953}"/>
    <cellStyle name="Moneda 7 51 2 6 3" xfId="23929" xr:uid="{28416F99-8DD4-4FE9-9D8F-486A232E28C9}"/>
    <cellStyle name="Moneda 7 51 2 7" xfId="9342" xr:uid="{1F0A1781-DF0E-4220-B0D7-ECEC528884C4}"/>
    <cellStyle name="Moneda 7 51 2 7 2" xfId="31210" xr:uid="{33A4B4AF-96B6-415A-B88B-3EC52EE562A4}"/>
    <cellStyle name="Moneda 7 51 2 7 3" xfId="20289" xr:uid="{F14296DA-DBA8-48A6-AC35-040909C90344}"/>
    <cellStyle name="Moneda 7 51 2 8" xfId="27571" xr:uid="{DD55EEA9-F56A-4223-B84F-8CD14716E13A}"/>
    <cellStyle name="Moneda 7 51 2 9" xfId="16650" xr:uid="{9B0E0E0E-8BBF-4609-ACEC-F6DF09D94A8D}"/>
    <cellStyle name="Moneda 7 51 3" xfId="5928" xr:uid="{FF93ECF8-D873-4D2C-8155-07F8FB2A91F5}"/>
    <cellStyle name="Moneda 7 51 3 2" xfId="6661" xr:uid="{564C0C55-1B1E-4E90-BA73-0D58A48C6A56}"/>
    <cellStyle name="Moneda 7 51 3 2 2" xfId="13968" xr:uid="{2A6DD766-7699-400D-94B3-94196112D2F1}"/>
    <cellStyle name="Moneda 7 51 3 2 2 2" xfId="35822" xr:uid="{C0243121-4C66-4735-9608-A8DB54D7FA5B}"/>
    <cellStyle name="Moneda 7 51 3 2 2 3" xfId="24901" xr:uid="{0DF0DCCD-5CD2-47A0-AF81-4A72588F314F}"/>
    <cellStyle name="Moneda 7 51 3 2 3" xfId="10314" xr:uid="{EB689D86-43A9-46AC-97DC-47E1EDA68D44}"/>
    <cellStyle name="Moneda 7 51 3 2 3 2" xfId="32182" xr:uid="{7B6529AD-277B-478A-8694-E2C58694F676}"/>
    <cellStyle name="Moneda 7 51 3 2 3 3" xfId="21261" xr:uid="{ACB5FB60-5912-4057-8CE7-5208493D4E6A}"/>
    <cellStyle name="Moneda 7 51 3 2 4" xfId="28543" xr:uid="{E19B4020-37D7-4905-BB76-74F4B6B05004}"/>
    <cellStyle name="Moneda 7 51 3 2 5" xfId="17622" xr:uid="{809BA0E9-4B85-4E16-8833-601E34F187E9}"/>
    <cellStyle name="Moneda 7 51 3 3" xfId="7391" xr:uid="{933E47E5-D9CC-44A6-BB6C-AF0045401797}"/>
    <cellStyle name="Moneda 7 51 3 3 2" xfId="14698" xr:uid="{49890747-02E1-4F4C-A270-A7C244A89F0A}"/>
    <cellStyle name="Moneda 7 51 3 3 2 2" xfId="36548" xr:uid="{91F288DD-275B-4246-9FDC-9BDDAE07AE46}"/>
    <cellStyle name="Moneda 7 51 3 3 2 3" xfId="25627" xr:uid="{AAABB9DB-8446-473E-9C6A-35CB81B6B147}"/>
    <cellStyle name="Moneda 7 51 3 3 3" xfId="11044" xr:uid="{F74CE383-E463-4A1F-BA83-EE62B087F1D5}"/>
    <cellStyle name="Moneda 7 51 3 3 3 2" xfId="32908" xr:uid="{E652EE50-EFD2-4206-902F-21F64CBEEC0E}"/>
    <cellStyle name="Moneda 7 51 3 3 3 3" xfId="21987" xr:uid="{992DBBFC-0091-48FC-B4F5-43A173362276}"/>
    <cellStyle name="Moneda 7 51 3 3 4" xfId="29269" xr:uid="{77D4122C-2415-49F8-A497-D015143CC821}"/>
    <cellStyle name="Moneda 7 51 3 3 5" xfId="18348" xr:uid="{165CC777-1B47-4943-9E35-C588B5E53325}"/>
    <cellStyle name="Moneda 7 51 3 4" xfId="8121" xr:uid="{D0857F60-6155-4E7C-A6EC-F03FBA7CAFCD}"/>
    <cellStyle name="Moneda 7 51 3 4 2" xfId="15428" xr:uid="{42F016D6-7C29-4C87-BD18-507A7FA339A8}"/>
    <cellStyle name="Moneda 7 51 3 4 2 2" xfId="37274" xr:uid="{88093293-9524-4942-AD80-BECF533DE2EB}"/>
    <cellStyle name="Moneda 7 51 3 4 2 3" xfId="26353" xr:uid="{BC7AAE1C-9F0F-4396-9470-D94B2B669551}"/>
    <cellStyle name="Moneda 7 51 3 4 3" xfId="11774" xr:uid="{C568B4AD-BDD6-4C5C-A2F1-C5A2961CB310}"/>
    <cellStyle name="Moneda 7 51 3 4 3 2" xfId="33634" xr:uid="{90D3F05A-2663-424A-AFA4-9323121309B7}"/>
    <cellStyle name="Moneda 7 51 3 4 3 3" xfId="22713" xr:uid="{257F7D09-6908-42A2-B39E-D370437E6A87}"/>
    <cellStyle name="Moneda 7 51 3 4 4" xfId="29995" xr:uid="{E6652DC2-9AD8-4055-A54B-C2989B7B151D}"/>
    <cellStyle name="Moneda 7 51 3 4 5" xfId="19074" xr:uid="{200B3D4C-49F0-4885-924F-E0D16DB2EC11}"/>
    <cellStyle name="Moneda 7 51 3 5" xfId="8851" xr:uid="{DFA38D7A-DCC7-4DAF-B0D8-B40F92836600}"/>
    <cellStyle name="Moneda 7 51 3 5 2" xfId="16158" xr:uid="{E32E0799-C256-4BF0-9247-02183B958A9A}"/>
    <cellStyle name="Moneda 7 51 3 5 2 2" xfId="38000" xr:uid="{50836ADA-CD03-440E-87C5-E7DE249A6707}"/>
    <cellStyle name="Moneda 7 51 3 5 2 3" xfId="27079" xr:uid="{FEE170B0-B4ED-41F1-AF76-107AC4E8B075}"/>
    <cellStyle name="Moneda 7 51 3 5 3" xfId="12500" xr:uid="{050B0D2B-2EFC-4178-9084-F20C77310A0D}"/>
    <cellStyle name="Moneda 7 51 3 5 3 2" xfId="34360" xr:uid="{23CBA829-B0ED-4363-A678-DDA4EEA3FDD8}"/>
    <cellStyle name="Moneda 7 51 3 5 3 3" xfId="23439" xr:uid="{E538E0C7-DA92-4195-96EE-8C16C6C4BCCC}"/>
    <cellStyle name="Moneda 7 51 3 5 4" xfId="30721" xr:uid="{5526757F-18C6-4D4A-B5CD-E4CF70A3FDBA}"/>
    <cellStyle name="Moneda 7 51 3 5 5" xfId="19800" xr:uid="{CF7DEC4F-4BB6-4BAE-9FD1-6DC372F53088}"/>
    <cellStyle name="Moneda 7 51 3 6" xfId="13240" xr:uid="{901EA0E1-00CC-4974-9EB0-FCEF168CC544}"/>
    <cellStyle name="Moneda 7 51 3 6 2" xfId="35094" xr:uid="{915AADBA-1864-4ADC-8FBD-088A30D761DD}"/>
    <cellStyle name="Moneda 7 51 3 6 3" xfId="24173" xr:uid="{F291B81F-F8D5-44AC-9A74-79F47B4EB740}"/>
    <cellStyle name="Moneda 7 51 3 7" xfId="9586" xr:uid="{4289FA73-0CB7-45D8-B1CC-4C2DA033E316}"/>
    <cellStyle name="Moneda 7 51 3 7 2" xfId="31454" xr:uid="{B98D17A7-7539-4474-9ADE-ACD132C9A4A3}"/>
    <cellStyle name="Moneda 7 51 3 7 3" xfId="20533" xr:uid="{491D8205-FAD8-4E25-87D7-49B804B13026}"/>
    <cellStyle name="Moneda 7 51 3 8" xfId="27815" xr:uid="{9A794408-F407-48D8-9C44-53EE52296870}"/>
    <cellStyle name="Moneda 7 51 3 9" xfId="16894" xr:uid="{7D9120C7-A1BD-4EF7-A9A7-C8D55FF248B8}"/>
    <cellStyle name="Moneda 7 51 4" xfId="6180" xr:uid="{6738B603-0435-4CFC-B9CD-9E568CB604B5}"/>
    <cellStyle name="Moneda 7 51 4 2" xfId="13487" xr:uid="{DA31D716-9CCB-4894-A0AD-FA420CA1D702}"/>
    <cellStyle name="Moneda 7 51 4 2 2" xfId="35341" xr:uid="{14605CAC-6D65-4D89-AEBC-B113835A4CE4}"/>
    <cellStyle name="Moneda 7 51 4 2 3" xfId="24420" xr:uid="{ABBD3B7A-50DF-41B6-8DAC-B83D6885CADB}"/>
    <cellStyle name="Moneda 7 51 4 3" xfId="9833" xr:uid="{602B4334-A787-4C3E-BC31-1242F66A2214}"/>
    <cellStyle name="Moneda 7 51 4 3 2" xfId="31701" xr:uid="{627ACF82-0951-4705-A7C5-E471DA933827}"/>
    <cellStyle name="Moneda 7 51 4 3 3" xfId="20780" xr:uid="{6BD92DA6-25E5-4681-9BA0-6345711104CD}"/>
    <cellStyle name="Moneda 7 51 4 4" xfId="28062" xr:uid="{BABB9740-4234-4792-8886-5ED05E4092F3}"/>
    <cellStyle name="Moneda 7 51 4 5" xfId="17141" xr:uid="{E8796177-CD1C-4A98-A09A-B2C9F955792C}"/>
    <cellStyle name="Moneda 7 51 5" xfId="6908" xr:uid="{2D5C7543-5C71-4B18-8AA5-3289995F7624}"/>
    <cellStyle name="Moneda 7 51 5 2" xfId="14215" xr:uid="{15E91877-EF65-44F1-8F69-8E4BA520902E}"/>
    <cellStyle name="Moneda 7 51 5 2 2" xfId="36067" xr:uid="{5D98F06C-39AD-4491-B9B6-5BAE268F083A}"/>
    <cellStyle name="Moneda 7 51 5 2 3" xfId="25146" xr:uid="{CF7ED744-EE9A-46E7-BBBF-F50DD49CCD6D}"/>
    <cellStyle name="Moneda 7 51 5 3" xfId="10561" xr:uid="{871E16B5-2027-4BC1-85DA-0D8385B0495B}"/>
    <cellStyle name="Moneda 7 51 5 3 2" xfId="32427" xr:uid="{695ABB5D-5586-4240-AB97-2B2C8DFF9DE5}"/>
    <cellStyle name="Moneda 7 51 5 3 3" xfId="21506" xr:uid="{CC16B4C7-34CA-49A7-90DD-9F526F84777D}"/>
    <cellStyle name="Moneda 7 51 5 4" xfId="28788" xr:uid="{C7988D90-D4C1-4EC0-8F8F-37F13B0B6169}"/>
    <cellStyle name="Moneda 7 51 5 5" xfId="17867" xr:uid="{9AD7C64B-A9A3-44CE-B395-4DFFA8345CA8}"/>
    <cellStyle name="Moneda 7 51 6" xfId="7638" xr:uid="{DD6A40DE-7E9A-4E8C-90CB-83AE8395FAC5}"/>
    <cellStyle name="Moneda 7 51 6 2" xfId="14945" xr:uid="{1FF7F4B6-9E0A-4FEC-8B0D-3DC386C33D11}"/>
    <cellStyle name="Moneda 7 51 6 2 2" xfId="36793" xr:uid="{C745FA7C-A11F-447B-9D80-4A98EDD724D5}"/>
    <cellStyle name="Moneda 7 51 6 2 3" xfId="25872" xr:uid="{8CBA3C81-3C2E-4482-902C-04FE442ADAEF}"/>
    <cellStyle name="Moneda 7 51 6 3" xfId="11291" xr:uid="{B8BFCE9C-415C-4A9C-BC09-D8CDBE4991BB}"/>
    <cellStyle name="Moneda 7 51 6 3 2" xfId="33153" xr:uid="{75B17D43-7021-4362-9C53-2A7CE24B7F7D}"/>
    <cellStyle name="Moneda 7 51 6 3 3" xfId="22232" xr:uid="{C3B31506-28B2-4F89-B991-50827BC97BBA}"/>
    <cellStyle name="Moneda 7 51 6 4" xfId="29514" xr:uid="{A14337FF-3D6C-4593-BF2C-9FCEE0F8DE55}"/>
    <cellStyle name="Moneda 7 51 6 5" xfId="18593" xr:uid="{F4BB857A-5B67-4753-B96A-12791D43F10D}"/>
    <cellStyle name="Moneda 7 51 7" xfId="8368" xr:uid="{44C9251E-5DFA-4EC3-9D47-F9BBC04B1F59}"/>
    <cellStyle name="Moneda 7 51 7 2" xfId="15675" xr:uid="{D863F4A4-69E7-4718-A849-7386CA214D14}"/>
    <cellStyle name="Moneda 7 51 7 2 2" xfId="37519" xr:uid="{4E086841-4921-4EC5-AAAA-0F24C84E3CB7}"/>
    <cellStyle name="Moneda 7 51 7 2 3" xfId="26598" xr:uid="{778D8274-180B-42F5-AE73-6889C9DBED53}"/>
    <cellStyle name="Moneda 7 51 7 3" xfId="12019" xr:uid="{D61D7341-FE64-4827-A85D-8B549BC7A990}"/>
    <cellStyle name="Moneda 7 51 7 3 2" xfId="33879" xr:uid="{1376FD0E-7BC3-46E8-9254-B16FFE6625D6}"/>
    <cellStyle name="Moneda 7 51 7 3 3" xfId="22958" xr:uid="{82EDE9E5-DBF6-4838-8186-B08B1BC990C0}"/>
    <cellStyle name="Moneda 7 51 7 4" xfId="30240" xr:uid="{050C9C2D-AE34-44A9-BE5A-F9770DB0C8F7}"/>
    <cellStyle name="Moneda 7 51 7 5" xfId="19319" xr:uid="{75021BE1-CCA4-41D2-8B96-AE1EA2341184}"/>
    <cellStyle name="Moneda 7 51 8" xfId="12757" xr:uid="{7EB8CF38-DDFD-4179-BA6D-05FBFF175975}"/>
    <cellStyle name="Moneda 7 51 8 2" xfId="34613" xr:uid="{22353A51-F604-4C03-8851-50E53397DE05}"/>
    <cellStyle name="Moneda 7 51 8 3" xfId="23692" xr:uid="{1EB91860-BE72-4C1D-BA66-25FCA6FA4486}"/>
    <cellStyle name="Moneda 7 51 9" xfId="9105" xr:uid="{367FC262-C970-4FD6-B718-77F45E5E7686}"/>
    <cellStyle name="Moneda 7 51 9 2" xfId="30973" xr:uid="{3FA6FF05-C153-4B20-816D-0E70643624FD}"/>
    <cellStyle name="Moneda 7 51 9 3" xfId="20052" xr:uid="{91F62293-EA5B-48F6-81A9-F7A04F16F513}"/>
    <cellStyle name="Moneda 7 52" xfId="3269" xr:uid="{6CBAA428-D864-411D-9A3E-04C489E47F61}"/>
    <cellStyle name="Moneda 7 52 10" xfId="27335" xr:uid="{4AC16003-A342-4A09-BACB-ADF216990BC5}"/>
    <cellStyle name="Moneda 7 52 11" xfId="16414" xr:uid="{A42A2B80-793C-4602-B51F-AC3A38CA452B}"/>
    <cellStyle name="Moneda 7 52 2" xfId="5679" xr:uid="{32D90DB7-5D88-4586-B048-552DAE6CB7F4}"/>
    <cellStyle name="Moneda 7 52 2 2" xfId="6418" xr:uid="{34291836-1E4E-45E8-965E-F0A1EED65162}"/>
    <cellStyle name="Moneda 7 52 2 2 2" xfId="13725" xr:uid="{946A3445-9645-4F40-815D-0F36EB706DF0}"/>
    <cellStyle name="Moneda 7 52 2 2 2 2" xfId="35579" xr:uid="{C10C230D-9ABD-46A6-99C9-9C43AC4FD7A7}"/>
    <cellStyle name="Moneda 7 52 2 2 2 3" xfId="24658" xr:uid="{4215A8A2-84BA-476D-BA69-59A56C166EBF}"/>
    <cellStyle name="Moneda 7 52 2 2 3" xfId="10071" xr:uid="{56C2E12D-804F-497B-AC51-7F817241606D}"/>
    <cellStyle name="Moneda 7 52 2 2 3 2" xfId="31939" xr:uid="{84C3683C-64BC-43B1-8FCD-1F35AA105E05}"/>
    <cellStyle name="Moneda 7 52 2 2 3 3" xfId="21018" xr:uid="{57E47A31-EFF4-4FED-B071-C5231865ABD3}"/>
    <cellStyle name="Moneda 7 52 2 2 4" xfId="28300" xr:uid="{77805D4B-CE4B-48A9-928C-8E2970EB1B6D}"/>
    <cellStyle name="Moneda 7 52 2 2 5" xfId="17379" xr:uid="{AF226CA5-C593-48A5-B858-33750C2C27CC}"/>
    <cellStyle name="Moneda 7 52 2 3" xfId="7148" xr:uid="{29FDFB22-607E-4993-9B6F-CAC54953FCA4}"/>
    <cellStyle name="Moneda 7 52 2 3 2" xfId="14455" xr:uid="{B07E4B0C-03FC-4B00-B893-C761C0F82562}"/>
    <cellStyle name="Moneda 7 52 2 3 2 2" xfId="36305" xr:uid="{5DA8510D-235E-45CE-AF41-BFDFB07183D4}"/>
    <cellStyle name="Moneda 7 52 2 3 2 3" xfId="25384" xr:uid="{51E725BE-C3D4-4CAB-911C-43965ADF4B8F}"/>
    <cellStyle name="Moneda 7 52 2 3 3" xfId="10801" xr:uid="{CB75F2E5-87CF-4AAA-8DBA-60731B29342F}"/>
    <cellStyle name="Moneda 7 52 2 3 3 2" xfId="32665" xr:uid="{0AEC374D-B26B-4081-A385-9ADEBC01D1EE}"/>
    <cellStyle name="Moneda 7 52 2 3 3 3" xfId="21744" xr:uid="{93D652B6-DF32-43DB-A92C-5FBA07E9CE83}"/>
    <cellStyle name="Moneda 7 52 2 3 4" xfId="29026" xr:uid="{1EBDED82-9C10-494D-AB5D-3C2C23CB2A21}"/>
    <cellStyle name="Moneda 7 52 2 3 5" xfId="18105" xr:uid="{E9EFE75F-1084-4F75-800D-5444C566272A}"/>
    <cellStyle name="Moneda 7 52 2 4" xfId="7878" xr:uid="{A1A70EBF-A654-48E4-A41D-70DE421E294B}"/>
    <cellStyle name="Moneda 7 52 2 4 2" xfId="15185" xr:uid="{31EB4C6D-6A9A-4AF8-B9FD-7B996EB92B00}"/>
    <cellStyle name="Moneda 7 52 2 4 2 2" xfId="37031" xr:uid="{AE4B8114-7869-4F0F-88F9-A9F362E0A439}"/>
    <cellStyle name="Moneda 7 52 2 4 2 3" xfId="26110" xr:uid="{B9FDE2F3-73B2-47E3-90CA-060EB09FCB44}"/>
    <cellStyle name="Moneda 7 52 2 4 3" xfId="11531" xr:uid="{C01C822A-6E60-48E4-BDCD-A2C3F6668733}"/>
    <cellStyle name="Moneda 7 52 2 4 3 2" xfId="33391" xr:uid="{7640A87D-6CCD-4FF1-8A2E-395F1991FDED}"/>
    <cellStyle name="Moneda 7 52 2 4 3 3" xfId="22470" xr:uid="{D97C15F7-E769-42AF-8FDE-BE087F1F8E6B}"/>
    <cellStyle name="Moneda 7 52 2 4 4" xfId="29752" xr:uid="{53AB6A09-36EB-4C4C-B209-BA6D1D2E9128}"/>
    <cellStyle name="Moneda 7 52 2 4 5" xfId="18831" xr:uid="{AA458945-6AED-4B9F-801B-7A925DEA5BD3}"/>
    <cellStyle name="Moneda 7 52 2 5" xfId="8608" xr:uid="{5024E6DF-D9D6-460C-9F7A-986CAC57FE86}"/>
    <cellStyle name="Moneda 7 52 2 5 2" xfId="15915" xr:uid="{504BF2FC-8346-4642-854A-FF8811A15CC3}"/>
    <cellStyle name="Moneda 7 52 2 5 2 2" xfId="37757" xr:uid="{4D949E2E-0F94-46C1-9DE0-303F99F5D7FD}"/>
    <cellStyle name="Moneda 7 52 2 5 2 3" xfId="26836" xr:uid="{F64B3773-7B8E-4029-B596-93F6AD9182CB}"/>
    <cellStyle name="Moneda 7 52 2 5 3" xfId="12257" xr:uid="{E46305D5-A146-43B3-92E8-FC0EB65137BF}"/>
    <cellStyle name="Moneda 7 52 2 5 3 2" xfId="34117" xr:uid="{3B17E2B3-3CA7-4A08-8C99-C9190030E28C}"/>
    <cellStyle name="Moneda 7 52 2 5 3 3" xfId="23196" xr:uid="{B4DA0F90-44D4-4177-B624-4C7C76FD04B4}"/>
    <cellStyle name="Moneda 7 52 2 5 4" xfId="30478" xr:uid="{E5FA88BF-6A34-4DF1-82EF-6AF9F49A8F59}"/>
    <cellStyle name="Moneda 7 52 2 5 5" xfId="19557" xr:uid="{5241AD90-1740-4BEF-AA3A-418BD0D7271D}"/>
    <cellStyle name="Moneda 7 52 2 6" xfId="12997" xr:uid="{CDA3245B-D9A0-4C4A-B768-980C2CE046B5}"/>
    <cellStyle name="Moneda 7 52 2 6 2" xfId="34851" xr:uid="{EA98AB1C-155C-4029-9154-6B47A0523FFE}"/>
    <cellStyle name="Moneda 7 52 2 6 3" xfId="23930" xr:uid="{E672BDE0-4AD8-41EA-A3A0-C7FBABD498D5}"/>
    <cellStyle name="Moneda 7 52 2 7" xfId="9343" xr:uid="{AACCCE75-43E0-46D4-827C-43F5B116BB05}"/>
    <cellStyle name="Moneda 7 52 2 7 2" xfId="31211" xr:uid="{4135135A-7CCE-4B9E-90B6-B003C8EA5876}"/>
    <cellStyle name="Moneda 7 52 2 7 3" xfId="20290" xr:uid="{359317E0-07BA-4E5B-82E7-AED30D46BF0D}"/>
    <cellStyle name="Moneda 7 52 2 8" xfId="27572" xr:uid="{439A152E-23A2-4291-B46B-59A593A40FE0}"/>
    <cellStyle name="Moneda 7 52 2 9" xfId="16651" xr:uid="{B911A315-7946-46E9-BBA5-9C02E6FFEB14}"/>
    <cellStyle name="Moneda 7 52 3" xfId="5929" xr:uid="{011809D4-F66E-4C18-A179-566BE48BEEC2}"/>
    <cellStyle name="Moneda 7 52 3 2" xfId="6662" xr:uid="{568B2AFD-AFB3-4BEF-829A-BF5015D70B6A}"/>
    <cellStyle name="Moneda 7 52 3 2 2" xfId="13969" xr:uid="{D0C7F71E-BCCB-466A-9B3A-7D8A76024FD3}"/>
    <cellStyle name="Moneda 7 52 3 2 2 2" xfId="35823" xr:uid="{E031F004-74DE-432F-BA1D-D5F2F2862719}"/>
    <cellStyle name="Moneda 7 52 3 2 2 3" xfId="24902" xr:uid="{C0E73CCA-D5DC-4C89-8DD0-2536F5805AD0}"/>
    <cellStyle name="Moneda 7 52 3 2 3" xfId="10315" xr:uid="{423B82B8-DC27-4950-88D8-461A8738A788}"/>
    <cellStyle name="Moneda 7 52 3 2 3 2" xfId="32183" xr:uid="{FAC7A5E6-55DF-4781-B796-F70CE8F359CB}"/>
    <cellStyle name="Moneda 7 52 3 2 3 3" xfId="21262" xr:uid="{A350D1D9-875B-4C5C-8A09-A10C676BED2B}"/>
    <cellStyle name="Moneda 7 52 3 2 4" xfId="28544" xr:uid="{C8A21ACD-D375-457B-AF5B-528926759051}"/>
    <cellStyle name="Moneda 7 52 3 2 5" xfId="17623" xr:uid="{F437BD63-ADB8-47EF-A874-971C49CC0B03}"/>
    <cellStyle name="Moneda 7 52 3 3" xfId="7392" xr:uid="{827E784C-24D0-4E34-9AAF-703E46A6120D}"/>
    <cellStyle name="Moneda 7 52 3 3 2" xfId="14699" xr:uid="{D5EEB8BD-A026-4BFD-9035-F3535309E8CC}"/>
    <cellStyle name="Moneda 7 52 3 3 2 2" xfId="36549" xr:uid="{33EF8C80-9AD7-4B9B-A536-04721BA2D95B}"/>
    <cellStyle name="Moneda 7 52 3 3 2 3" xfId="25628" xr:uid="{7BBB4E0F-54E2-4851-BDEC-BFF944E7F266}"/>
    <cellStyle name="Moneda 7 52 3 3 3" xfId="11045" xr:uid="{92A4731B-224B-44B6-BB4E-39D819CA58D4}"/>
    <cellStyle name="Moneda 7 52 3 3 3 2" xfId="32909" xr:uid="{12EE902B-D6C9-4248-A914-D0E4EF0396AE}"/>
    <cellStyle name="Moneda 7 52 3 3 3 3" xfId="21988" xr:uid="{8F22EAF3-BA44-4F6D-B94C-3311319D6AB3}"/>
    <cellStyle name="Moneda 7 52 3 3 4" xfId="29270" xr:uid="{E5A91E3A-4546-4118-89A8-BAF86147AF89}"/>
    <cellStyle name="Moneda 7 52 3 3 5" xfId="18349" xr:uid="{4B579925-1694-4972-9193-5135386133EE}"/>
    <cellStyle name="Moneda 7 52 3 4" xfId="8122" xr:uid="{5B6B5E3A-ED5F-405C-9BEC-07A60956E073}"/>
    <cellStyle name="Moneda 7 52 3 4 2" xfId="15429" xr:uid="{C263E89F-A437-45DD-9AB3-DDDD30B3733B}"/>
    <cellStyle name="Moneda 7 52 3 4 2 2" xfId="37275" xr:uid="{5D3F6D63-1A5A-4DE4-9935-3A35C7DE1C1F}"/>
    <cellStyle name="Moneda 7 52 3 4 2 3" xfId="26354" xr:uid="{EBF89452-243A-4019-9B08-CDC18E65CBC1}"/>
    <cellStyle name="Moneda 7 52 3 4 3" xfId="11775" xr:uid="{E6586CC0-571F-40ED-8FC7-A3E3B4EFC575}"/>
    <cellStyle name="Moneda 7 52 3 4 3 2" xfId="33635" xr:uid="{C6750674-0548-440E-A9AE-5171E8FC4AE0}"/>
    <cellStyle name="Moneda 7 52 3 4 3 3" xfId="22714" xr:uid="{C1A3F3A5-B359-4884-871B-66265FA017D0}"/>
    <cellStyle name="Moneda 7 52 3 4 4" xfId="29996" xr:uid="{C8A4C17A-4E27-49F3-A6F3-1714EDDB3A72}"/>
    <cellStyle name="Moneda 7 52 3 4 5" xfId="19075" xr:uid="{D05D5485-34F0-46AA-8886-3A80DF4E41D5}"/>
    <cellStyle name="Moneda 7 52 3 5" xfId="8852" xr:uid="{CFB86BD9-034C-4D90-9D56-7BA42C87F4D2}"/>
    <cellStyle name="Moneda 7 52 3 5 2" xfId="16159" xr:uid="{3135D2BE-9282-4280-8F97-6497121BA69D}"/>
    <cellStyle name="Moneda 7 52 3 5 2 2" xfId="38001" xr:uid="{20CB8B34-E46B-48E9-AED7-5C99DE27871F}"/>
    <cellStyle name="Moneda 7 52 3 5 2 3" xfId="27080" xr:uid="{A9EE9162-73AE-4961-A81C-77C99D328BB7}"/>
    <cellStyle name="Moneda 7 52 3 5 3" xfId="12501" xr:uid="{791BED85-DD85-4A2D-85E8-48230875C44D}"/>
    <cellStyle name="Moneda 7 52 3 5 3 2" xfId="34361" xr:uid="{AEA3DB87-BE9C-47B6-9350-B110F77443FB}"/>
    <cellStyle name="Moneda 7 52 3 5 3 3" xfId="23440" xr:uid="{2CED81B1-8CB6-41D5-AFCC-71803C239B18}"/>
    <cellStyle name="Moneda 7 52 3 5 4" xfId="30722" xr:uid="{E45B7D52-FF60-47F8-9637-19798B12510A}"/>
    <cellStyle name="Moneda 7 52 3 5 5" xfId="19801" xr:uid="{B9421060-6740-4034-B9D4-6DD9FD732436}"/>
    <cellStyle name="Moneda 7 52 3 6" xfId="13241" xr:uid="{715E3E4C-7BA9-46C4-8C5D-6DCAE01548EE}"/>
    <cellStyle name="Moneda 7 52 3 6 2" xfId="35095" xr:uid="{9530A1A1-C69F-4F90-A824-E2FEDAA8E6B6}"/>
    <cellStyle name="Moneda 7 52 3 6 3" xfId="24174" xr:uid="{55E5C728-6855-44DC-9F2E-9D547CBF7EE0}"/>
    <cellStyle name="Moneda 7 52 3 7" xfId="9587" xr:uid="{F343A9C1-8776-48DF-87F3-699224DEB346}"/>
    <cellStyle name="Moneda 7 52 3 7 2" xfId="31455" xr:uid="{04C77EB7-1F7A-4CA6-97E0-21682FF6C170}"/>
    <cellStyle name="Moneda 7 52 3 7 3" xfId="20534" xr:uid="{39C589B5-5478-4020-B2C6-BB0A5E8AC9F2}"/>
    <cellStyle name="Moneda 7 52 3 8" xfId="27816" xr:uid="{91DF266C-373A-4C3D-981A-920ACA70DABF}"/>
    <cellStyle name="Moneda 7 52 3 9" xfId="16895" xr:uid="{12172AFB-9E3E-4BCA-93D7-948376E71542}"/>
    <cellStyle name="Moneda 7 52 4" xfId="6181" xr:uid="{EF66025C-9ACC-47CD-B046-88CAEA0E81A5}"/>
    <cellStyle name="Moneda 7 52 4 2" xfId="13488" xr:uid="{8F26F8CC-7A2C-4B3B-947B-F8EE931664E8}"/>
    <cellStyle name="Moneda 7 52 4 2 2" xfId="35342" xr:uid="{603B35D9-97EF-4A17-9EB6-F7EACD35DC22}"/>
    <cellStyle name="Moneda 7 52 4 2 3" xfId="24421" xr:uid="{9551ABCD-0EB0-4395-BC58-E7CA90613508}"/>
    <cellStyle name="Moneda 7 52 4 3" xfId="9834" xr:uid="{75A9847F-3286-4F62-BE60-4BBBE1C073CE}"/>
    <cellStyle name="Moneda 7 52 4 3 2" xfId="31702" xr:uid="{2183C3BF-F703-4CD7-BE0F-BC9D3A7DEB53}"/>
    <cellStyle name="Moneda 7 52 4 3 3" xfId="20781" xr:uid="{98869D87-4F74-4FB4-8685-EE5EA82B9729}"/>
    <cellStyle name="Moneda 7 52 4 4" xfId="28063" xr:uid="{EB3CDE90-6EF2-4DD9-BB42-E7098B2E5803}"/>
    <cellStyle name="Moneda 7 52 4 5" xfId="17142" xr:uid="{74F347AA-7263-4507-9FC2-98871C4C3CFB}"/>
    <cellStyle name="Moneda 7 52 5" xfId="6909" xr:uid="{2C8B67E1-4A26-4FF1-925F-A36E6866F822}"/>
    <cellStyle name="Moneda 7 52 5 2" xfId="14216" xr:uid="{0C38BA18-847B-4C4E-AA85-3D51BF8BEA6B}"/>
    <cellStyle name="Moneda 7 52 5 2 2" xfId="36068" xr:uid="{D9633FCD-33D4-4FBA-904C-CC46E8A71824}"/>
    <cellStyle name="Moneda 7 52 5 2 3" xfId="25147" xr:uid="{DA2584C1-FBBD-4FD4-9431-2474C8C017A7}"/>
    <cellStyle name="Moneda 7 52 5 3" xfId="10562" xr:uid="{7A074408-14A4-474B-80E1-37AE3AC8BAC1}"/>
    <cellStyle name="Moneda 7 52 5 3 2" xfId="32428" xr:uid="{3D99E3AA-C198-4CA9-8853-CF4FA44C90E6}"/>
    <cellStyle name="Moneda 7 52 5 3 3" xfId="21507" xr:uid="{54756A19-F569-42BD-A396-44918776C5B3}"/>
    <cellStyle name="Moneda 7 52 5 4" xfId="28789" xr:uid="{DCA2A0A0-8C0C-4E26-9623-29EB258F8B01}"/>
    <cellStyle name="Moneda 7 52 5 5" xfId="17868" xr:uid="{BE15FD49-DAAD-4258-899F-43061DF94588}"/>
    <cellStyle name="Moneda 7 52 6" xfId="7639" xr:uid="{6FF579E9-9023-404E-8EB1-15564299C155}"/>
    <cellStyle name="Moneda 7 52 6 2" xfId="14946" xr:uid="{27E9DD97-C7D0-4888-89D3-D5C964FD7FEA}"/>
    <cellStyle name="Moneda 7 52 6 2 2" xfId="36794" xr:uid="{E8B6BEF9-87CF-4951-8E43-6D67CA01908D}"/>
    <cellStyle name="Moneda 7 52 6 2 3" xfId="25873" xr:uid="{01912E0D-A291-4EDE-9FB7-A49F4E264C41}"/>
    <cellStyle name="Moneda 7 52 6 3" xfId="11292" xr:uid="{4C274DB7-78B8-44CC-ABD7-BEEDF0B3B6F1}"/>
    <cellStyle name="Moneda 7 52 6 3 2" xfId="33154" xr:uid="{D41C7B2A-3869-4E13-8C0A-F3814A1C5D5E}"/>
    <cellStyle name="Moneda 7 52 6 3 3" xfId="22233" xr:uid="{B561D407-E6E6-49D1-A64F-4CA70CF1B437}"/>
    <cellStyle name="Moneda 7 52 6 4" xfId="29515" xr:uid="{6A5C62B4-B846-495E-9A44-8BA60614CB27}"/>
    <cellStyle name="Moneda 7 52 6 5" xfId="18594" xr:uid="{ADCB5907-6125-4550-8B8C-70DAA1B6FB83}"/>
    <cellStyle name="Moneda 7 52 7" xfId="8369" xr:uid="{38A40DA7-57A4-41CD-B183-72D5588F8621}"/>
    <cellStyle name="Moneda 7 52 7 2" xfId="15676" xr:uid="{E8C96752-C34E-4051-BDE5-7B2C7F08EFE1}"/>
    <cellStyle name="Moneda 7 52 7 2 2" xfId="37520" xr:uid="{D6050557-047E-439E-BAF6-7234927BE1DC}"/>
    <cellStyle name="Moneda 7 52 7 2 3" xfId="26599" xr:uid="{F089267D-887A-4C65-A4F2-FAF1AE182D40}"/>
    <cellStyle name="Moneda 7 52 7 3" xfId="12020" xr:uid="{6DF8A03D-7C13-4F7C-841F-B4CA32248584}"/>
    <cellStyle name="Moneda 7 52 7 3 2" xfId="33880" xr:uid="{2B862B07-F39A-4B63-AEB4-F61F7FD9F0AE}"/>
    <cellStyle name="Moneda 7 52 7 3 3" xfId="22959" xr:uid="{AB1059B5-7F4F-41FB-B406-97FA1A9DDC0C}"/>
    <cellStyle name="Moneda 7 52 7 4" xfId="30241" xr:uid="{0E779E43-DEC0-4F2C-80C4-6EA991DB516A}"/>
    <cellStyle name="Moneda 7 52 7 5" xfId="19320" xr:uid="{BE1B4D83-D901-41FB-89E5-837CCC7D1C4F}"/>
    <cellStyle name="Moneda 7 52 8" xfId="12758" xr:uid="{2734F55A-5BBF-4FC1-A0BD-4A53363DE8B4}"/>
    <cellStyle name="Moneda 7 52 8 2" xfId="34614" xr:uid="{E0293B03-DBE2-4586-84AA-A20493A471CD}"/>
    <cellStyle name="Moneda 7 52 8 3" xfId="23693" xr:uid="{CDF26BC0-67C3-4BF4-A8ED-D97AF056775E}"/>
    <cellStyle name="Moneda 7 52 9" xfId="9106" xr:uid="{AB915177-43E0-4E3D-ABEC-AEC7CCBF60D5}"/>
    <cellStyle name="Moneda 7 52 9 2" xfId="30974" xr:uid="{5A3923BF-FF91-4013-A8D8-FA33FFE417D3}"/>
    <cellStyle name="Moneda 7 52 9 3" xfId="20053" xr:uid="{3471DD39-E2DE-4C7E-AA54-C1789F7AB982}"/>
    <cellStyle name="Moneda 7 53" xfId="3270" xr:uid="{5F2CDFEA-6B7A-46F0-B4C8-7267F800980E}"/>
    <cellStyle name="Moneda 7 53 10" xfId="27336" xr:uid="{6C7044C5-D016-43DA-8AB1-9ED6E5E5AE60}"/>
    <cellStyle name="Moneda 7 53 11" xfId="16415" xr:uid="{8F2B5EA0-6BEA-4FDE-9A7D-E3E7152232CF}"/>
    <cellStyle name="Moneda 7 53 2" xfId="5680" xr:uid="{AE4F1F4D-9C5A-45FC-BFCE-EE3A2F8BC058}"/>
    <cellStyle name="Moneda 7 53 2 2" xfId="6419" xr:uid="{914842FF-B709-4550-B41B-E718DA68DBAF}"/>
    <cellStyle name="Moneda 7 53 2 2 2" xfId="13726" xr:uid="{E683CBAD-2FF7-47C0-826C-AB6B494FEA0C}"/>
    <cellStyle name="Moneda 7 53 2 2 2 2" xfId="35580" xr:uid="{C64674ED-7CCF-41B4-874D-CAE446FDF1C0}"/>
    <cellStyle name="Moneda 7 53 2 2 2 3" xfId="24659" xr:uid="{27A72F2C-D048-45B7-8296-394C09E22DA3}"/>
    <cellStyle name="Moneda 7 53 2 2 3" xfId="10072" xr:uid="{3CB783D4-D676-4842-99D1-DE6FA4B263DD}"/>
    <cellStyle name="Moneda 7 53 2 2 3 2" xfId="31940" xr:uid="{36DAEA66-B516-42B9-8439-67FBAA376C6F}"/>
    <cellStyle name="Moneda 7 53 2 2 3 3" xfId="21019" xr:uid="{3A759094-F34D-4082-A701-D3A97AD17CD8}"/>
    <cellStyle name="Moneda 7 53 2 2 4" xfId="28301" xr:uid="{62E4CFEA-F737-46F6-A1D0-6521C6A598AC}"/>
    <cellStyle name="Moneda 7 53 2 2 5" xfId="17380" xr:uid="{888D8CE7-1507-4963-9515-465D0C0EF11F}"/>
    <cellStyle name="Moneda 7 53 2 3" xfId="7149" xr:uid="{AAE5610F-C4EB-456E-B32D-1481AC291ACB}"/>
    <cellStyle name="Moneda 7 53 2 3 2" xfId="14456" xr:uid="{F76E540D-A384-467D-AC2F-9C230D189BE0}"/>
    <cellStyle name="Moneda 7 53 2 3 2 2" xfId="36306" xr:uid="{8AAED1FD-A43B-4DBA-97B4-FF8F04639270}"/>
    <cellStyle name="Moneda 7 53 2 3 2 3" xfId="25385" xr:uid="{11C758B8-8E12-48F5-ACE2-88D9558A61DD}"/>
    <cellStyle name="Moneda 7 53 2 3 3" xfId="10802" xr:uid="{D338689E-BB0D-45FD-831C-BF8623046278}"/>
    <cellStyle name="Moneda 7 53 2 3 3 2" xfId="32666" xr:uid="{D0DC8BB3-CABF-473C-A7D9-1E4A43CEA2EE}"/>
    <cellStyle name="Moneda 7 53 2 3 3 3" xfId="21745" xr:uid="{DAF4DFA1-FA0F-4A6A-8ABA-62B05368B21A}"/>
    <cellStyle name="Moneda 7 53 2 3 4" xfId="29027" xr:uid="{948D4E6C-E5B2-4207-BD7C-EC46EA95EE9A}"/>
    <cellStyle name="Moneda 7 53 2 3 5" xfId="18106" xr:uid="{B2FEE2D7-856E-4850-B4A7-3FFE8DFB279C}"/>
    <cellStyle name="Moneda 7 53 2 4" xfId="7879" xr:uid="{C438C72C-EC25-4870-B979-6136B2BF7F2B}"/>
    <cellStyle name="Moneda 7 53 2 4 2" xfId="15186" xr:uid="{215C0EB6-4CDD-4B80-AFD6-2B0D91FD038E}"/>
    <cellStyle name="Moneda 7 53 2 4 2 2" xfId="37032" xr:uid="{F3CD2AA8-1154-4605-B053-6CFF47DA39DF}"/>
    <cellStyle name="Moneda 7 53 2 4 2 3" xfId="26111" xr:uid="{15B8FA6A-8B05-4B5F-92C6-1FD84C16C517}"/>
    <cellStyle name="Moneda 7 53 2 4 3" xfId="11532" xr:uid="{36AFB063-876B-4661-9842-3FC83D0EEEF4}"/>
    <cellStyle name="Moneda 7 53 2 4 3 2" xfId="33392" xr:uid="{728B621B-0262-4098-95EB-512F79DFDBEB}"/>
    <cellStyle name="Moneda 7 53 2 4 3 3" xfId="22471" xr:uid="{4ACBB212-F2F1-4370-A230-A53258327F59}"/>
    <cellStyle name="Moneda 7 53 2 4 4" xfId="29753" xr:uid="{4E33A71E-08C1-4D03-8F4F-CEADC45B1A6C}"/>
    <cellStyle name="Moneda 7 53 2 4 5" xfId="18832" xr:uid="{FA541500-5731-4BE3-9611-9E050E449E57}"/>
    <cellStyle name="Moneda 7 53 2 5" xfId="8609" xr:uid="{F6863C3B-7991-44E8-89AF-C05DBA64F1FF}"/>
    <cellStyle name="Moneda 7 53 2 5 2" xfId="15916" xr:uid="{855BB596-376D-45B5-B585-3C2A989CA6BC}"/>
    <cellStyle name="Moneda 7 53 2 5 2 2" xfId="37758" xr:uid="{6E2ACD38-E56F-48CE-B090-D5BE517B6269}"/>
    <cellStyle name="Moneda 7 53 2 5 2 3" xfId="26837" xr:uid="{FDE7D8D5-3B5E-49FB-BC43-F23360C1BE3C}"/>
    <cellStyle name="Moneda 7 53 2 5 3" xfId="12258" xr:uid="{75464AA0-B6C8-4603-BD81-E85AF8050D7D}"/>
    <cellStyle name="Moneda 7 53 2 5 3 2" xfId="34118" xr:uid="{49E76762-1A35-4B34-BD8F-BAF39B4F793D}"/>
    <cellStyle name="Moneda 7 53 2 5 3 3" xfId="23197" xr:uid="{CA564782-FE32-4290-A95E-9D4A2E6D3103}"/>
    <cellStyle name="Moneda 7 53 2 5 4" xfId="30479" xr:uid="{EFEEED86-1511-447A-A14E-492CB2755BA2}"/>
    <cellStyle name="Moneda 7 53 2 5 5" xfId="19558" xr:uid="{FA880792-4B1C-452F-BB61-0C1E1FFCFA16}"/>
    <cellStyle name="Moneda 7 53 2 6" xfId="12998" xr:uid="{BB942C64-C436-4BCA-A5A4-D6EC50F03AC3}"/>
    <cellStyle name="Moneda 7 53 2 6 2" xfId="34852" xr:uid="{8C73E0AE-3AAC-4642-874D-78AA27396E4B}"/>
    <cellStyle name="Moneda 7 53 2 6 3" xfId="23931" xr:uid="{B960C60F-663F-41F0-9AD4-94FE5AA02FF5}"/>
    <cellStyle name="Moneda 7 53 2 7" xfId="9344" xr:uid="{B5890E29-04C4-4D9F-A7AD-F73F287830A4}"/>
    <cellStyle name="Moneda 7 53 2 7 2" xfId="31212" xr:uid="{B0047423-659F-4343-A39A-94EAB9EAA36D}"/>
    <cellStyle name="Moneda 7 53 2 7 3" xfId="20291" xr:uid="{B6CE9FA4-1526-47FC-8121-1547FDB3C95C}"/>
    <cellStyle name="Moneda 7 53 2 8" xfId="27573" xr:uid="{70DC2F60-4E55-418C-B88E-9C42D0E42EAD}"/>
    <cellStyle name="Moneda 7 53 2 9" xfId="16652" xr:uid="{365F3EA2-1CAE-4A04-A491-34EE4A7CD95A}"/>
    <cellStyle name="Moneda 7 53 3" xfId="5930" xr:uid="{B03F6136-7513-4DB0-9CCE-F4B16F4FE78C}"/>
    <cellStyle name="Moneda 7 53 3 2" xfId="6663" xr:uid="{D5C8C8E2-CFFD-4642-832C-9E9D26CA0041}"/>
    <cellStyle name="Moneda 7 53 3 2 2" xfId="13970" xr:uid="{0851AFF6-45F6-48A3-8B53-27B5147D195A}"/>
    <cellStyle name="Moneda 7 53 3 2 2 2" xfId="35824" xr:uid="{A10F2F58-81BA-4D8D-8E4E-6B0C3A19A2D4}"/>
    <cellStyle name="Moneda 7 53 3 2 2 3" xfId="24903" xr:uid="{F6E6E5D9-BA63-4659-8B1E-1E3FC55CABF3}"/>
    <cellStyle name="Moneda 7 53 3 2 3" xfId="10316" xr:uid="{3A2DC8C8-FEA9-402C-B18D-63588139B534}"/>
    <cellStyle name="Moneda 7 53 3 2 3 2" xfId="32184" xr:uid="{82059C31-B7B7-430F-A89A-4724D440F3F6}"/>
    <cellStyle name="Moneda 7 53 3 2 3 3" xfId="21263" xr:uid="{4063D2F7-28B2-409D-83D1-6BD6F8BF1AE2}"/>
    <cellStyle name="Moneda 7 53 3 2 4" xfId="28545" xr:uid="{2B4BD8D4-7390-4470-9635-F5591D8227D8}"/>
    <cellStyle name="Moneda 7 53 3 2 5" xfId="17624" xr:uid="{E84F4A79-7C13-4895-8CD0-C19C5706CCB8}"/>
    <cellStyle name="Moneda 7 53 3 3" xfId="7393" xr:uid="{A3931101-34DD-4094-AEAA-74474BD4758A}"/>
    <cellStyle name="Moneda 7 53 3 3 2" xfId="14700" xr:uid="{EFFE8761-F11B-47C5-A1C5-97363F14728D}"/>
    <cellStyle name="Moneda 7 53 3 3 2 2" xfId="36550" xr:uid="{64AF5C8E-6374-419F-A369-D6F3B46648A5}"/>
    <cellStyle name="Moneda 7 53 3 3 2 3" xfId="25629" xr:uid="{17CF207A-A7DE-4FE1-B638-B406EA685A23}"/>
    <cellStyle name="Moneda 7 53 3 3 3" xfId="11046" xr:uid="{94DD1BD2-1854-4FC9-B636-BB2A29A6F557}"/>
    <cellStyle name="Moneda 7 53 3 3 3 2" xfId="32910" xr:uid="{978DD885-176F-4F6A-B2DF-90DE2CF78238}"/>
    <cellStyle name="Moneda 7 53 3 3 3 3" xfId="21989" xr:uid="{8F0B41AA-2DA6-4655-B2AC-9DAE877332FD}"/>
    <cellStyle name="Moneda 7 53 3 3 4" xfId="29271" xr:uid="{EB910B2E-856C-42AA-A6C3-76931B1B97A6}"/>
    <cellStyle name="Moneda 7 53 3 3 5" xfId="18350" xr:uid="{FCBB8480-4C78-4548-9C09-EDE6E20A4A2B}"/>
    <cellStyle name="Moneda 7 53 3 4" xfId="8123" xr:uid="{BC2FDA6C-B853-488B-8094-A763B5B7535E}"/>
    <cellStyle name="Moneda 7 53 3 4 2" xfId="15430" xr:uid="{B3943E4E-ACDD-44B3-9A9E-82C13C54E48D}"/>
    <cellStyle name="Moneda 7 53 3 4 2 2" xfId="37276" xr:uid="{20BFB4DC-A3F0-403B-9B52-6B64AECBCE7C}"/>
    <cellStyle name="Moneda 7 53 3 4 2 3" xfId="26355" xr:uid="{F3B39C3A-D568-4606-AADD-00938E904AA8}"/>
    <cellStyle name="Moneda 7 53 3 4 3" xfId="11776" xr:uid="{8195D570-EFA8-4B3B-B426-F21A6257A2A4}"/>
    <cellStyle name="Moneda 7 53 3 4 3 2" xfId="33636" xr:uid="{05ABB3A6-21AC-4BBF-9790-FB204742290C}"/>
    <cellStyle name="Moneda 7 53 3 4 3 3" xfId="22715" xr:uid="{51A5CE3C-114A-4BE2-8838-684416F23D43}"/>
    <cellStyle name="Moneda 7 53 3 4 4" xfId="29997" xr:uid="{46E8D193-07F4-492D-83CF-A34D0DED4FBB}"/>
    <cellStyle name="Moneda 7 53 3 4 5" xfId="19076" xr:uid="{38670FF0-7EAB-420D-87A3-E4733CF11F37}"/>
    <cellStyle name="Moneda 7 53 3 5" xfId="8853" xr:uid="{78D2C107-752B-4597-92CA-EBDB2CBE1775}"/>
    <cellStyle name="Moneda 7 53 3 5 2" xfId="16160" xr:uid="{530EB32D-6452-45BE-A4C3-652C2006A7B4}"/>
    <cellStyle name="Moneda 7 53 3 5 2 2" xfId="38002" xr:uid="{87EC8C1E-000E-4EC9-95C3-3DD90E5FBD02}"/>
    <cellStyle name="Moneda 7 53 3 5 2 3" xfId="27081" xr:uid="{8B59F8A8-4488-401E-8B89-EB3D84940290}"/>
    <cellStyle name="Moneda 7 53 3 5 3" xfId="12502" xr:uid="{A9B72ACB-BE8C-4549-9B53-F1030A1348BC}"/>
    <cellStyle name="Moneda 7 53 3 5 3 2" xfId="34362" xr:uid="{13A3167E-03FA-4F0F-A563-D092045D42A4}"/>
    <cellStyle name="Moneda 7 53 3 5 3 3" xfId="23441" xr:uid="{9D6B3A72-0790-4359-A0F1-2D7832C08440}"/>
    <cellStyle name="Moneda 7 53 3 5 4" xfId="30723" xr:uid="{FE4ECE4B-8032-4442-ACE7-C5C441518AD7}"/>
    <cellStyle name="Moneda 7 53 3 5 5" xfId="19802" xr:uid="{9A6FA3B1-FAAA-4DC2-8F05-723E0CCC5AA8}"/>
    <cellStyle name="Moneda 7 53 3 6" xfId="13242" xr:uid="{0A50F003-BFC4-4DBC-91A7-2B208CF7DEE9}"/>
    <cellStyle name="Moneda 7 53 3 6 2" xfId="35096" xr:uid="{314D899A-3CE1-4AAC-8602-005062C0BA87}"/>
    <cellStyle name="Moneda 7 53 3 6 3" xfId="24175" xr:uid="{F91A7030-A582-4F7E-9A9C-25FB4DA3AC93}"/>
    <cellStyle name="Moneda 7 53 3 7" xfId="9588" xr:uid="{1BCBF380-4F15-45E9-BEE7-2855164BE6E6}"/>
    <cellStyle name="Moneda 7 53 3 7 2" xfId="31456" xr:uid="{3812AC68-7235-45E6-92DF-83B5FC848B0B}"/>
    <cellStyle name="Moneda 7 53 3 7 3" xfId="20535" xr:uid="{12AE5AA9-865B-4744-B568-7F381C5A77F0}"/>
    <cellStyle name="Moneda 7 53 3 8" xfId="27817" xr:uid="{900DDBD2-1D16-4421-9B20-2C18755641FB}"/>
    <cellStyle name="Moneda 7 53 3 9" xfId="16896" xr:uid="{60BA7EF1-3B1E-499C-B124-5801B7A34583}"/>
    <cellStyle name="Moneda 7 53 4" xfId="6182" xr:uid="{C9AC56BA-9804-4146-AA94-B9E421FF617D}"/>
    <cellStyle name="Moneda 7 53 4 2" xfId="13489" xr:uid="{87A81AE0-4EDD-414D-BA90-8009F9E09141}"/>
    <cellStyle name="Moneda 7 53 4 2 2" xfId="35343" xr:uid="{B842047A-CE39-431E-80BF-EBD99C19F258}"/>
    <cellStyle name="Moneda 7 53 4 2 3" xfId="24422" xr:uid="{79B7CD8E-426D-4A4C-ABF1-6E7378AF032E}"/>
    <cellStyle name="Moneda 7 53 4 3" xfId="9835" xr:uid="{49E5BC55-2CCE-4491-84B3-87692632461F}"/>
    <cellStyle name="Moneda 7 53 4 3 2" xfId="31703" xr:uid="{3AC30339-8F3C-4BFE-BF8C-5A326BB3B305}"/>
    <cellStyle name="Moneda 7 53 4 3 3" xfId="20782" xr:uid="{61ED3F98-B633-48A9-9C9A-7A284288F7AD}"/>
    <cellStyle name="Moneda 7 53 4 4" xfId="28064" xr:uid="{C7500617-1EA3-49E7-AB3F-98B1D6B771C1}"/>
    <cellStyle name="Moneda 7 53 4 5" xfId="17143" xr:uid="{E99DFDF1-C193-4B85-A4B9-29D34CB91909}"/>
    <cellStyle name="Moneda 7 53 5" xfId="6910" xr:uid="{A197EE71-5E08-4A2E-B45E-3EA3CA623EEF}"/>
    <cellStyle name="Moneda 7 53 5 2" xfId="14217" xr:uid="{C7755362-3DF0-4490-A297-4056E2CF20C9}"/>
    <cellStyle name="Moneda 7 53 5 2 2" xfId="36069" xr:uid="{508D45D6-4509-4070-887E-7A3579C3DB2D}"/>
    <cellStyle name="Moneda 7 53 5 2 3" xfId="25148" xr:uid="{9DE15E6B-F4CC-4788-A44E-49E708EF6314}"/>
    <cellStyle name="Moneda 7 53 5 3" xfId="10563" xr:uid="{DDA0F355-C52A-43FA-9E35-5A680AB3765F}"/>
    <cellStyle name="Moneda 7 53 5 3 2" xfId="32429" xr:uid="{EF1D647F-679F-4648-9E72-FD56726E2DC5}"/>
    <cellStyle name="Moneda 7 53 5 3 3" xfId="21508" xr:uid="{1DA9E6C1-2266-4B41-B8C4-AF482A9A2E28}"/>
    <cellStyle name="Moneda 7 53 5 4" xfId="28790" xr:uid="{68A008E4-58B8-433C-A099-7E6C730F18AD}"/>
    <cellStyle name="Moneda 7 53 5 5" xfId="17869" xr:uid="{468ECDAB-8C2B-4616-9F9B-F9F2638ACB8E}"/>
    <cellStyle name="Moneda 7 53 6" xfId="7640" xr:uid="{4997C11D-D1E1-4BA6-9B06-BEAB733DE61E}"/>
    <cellStyle name="Moneda 7 53 6 2" xfId="14947" xr:uid="{9393F85F-B57B-4BA2-AB2E-B1EC36A9FEFA}"/>
    <cellStyle name="Moneda 7 53 6 2 2" xfId="36795" xr:uid="{FE75D623-5092-42E8-B578-9C81B18EC3AC}"/>
    <cellStyle name="Moneda 7 53 6 2 3" xfId="25874" xr:uid="{A5DAF2B1-B707-4EDC-B128-9F6F928E7EE3}"/>
    <cellStyle name="Moneda 7 53 6 3" xfId="11293" xr:uid="{33DCEDDE-D251-436F-B563-2429776C2256}"/>
    <cellStyle name="Moneda 7 53 6 3 2" xfId="33155" xr:uid="{642079B2-E8AA-4E9A-95E3-63B1756A351D}"/>
    <cellStyle name="Moneda 7 53 6 3 3" xfId="22234" xr:uid="{53F46171-C0E4-41E9-B2C0-E8006631E851}"/>
    <cellStyle name="Moneda 7 53 6 4" xfId="29516" xr:uid="{BF733FEF-07DF-45F2-B200-1868DA99DDD5}"/>
    <cellStyle name="Moneda 7 53 6 5" xfId="18595" xr:uid="{1F988D6C-E47A-41C7-BF9B-EBB50A48BB91}"/>
    <cellStyle name="Moneda 7 53 7" xfId="8370" xr:uid="{2CD8AEEA-4AFA-49C3-99B0-46877058F9B1}"/>
    <cellStyle name="Moneda 7 53 7 2" xfId="15677" xr:uid="{F3782456-808D-4F7F-89B0-B6D548684FB8}"/>
    <cellStyle name="Moneda 7 53 7 2 2" xfId="37521" xr:uid="{98AA64D7-61EF-429D-B2AC-C5C2F69353C7}"/>
    <cellStyle name="Moneda 7 53 7 2 3" xfId="26600" xr:uid="{3E327AFE-F769-4221-A2E5-F1BA7539C145}"/>
    <cellStyle name="Moneda 7 53 7 3" xfId="12021" xr:uid="{5E162BD6-5818-4251-8679-613482F435AB}"/>
    <cellStyle name="Moneda 7 53 7 3 2" xfId="33881" xr:uid="{195376E6-C254-4C14-82F4-F8C3B2CA4407}"/>
    <cellStyle name="Moneda 7 53 7 3 3" xfId="22960" xr:uid="{BDD2EFF5-B495-4A9B-BDB6-6CD4E4A77013}"/>
    <cellStyle name="Moneda 7 53 7 4" xfId="30242" xr:uid="{D5E036C3-1E13-4D4B-81F0-B1DF4CAD6E9F}"/>
    <cellStyle name="Moneda 7 53 7 5" xfId="19321" xr:uid="{D04FD2F4-20D7-4646-9EC7-77309552E459}"/>
    <cellStyle name="Moneda 7 53 8" xfId="12759" xr:uid="{79C16277-D7E7-4F27-AD26-9069277380AE}"/>
    <cellStyle name="Moneda 7 53 8 2" xfId="34615" xr:uid="{EEBE8685-51F8-4D71-8CB1-69D147403D0A}"/>
    <cellStyle name="Moneda 7 53 8 3" xfId="23694" xr:uid="{5D235EFA-13A6-410C-9C44-26AF7997C4BA}"/>
    <cellStyle name="Moneda 7 53 9" xfId="9107" xr:uid="{1195788C-90A3-4428-A910-F2A365969693}"/>
    <cellStyle name="Moneda 7 53 9 2" xfId="30975" xr:uid="{FAD4314F-DB0E-436B-908D-47926CDEB1AD}"/>
    <cellStyle name="Moneda 7 53 9 3" xfId="20054" xr:uid="{FC2A4A76-066D-4E35-B947-25FEBF2DD155}"/>
    <cellStyle name="Moneda 7 54" xfId="3271" xr:uid="{B5E4860A-FEBE-44EA-98DD-654BAE58DBCB}"/>
    <cellStyle name="Moneda 7 54 10" xfId="27337" xr:uid="{5EF23601-7A99-4C75-9270-524AA8697CC0}"/>
    <cellStyle name="Moneda 7 54 11" xfId="16416" xr:uid="{2CC11E63-E301-4B8B-BAE5-8AAE9848264F}"/>
    <cellStyle name="Moneda 7 54 2" xfId="5681" xr:uid="{55F4CC67-964C-4280-BD47-C4F965B5F4CE}"/>
    <cellStyle name="Moneda 7 54 2 2" xfId="6420" xr:uid="{21D86F3A-FA2C-4C11-939B-092CBC47C402}"/>
    <cellStyle name="Moneda 7 54 2 2 2" xfId="13727" xr:uid="{244E6092-ACCD-4030-B2CF-1A54FBB9C6C6}"/>
    <cellStyle name="Moneda 7 54 2 2 2 2" xfId="35581" xr:uid="{CB48B64A-50CE-417E-9CF6-1A603E9BAAE7}"/>
    <cellStyle name="Moneda 7 54 2 2 2 3" xfId="24660" xr:uid="{11BA00D7-1B32-4720-8B44-C3150671D728}"/>
    <cellStyle name="Moneda 7 54 2 2 3" xfId="10073" xr:uid="{FE1D70A9-9A2F-489D-AAA7-5753BBBF0A9A}"/>
    <cellStyle name="Moneda 7 54 2 2 3 2" xfId="31941" xr:uid="{F5E05CAF-9C32-4B36-AD6A-6EAE05936721}"/>
    <cellStyle name="Moneda 7 54 2 2 3 3" xfId="21020" xr:uid="{E88CAFC5-4CE4-4A7E-BEC9-02CAA5448B7C}"/>
    <cellStyle name="Moneda 7 54 2 2 4" xfId="28302" xr:uid="{B10F9A13-1D16-42E7-BCBB-102FD06D6CFB}"/>
    <cellStyle name="Moneda 7 54 2 2 5" xfId="17381" xr:uid="{3F1FC229-73FF-448D-9C68-8CC0741C45B5}"/>
    <cellStyle name="Moneda 7 54 2 3" xfId="7150" xr:uid="{4671D36B-7F91-422C-8392-6ACF27059A5B}"/>
    <cellStyle name="Moneda 7 54 2 3 2" xfId="14457" xr:uid="{59DB5867-91E8-4967-B3A1-8E852624709F}"/>
    <cellStyle name="Moneda 7 54 2 3 2 2" xfId="36307" xr:uid="{D4F80F66-4038-4B7B-8FF6-28D2C59C1122}"/>
    <cellStyle name="Moneda 7 54 2 3 2 3" xfId="25386" xr:uid="{C6845BA7-5709-4D29-8F53-E2803552B3AC}"/>
    <cellStyle name="Moneda 7 54 2 3 3" xfId="10803" xr:uid="{94366626-B3AF-4806-A035-DFD58CDA4A06}"/>
    <cellStyle name="Moneda 7 54 2 3 3 2" xfId="32667" xr:uid="{3F43F6B7-5876-4521-943A-6DEB1C5F025E}"/>
    <cellStyle name="Moneda 7 54 2 3 3 3" xfId="21746" xr:uid="{C759A12D-2249-4414-AE11-D1AC2ACDD10A}"/>
    <cellStyle name="Moneda 7 54 2 3 4" xfId="29028" xr:uid="{94FEA406-897B-4D64-BC1B-9AA59C437D59}"/>
    <cellStyle name="Moneda 7 54 2 3 5" xfId="18107" xr:uid="{BC763F5F-07DF-4662-BEC3-1C872A860BAE}"/>
    <cellStyle name="Moneda 7 54 2 4" xfId="7880" xr:uid="{AF36E43A-EF81-4552-98B8-D64657AB37DD}"/>
    <cellStyle name="Moneda 7 54 2 4 2" xfId="15187" xr:uid="{F13FFA83-35AF-4B71-93C9-CB638DBA2C58}"/>
    <cellStyle name="Moneda 7 54 2 4 2 2" xfId="37033" xr:uid="{7E22AC50-D331-42EF-B1BF-EC5A78453EF6}"/>
    <cellStyle name="Moneda 7 54 2 4 2 3" xfId="26112" xr:uid="{FD27E1AF-DE97-4875-8279-537E8E81169B}"/>
    <cellStyle name="Moneda 7 54 2 4 3" xfId="11533" xr:uid="{2AFC858F-C6B3-4C1D-BC51-C0D72FBC959C}"/>
    <cellStyle name="Moneda 7 54 2 4 3 2" xfId="33393" xr:uid="{7FAF485B-9C43-4900-8ECA-E01C788D75DD}"/>
    <cellStyle name="Moneda 7 54 2 4 3 3" xfId="22472" xr:uid="{C2D5E14F-BA9C-40EB-BF0F-7C000BE462A4}"/>
    <cellStyle name="Moneda 7 54 2 4 4" xfId="29754" xr:uid="{CCAC1DA6-37D6-4A55-B866-BCB8949A25B1}"/>
    <cellStyle name="Moneda 7 54 2 4 5" xfId="18833" xr:uid="{07206CC9-D832-4DE5-A389-1AD3C79CC423}"/>
    <cellStyle name="Moneda 7 54 2 5" xfId="8610" xr:uid="{88B9237E-B582-4018-B8A5-3B338D698B41}"/>
    <cellStyle name="Moneda 7 54 2 5 2" xfId="15917" xr:uid="{26CBA470-A1B1-4989-BEDC-EE8035083607}"/>
    <cellStyle name="Moneda 7 54 2 5 2 2" xfId="37759" xr:uid="{97B66622-AE39-4E7E-8242-8817617A5490}"/>
    <cellStyle name="Moneda 7 54 2 5 2 3" xfId="26838" xr:uid="{7C2584BA-4B1A-47B9-8EE2-9E65F4BE7222}"/>
    <cellStyle name="Moneda 7 54 2 5 3" xfId="12259" xr:uid="{FC72345C-45AF-438C-8219-E42DEA152A63}"/>
    <cellStyle name="Moneda 7 54 2 5 3 2" xfId="34119" xr:uid="{71407601-98B6-4755-B2A1-A5682A4154FF}"/>
    <cellStyle name="Moneda 7 54 2 5 3 3" xfId="23198" xr:uid="{34B15A33-D5F8-44B5-AD94-10F57E284A3C}"/>
    <cellStyle name="Moneda 7 54 2 5 4" xfId="30480" xr:uid="{8C43B0D8-2842-41FE-A319-EBBE7EA90091}"/>
    <cellStyle name="Moneda 7 54 2 5 5" xfId="19559" xr:uid="{E180364C-0EED-4EE7-92C5-E1C29B174032}"/>
    <cellStyle name="Moneda 7 54 2 6" xfId="12999" xr:uid="{7B8B2A72-4537-402C-9C2D-853992365B21}"/>
    <cellStyle name="Moneda 7 54 2 6 2" xfId="34853" xr:uid="{AA08D202-27C0-4BEE-A167-7B142A6C88AE}"/>
    <cellStyle name="Moneda 7 54 2 6 3" xfId="23932" xr:uid="{D0F3C0E6-A666-4425-9974-116BA3207FEC}"/>
    <cellStyle name="Moneda 7 54 2 7" xfId="9345" xr:uid="{FC2D066D-6B18-43C7-B1E6-BD47E55C27B6}"/>
    <cellStyle name="Moneda 7 54 2 7 2" xfId="31213" xr:uid="{09B41E6D-A6B3-4BC7-8F15-D63F3F3B5B9D}"/>
    <cellStyle name="Moneda 7 54 2 7 3" xfId="20292" xr:uid="{BAE84271-4C45-494F-BFE2-53D976071767}"/>
    <cellStyle name="Moneda 7 54 2 8" xfId="27574" xr:uid="{D512542A-3BDF-42C3-AF17-753C3FC3FEA4}"/>
    <cellStyle name="Moneda 7 54 2 9" xfId="16653" xr:uid="{4DB06319-56F7-418A-A226-EA583702E834}"/>
    <cellStyle name="Moneda 7 54 3" xfId="5931" xr:uid="{A222A711-4ED3-4CE2-8768-035DCB3AF532}"/>
    <cellStyle name="Moneda 7 54 3 2" xfId="6664" xr:uid="{FCAC1EBF-AD68-48BC-B604-BCCFA4662B19}"/>
    <cellStyle name="Moneda 7 54 3 2 2" xfId="13971" xr:uid="{8BDCE5EB-ECAC-43D9-9BEC-361DA645B906}"/>
    <cellStyle name="Moneda 7 54 3 2 2 2" xfId="35825" xr:uid="{CE957D02-9AAE-40F2-B5AD-CAF595495101}"/>
    <cellStyle name="Moneda 7 54 3 2 2 3" xfId="24904" xr:uid="{0A1EADD9-CA5A-4564-B64F-5A614EDA22BD}"/>
    <cellStyle name="Moneda 7 54 3 2 3" xfId="10317" xr:uid="{C25E64C0-2B6E-447E-AAFB-21E69861FBA0}"/>
    <cellStyle name="Moneda 7 54 3 2 3 2" xfId="32185" xr:uid="{24EDD43C-FC84-441C-9726-17ED8978285E}"/>
    <cellStyle name="Moneda 7 54 3 2 3 3" xfId="21264" xr:uid="{1E467A1B-8850-4299-80A9-5585DD2B49FB}"/>
    <cellStyle name="Moneda 7 54 3 2 4" xfId="28546" xr:uid="{29C726BB-3EDD-48AC-A73B-F54A46A078E6}"/>
    <cellStyle name="Moneda 7 54 3 2 5" xfId="17625" xr:uid="{AD0FADAC-A8D3-4799-9D35-EB97D60C9701}"/>
    <cellStyle name="Moneda 7 54 3 3" xfId="7394" xr:uid="{80600F95-7F71-41A6-BFC1-C67E1BF4BFBE}"/>
    <cellStyle name="Moneda 7 54 3 3 2" xfId="14701" xr:uid="{22D6ED28-0628-4B18-A1C2-505751BD07AF}"/>
    <cellStyle name="Moneda 7 54 3 3 2 2" xfId="36551" xr:uid="{A66E670E-BA1A-414D-AE45-9BEE16C391C6}"/>
    <cellStyle name="Moneda 7 54 3 3 2 3" xfId="25630" xr:uid="{F29447F4-0FAA-4FE0-BB6C-9D701F12CFBD}"/>
    <cellStyle name="Moneda 7 54 3 3 3" xfId="11047" xr:uid="{E6A76403-3B35-41E9-980B-BC2F8CB06852}"/>
    <cellStyle name="Moneda 7 54 3 3 3 2" xfId="32911" xr:uid="{6EE93344-6EA8-4D56-B4BE-5AD23A485AE9}"/>
    <cellStyle name="Moneda 7 54 3 3 3 3" xfId="21990" xr:uid="{B4CB07BF-507A-4E25-9115-672E81A74260}"/>
    <cellStyle name="Moneda 7 54 3 3 4" xfId="29272" xr:uid="{AFEE7A63-9398-45BB-A059-5F4C2D3A526E}"/>
    <cellStyle name="Moneda 7 54 3 3 5" xfId="18351" xr:uid="{D46F6192-1640-491B-9A5F-BD8FAB270F0B}"/>
    <cellStyle name="Moneda 7 54 3 4" xfId="8124" xr:uid="{7B7248E5-8AD5-4805-A7BF-461F02B1AA1E}"/>
    <cellStyle name="Moneda 7 54 3 4 2" xfId="15431" xr:uid="{4E88D1A6-5034-4AFD-AE58-060D9FB3190B}"/>
    <cellStyle name="Moneda 7 54 3 4 2 2" xfId="37277" xr:uid="{AE553FCF-AE68-43A0-93DA-D00EA1C9C9E2}"/>
    <cellStyle name="Moneda 7 54 3 4 2 3" xfId="26356" xr:uid="{BCF1327A-345F-43AD-AA31-9D6624FAE738}"/>
    <cellStyle name="Moneda 7 54 3 4 3" xfId="11777" xr:uid="{E448FFDE-952E-4545-909C-9BD4A309E0F1}"/>
    <cellStyle name="Moneda 7 54 3 4 3 2" xfId="33637" xr:uid="{ED46379F-52B1-41C4-853C-CB6B889CD86A}"/>
    <cellStyle name="Moneda 7 54 3 4 3 3" xfId="22716" xr:uid="{A43A74F3-D005-4DF2-9625-AB6B04E8702B}"/>
    <cellStyle name="Moneda 7 54 3 4 4" xfId="29998" xr:uid="{517C479A-363B-463C-B16C-3F0E8AFED457}"/>
    <cellStyle name="Moneda 7 54 3 4 5" xfId="19077" xr:uid="{E902DC93-9AF4-4A34-869A-27C5CE75A8BA}"/>
    <cellStyle name="Moneda 7 54 3 5" xfId="8854" xr:uid="{23271A53-6C02-456B-818F-F5228FCC9A64}"/>
    <cellStyle name="Moneda 7 54 3 5 2" xfId="16161" xr:uid="{9D59845C-8C1A-40E8-8213-94AF44DB7455}"/>
    <cellStyle name="Moneda 7 54 3 5 2 2" xfId="38003" xr:uid="{E7C85595-525A-410B-B435-C7B890608DA7}"/>
    <cellStyle name="Moneda 7 54 3 5 2 3" xfId="27082" xr:uid="{D38C4B3B-4481-41F1-BD2C-905B1AE28E01}"/>
    <cellStyle name="Moneda 7 54 3 5 3" xfId="12503" xr:uid="{96CD6CE8-56B9-4C32-9F9D-8C5D07CF6E7C}"/>
    <cellStyle name="Moneda 7 54 3 5 3 2" xfId="34363" xr:uid="{F72E7BBA-ECEC-4D5D-9F98-F786C95E734E}"/>
    <cellStyle name="Moneda 7 54 3 5 3 3" xfId="23442" xr:uid="{0E2009BD-34D1-4E70-B93A-AD874069DDCA}"/>
    <cellStyle name="Moneda 7 54 3 5 4" xfId="30724" xr:uid="{A35F2388-1835-407A-8753-4791C671946C}"/>
    <cellStyle name="Moneda 7 54 3 5 5" xfId="19803" xr:uid="{CB799721-C7AA-4C8E-9C71-E2AA004A57E2}"/>
    <cellStyle name="Moneda 7 54 3 6" xfId="13243" xr:uid="{5905F679-6D72-49B4-BDFA-38439392ADEE}"/>
    <cellStyle name="Moneda 7 54 3 6 2" xfId="35097" xr:uid="{7F7971B3-61F5-41BB-A785-86F2320FA97D}"/>
    <cellStyle name="Moneda 7 54 3 6 3" xfId="24176" xr:uid="{5BD409BF-1C0A-44DF-949E-58487E17FFAE}"/>
    <cellStyle name="Moneda 7 54 3 7" xfId="9589" xr:uid="{E9A5F558-593A-410A-B172-13EF9CA5BCAF}"/>
    <cellStyle name="Moneda 7 54 3 7 2" xfId="31457" xr:uid="{C0D3E779-11C4-410E-AE74-2B8E62DE9AE8}"/>
    <cellStyle name="Moneda 7 54 3 7 3" xfId="20536" xr:uid="{E3B872B0-4EA6-4B80-A7EE-7C1FBA7CFA72}"/>
    <cellStyle name="Moneda 7 54 3 8" xfId="27818" xr:uid="{00439119-6704-4556-9263-84624F3EE5EC}"/>
    <cellStyle name="Moneda 7 54 3 9" xfId="16897" xr:uid="{1AEB8795-BF91-4DA7-AAFD-CAF1C4B4ABEE}"/>
    <cellStyle name="Moneda 7 54 4" xfId="6183" xr:uid="{94419BAF-A5E7-4B9A-8157-8B0C7FD19372}"/>
    <cellStyle name="Moneda 7 54 4 2" xfId="13490" xr:uid="{BFCE6908-36A6-47BA-8502-D5220578E423}"/>
    <cellStyle name="Moneda 7 54 4 2 2" xfId="35344" xr:uid="{A2039A8A-2D8D-485D-93AC-393CA7D852AF}"/>
    <cellStyle name="Moneda 7 54 4 2 3" xfId="24423" xr:uid="{DCF06DBB-BCD2-4651-B344-AB24219E59C6}"/>
    <cellStyle name="Moneda 7 54 4 3" xfId="9836" xr:uid="{C2F27603-39CC-44B6-8105-599C77ABA993}"/>
    <cellStyle name="Moneda 7 54 4 3 2" xfId="31704" xr:uid="{46CA57D7-C4FB-443C-84A9-FEE9D041B1B4}"/>
    <cellStyle name="Moneda 7 54 4 3 3" xfId="20783" xr:uid="{299A9848-C781-4F66-8799-0CE85E198FEC}"/>
    <cellStyle name="Moneda 7 54 4 4" xfId="28065" xr:uid="{41018543-2407-485C-8AC3-430C25025F87}"/>
    <cellStyle name="Moneda 7 54 4 5" xfId="17144" xr:uid="{611A1143-FA96-4DDA-B993-5B136A8D4B96}"/>
    <cellStyle name="Moneda 7 54 5" xfId="6911" xr:uid="{9AB61E7C-5225-4658-9192-8546C912DC06}"/>
    <cellStyle name="Moneda 7 54 5 2" xfId="14218" xr:uid="{411AA950-CE23-4D27-89AF-9D4D53333C96}"/>
    <cellStyle name="Moneda 7 54 5 2 2" xfId="36070" xr:uid="{4EA71BEC-3734-4AFE-8E31-FB651556F2A7}"/>
    <cellStyle name="Moneda 7 54 5 2 3" xfId="25149" xr:uid="{CBA3328B-2EA8-4D42-99FE-FB9716623E83}"/>
    <cellStyle name="Moneda 7 54 5 3" xfId="10564" xr:uid="{80B7B9C5-1587-4855-B1F6-0F9E054EC1ED}"/>
    <cellStyle name="Moneda 7 54 5 3 2" xfId="32430" xr:uid="{8126EC2E-F545-4B32-A795-F6F7E2DFAF0D}"/>
    <cellStyle name="Moneda 7 54 5 3 3" xfId="21509" xr:uid="{24BCC78D-BDFE-40AA-857D-4FD502727DE1}"/>
    <cellStyle name="Moneda 7 54 5 4" xfId="28791" xr:uid="{F052E2B4-D8C6-43AA-9992-5D60C3DE720F}"/>
    <cellStyle name="Moneda 7 54 5 5" xfId="17870" xr:uid="{9047F69A-56DF-4209-8CC7-98603E0588D9}"/>
    <cellStyle name="Moneda 7 54 6" xfId="7641" xr:uid="{BA57EF53-29FC-4A31-A705-FAF65DF95C07}"/>
    <cellStyle name="Moneda 7 54 6 2" xfId="14948" xr:uid="{509372A4-F910-4742-840F-DBDA3B8DA58C}"/>
    <cellStyle name="Moneda 7 54 6 2 2" xfId="36796" xr:uid="{16D245C5-53C3-496E-B254-7F3D3CC8C9B0}"/>
    <cellStyle name="Moneda 7 54 6 2 3" xfId="25875" xr:uid="{A82D96C9-07D1-4505-967C-FA119E150999}"/>
    <cellStyle name="Moneda 7 54 6 3" xfId="11294" xr:uid="{2543E419-8282-49F7-B57D-D93361CFA8C1}"/>
    <cellStyle name="Moneda 7 54 6 3 2" xfId="33156" xr:uid="{6AAD7920-B9E9-4DC5-A7EB-7216CF887015}"/>
    <cellStyle name="Moneda 7 54 6 3 3" xfId="22235" xr:uid="{6AF9DDD1-F438-46EE-9709-E4CEEDAAB769}"/>
    <cellStyle name="Moneda 7 54 6 4" xfId="29517" xr:uid="{91563169-B5EB-4049-A849-37A0B7EF0BD8}"/>
    <cellStyle name="Moneda 7 54 6 5" xfId="18596" xr:uid="{C091D00E-0C19-475C-80B6-3415EB50D458}"/>
    <cellStyle name="Moneda 7 54 7" xfId="8371" xr:uid="{BB3B7248-54E8-4205-B0B9-30EB51F6C2AB}"/>
    <cellStyle name="Moneda 7 54 7 2" xfId="15678" xr:uid="{586F6957-141B-4F6D-85BB-31F034E93CF5}"/>
    <cellStyle name="Moneda 7 54 7 2 2" xfId="37522" xr:uid="{A698100E-B864-4282-A2A4-259610963AD6}"/>
    <cellStyle name="Moneda 7 54 7 2 3" xfId="26601" xr:uid="{2F253A4B-6F07-4691-B1E1-402FEFC2E5B5}"/>
    <cellStyle name="Moneda 7 54 7 3" xfId="12022" xr:uid="{A671EFBE-6562-4878-88C3-DE5BFF0FB218}"/>
    <cellStyle name="Moneda 7 54 7 3 2" xfId="33882" xr:uid="{C18D040C-EFEB-4B2F-8111-FD3903C295B1}"/>
    <cellStyle name="Moneda 7 54 7 3 3" xfId="22961" xr:uid="{24AA6734-3881-42D5-AD8F-F9543BA41EFB}"/>
    <cellStyle name="Moneda 7 54 7 4" xfId="30243" xr:uid="{1A45506E-772D-4A0E-AC99-C8FCDF7DAABD}"/>
    <cellStyle name="Moneda 7 54 7 5" xfId="19322" xr:uid="{CF2397C8-E3AB-4054-8C51-6A29ECE4B2F6}"/>
    <cellStyle name="Moneda 7 54 8" xfId="12760" xr:uid="{6902AD1F-D11D-4D50-A904-0B762499D90C}"/>
    <cellStyle name="Moneda 7 54 8 2" xfId="34616" xr:uid="{10C88894-D8E9-40CF-95C3-4FB1201B8E72}"/>
    <cellStyle name="Moneda 7 54 8 3" xfId="23695" xr:uid="{D6AB0ED7-DB27-4514-AC94-B2294C8679FD}"/>
    <cellStyle name="Moneda 7 54 9" xfId="9108" xr:uid="{919A16E8-42EB-4598-B5B6-3DCB7DC68249}"/>
    <cellStyle name="Moneda 7 54 9 2" xfId="30976" xr:uid="{641A6163-8722-4388-BD3C-AB5FB5248F4D}"/>
    <cellStyle name="Moneda 7 54 9 3" xfId="20055" xr:uid="{16E8541F-5874-45DB-BF7D-8C407F286583}"/>
    <cellStyle name="Moneda 7 55" xfId="5632" xr:uid="{49E72B5F-1941-42B0-BFAD-1A0CFF46B006}"/>
    <cellStyle name="Moneda 7 55 2" xfId="6371" xr:uid="{221B422D-8104-40B5-B5DF-38902A9AC059}"/>
    <cellStyle name="Moneda 7 55 2 2" xfId="13678" xr:uid="{D422FF59-2378-40E4-99F1-0335347BF33A}"/>
    <cellStyle name="Moneda 7 55 2 2 2" xfId="35532" xr:uid="{6E78A6A8-2107-44DD-9E48-83872727BB44}"/>
    <cellStyle name="Moneda 7 55 2 2 3" xfId="24611" xr:uid="{17DB24EB-7BB7-4868-A7F1-E63919CD2CCB}"/>
    <cellStyle name="Moneda 7 55 2 3" xfId="10024" xr:uid="{73ECE19C-2AD8-42EE-9B2C-D4B540D2290D}"/>
    <cellStyle name="Moneda 7 55 2 3 2" xfId="31892" xr:uid="{C7F9B43D-99CE-4D24-855D-92B014B0CB24}"/>
    <cellStyle name="Moneda 7 55 2 3 3" xfId="20971" xr:uid="{037E9374-ECD1-4B04-AFAD-1B72ADE0F274}"/>
    <cellStyle name="Moneda 7 55 2 4" xfId="28253" xr:uid="{CC7425C1-1360-4AEE-8515-0CDB9FEE6223}"/>
    <cellStyle name="Moneda 7 55 2 5" xfId="17332" xr:uid="{ACBD5343-7996-46B0-A408-A68F1BADB66B}"/>
    <cellStyle name="Moneda 7 55 3" xfId="7101" xr:uid="{860A1036-2A7B-41AB-B966-8941694E41D4}"/>
    <cellStyle name="Moneda 7 55 3 2" xfId="14408" xr:uid="{9A2F880B-F3FB-4881-9748-EF79834A9AC0}"/>
    <cellStyle name="Moneda 7 55 3 2 2" xfId="36258" xr:uid="{7B0B82EA-34F6-4E1C-863B-8931FBE5EABF}"/>
    <cellStyle name="Moneda 7 55 3 2 3" xfId="25337" xr:uid="{50D7D2AF-FED4-4CDC-ABFC-7F0236E9473F}"/>
    <cellStyle name="Moneda 7 55 3 3" xfId="10754" xr:uid="{278DBBD1-789E-44B3-9A9B-30477FEEEDF7}"/>
    <cellStyle name="Moneda 7 55 3 3 2" xfId="32618" xr:uid="{BA4B9A17-F1C2-4F7A-81DE-837913ACAD55}"/>
    <cellStyle name="Moneda 7 55 3 3 3" xfId="21697" xr:uid="{6453509D-DB3F-4977-BF30-9317A004C401}"/>
    <cellStyle name="Moneda 7 55 3 4" xfId="28979" xr:uid="{5E862313-D12B-47FA-B65D-FEEB195A4E17}"/>
    <cellStyle name="Moneda 7 55 3 5" xfId="18058" xr:uid="{25357FEA-2A5A-4483-827B-5F727B68768D}"/>
    <cellStyle name="Moneda 7 55 4" xfId="7831" xr:uid="{5A4E29A6-5E40-49A8-A6CD-F757CB2F92E6}"/>
    <cellStyle name="Moneda 7 55 4 2" xfId="15138" xr:uid="{932F02F3-E338-479B-917C-52FE7CF53BF8}"/>
    <cellStyle name="Moneda 7 55 4 2 2" xfId="36984" xr:uid="{F2A797F5-2A46-464B-A35C-5648F7F85ACE}"/>
    <cellStyle name="Moneda 7 55 4 2 3" xfId="26063" xr:uid="{3C9ACC1E-F3AE-43FF-B8C2-E8707147395A}"/>
    <cellStyle name="Moneda 7 55 4 3" xfId="11484" xr:uid="{5E31FCBC-1350-415D-8D5E-96AE736E44BA}"/>
    <cellStyle name="Moneda 7 55 4 3 2" xfId="33344" xr:uid="{1E1B72C1-3075-4787-AD94-C2B99F86C511}"/>
    <cellStyle name="Moneda 7 55 4 3 3" xfId="22423" xr:uid="{9F039A66-55E8-4D05-AC2F-F986996B3912}"/>
    <cellStyle name="Moneda 7 55 4 4" xfId="29705" xr:uid="{C01D442B-7D50-4F15-B601-61A19BFE93E3}"/>
    <cellStyle name="Moneda 7 55 4 5" xfId="18784" xr:uid="{E10CA7DF-4CE8-4EB3-94AD-0FA268976F29}"/>
    <cellStyle name="Moneda 7 55 5" xfId="8561" xr:uid="{4EC55817-84D6-4892-A788-65FED904CB7F}"/>
    <cellStyle name="Moneda 7 55 5 2" xfId="15868" xr:uid="{3036599F-F24A-41F1-A807-8A3AAB6A366E}"/>
    <cellStyle name="Moneda 7 55 5 2 2" xfId="37710" xr:uid="{6AB04EA6-1DBE-4C8B-B745-34F0B081DCA2}"/>
    <cellStyle name="Moneda 7 55 5 2 3" xfId="26789" xr:uid="{524C529E-B108-4188-9141-7FB9B9699048}"/>
    <cellStyle name="Moneda 7 55 5 3" xfId="12210" xr:uid="{9B7B08B9-53DA-4E6A-93D7-C86CFBE8ACEB}"/>
    <cellStyle name="Moneda 7 55 5 3 2" xfId="34070" xr:uid="{0999DC71-A253-41A5-A5FB-37405ABA1D88}"/>
    <cellStyle name="Moneda 7 55 5 3 3" xfId="23149" xr:uid="{C7D885EB-FF9F-414F-B5A7-D1CD858D6BE6}"/>
    <cellStyle name="Moneda 7 55 5 4" xfId="30431" xr:uid="{A730B973-ECDD-422D-AACD-A0F8443866E5}"/>
    <cellStyle name="Moneda 7 55 5 5" xfId="19510" xr:uid="{0B8E3BF9-B883-49C6-A67D-4D74F843F41C}"/>
    <cellStyle name="Moneda 7 55 6" xfId="12950" xr:uid="{9166DDA4-40C9-4F91-B2B4-300D6977673E}"/>
    <cellStyle name="Moneda 7 55 6 2" xfId="34804" xr:uid="{A7D1B3EC-D067-4FB4-A42A-F15759C51CB7}"/>
    <cellStyle name="Moneda 7 55 6 3" xfId="23883" xr:uid="{BE3D5281-2CD0-4AE9-8AF1-FAFDA36AF47D}"/>
    <cellStyle name="Moneda 7 55 7" xfId="9296" xr:uid="{47E7E958-4C99-4928-8209-D14C27512D5D}"/>
    <cellStyle name="Moneda 7 55 7 2" xfId="31164" xr:uid="{099EC1C4-0EED-4A4B-A0EF-AF7E967F002B}"/>
    <cellStyle name="Moneda 7 55 7 3" xfId="20243" xr:uid="{1DB87628-92B7-409F-A986-7B91E15F7048}"/>
    <cellStyle name="Moneda 7 55 8" xfId="27525" xr:uid="{AD8651B9-1AF9-4F8B-9ED3-F5547C9C4595}"/>
    <cellStyle name="Moneda 7 55 9" xfId="16604" xr:uid="{8039A45B-E25F-449C-B611-B229C05B3942}"/>
    <cellStyle name="Moneda 7 56" xfId="5882" xr:uid="{6CDCB63D-B9D8-46AA-8975-D551BE95C877}"/>
    <cellStyle name="Moneda 7 56 2" xfId="6615" xr:uid="{657508BC-9E62-4CB3-9399-4324EAE721B1}"/>
    <cellStyle name="Moneda 7 56 2 2" xfId="13922" xr:uid="{14C0BB25-7DE1-4C7E-AC67-CDB5FE16238D}"/>
    <cellStyle name="Moneda 7 56 2 2 2" xfId="35776" xr:uid="{6D025212-B58F-4FBD-A241-2BD1994D0724}"/>
    <cellStyle name="Moneda 7 56 2 2 3" xfId="24855" xr:uid="{5BB13E35-3814-412F-8182-68F47F5D97B3}"/>
    <cellStyle name="Moneda 7 56 2 3" xfId="10268" xr:uid="{76826A3B-B182-43FC-8339-BEFFE9397F9A}"/>
    <cellStyle name="Moneda 7 56 2 3 2" xfId="32136" xr:uid="{C6CDBFA4-22E1-484D-8116-024C0719D68F}"/>
    <cellStyle name="Moneda 7 56 2 3 3" xfId="21215" xr:uid="{C1BE21FA-9CBC-4503-B90B-CBBCC369F013}"/>
    <cellStyle name="Moneda 7 56 2 4" xfId="28497" xr:uid="{9F7A6671-FB72-4D4E-A229-4C53A13AA7A8}"/>
    <cellStyle name="Moneda 7 56 2 5" xfId="17576" xr:uid="{7ED30DFD-6F07-4725-9014-07AF0AC774AF}"/>
    <cellStyle name="Moneda 7 56 3" xfId="7345" xr:uid="{DE8DCB28-2640-4CFD-AFC1-33391751B71E}"/>
    <cellStyle name="Moneda 7 56 3 2" xfId="14652" xr:uid="{BA5ADC01-28B5-4CCB-8C5E-0B11AE61FADC}"/>
    <cellStyle name="Moneda 7 56 3 2 2" xfId="36502" xr:uid="{A0C3E6FA-3545-44E1-A45C-AC17787CAA23}"/>
    <cellStyle name="Moneda 7 56 3 2 3" xfId="25581" xr:uid="{CF351594-09CD-4F6E-BD47-377EA4C40F0A}"/>
    <cellStyle name="Moneda 7 56 3 3" xfId="10998" xr:uid="{06032554-7195-406E-B907-0ADA4510A050}"/>
    <cellStyle name="Moneda 7 56 3 3 2" xfId="32862" xr:uid="{E9BB8B0C-73C6-452E-BF1C-00649FA3930E}"/>
    <cellStyle name="Moneda 7 56 3 3 3" xfId="21941" xr:uid="{EB9182E5-F63C-48C5-85C7-DDA9B5BFA6BF}"/>
    <cellStyle name="Moneda 7 56 3 4" xfId="29223" xr:uid="{F484B402-2C1A-44BD-A623-2D3BB48BCF43}"/>
    <cellStyle name="Moneda 7 56 3 5" xfId="18302" xr:uid="{882DA459-8827-45E8-A7C8-BF33CC0CBE0C}"/>
    <cellStyle name="Moneda 7 56 4" xfId="8075" xr:uid="{06003676-F44D-4662-97E3-ABE7CCA1A2FA}"/>
    <cellStyle name="Moneda 7 56 4 2" xfId="15382" xr:uid="{D83100CF-6152-4FD8-B514-E950BCBB095E}"/>
    <cellStyle name="Moneda 7 56 4 2 2" xfId="37228" xr:uid="{BDE59255-DBF2-4D61-B606-B400DDF25E52}"/>
    <cellStyle name="Moneda 7 56 4 2 3" xfId="26307" xr:uid="{7CAE29C4-5A18-4336-B852-9D2F2CD4E798}"/>
    <cellStyle name="Moneda 7 56 4 3" xfId="11728" xr:uid="{30DC8F99-C462-4C55-872C-076089EE5EFE}"/>
    <cellStyle name="Moneda 7 56 4 3 2" xfId="33588" xr:uid="{458D3D39-94DF-46B5-8C56-0C264B61692B}"/>
    <cellStyle name="Moneda 7 56 4 3 3" xfId="22667" xr:uid="{0BBA1B5C-5A85-4115-9C15-657A0BBB0D7E}"/>
    <cellStyle name="Moneda 7 56 4 4" xfId="29949" xr:uid="{F32DBA7E-9975-4418-8ECF-4528A3392736}"/>
    <cellStyle name="Moneda 7 56 4 5" xfId="19028" xr:uid="{012F2C8E-B5E3-466F-80A6-6DFEC25D3295}"/>
    <cellStyle name="Moneda 7 56 5" xfId="8805" xr:uid="{C9AD7F00-FA58-45EC-86F0-A94E364DCD03}"/>
    <cellStyle name="Moneda 7 56 5 2" xfId="16112" xr:uid="{C20027C3-EAC1-4792-9369-BDDFE0654FD0}"/>
    <cellStyle name="Moneda 7 56 5 2 2" xfId="37954" xr:uid="{86F7C367-5D3B-4DCF-AE53-E7957CF1060D}"/>
    <cellStyle name="Moneda 7 56 5 2 3" xfId="27033" xr:uid="{2FEB1638-4B34-4B50-8D19-173AA0AAD364}"/>
    <cellStyle name="Moneda 7 56 5 3" xfId="12454" xr:uid="{471773C9-07AC-457B-B7F6-276A81A98895}"/>
    <cellStyle name="Moneda 7 56 5 3 2" xfId="34314" xr:uid="{2B725A99-8E08-4721-9EAF-47020DA90524}"/>
    <cellStyle name="Moneda 7 56 5 3 3" xfId="23393" xr:uid="{AC2A9A4D-F6B3-48DD-B28E-B60B09E11010}"/>
    <cellStyle name="Moneda 7 56 5 4" xfId="30675" xr:uid="{A87309C1-8C92-4F77-8806-7F407AFF4AA5}"/>
    <cellStyle name="Moneda 7 56 5 5" xfId="19754" xr:uid="{F8FCD886-0E0E-4752-813E-3C72C2541F1A}"/>
    <cellStyle name="Moneda 7 56 6" xfId="13194" xr:uid="{03013E65-7994-4B25-B40C-91C0C4378EB3}"/>
    <cellStyle name="Moneda 7 56 6 2" xfId="35048" xr:uid="{94AE8EA5-20A1-430F-9308-2FA2EDE65159}"/>
    <cellStyle name="Moneda 7 56 6 3" xfId="24127" xr:uid="{73065007-8945-439C-9612-F33D6CA51D46}"/>
    <cellStyle name="Moneda 7 56 7" xfId="9540" xr:uid="{7B8AECC1-B473-4A43-9E1A-D7392D57E9A8}"/>
    <cellStyle name="Moneda 7 56 7 2" xfId="31408" xr:uid="{9EA860FE-69B9-429D-AEE8-34C102CA4625}"/>
    <cellStyle name="Moneda 7 56 7 3" xfId="20487" xr:uid="{27FDF05E-CAB8-405D-80ED-64854A1E97F9}"/>
    <cellStyle name="Moneda 7 56 8" xfId="27769" xr:uid="{A9FB8366-30FC-4AC3-BA34-80053805E462}"/>
    <cellStyle name="Moneda 7 56 9" xfId="16848" xr:uid="{00445609-C2DC-4A60-8296-8A7C8014D02F}"/>
    <cellStyle name="Moneda 7 57" xfId="6134" xr:uid="{ACDA9670-3A12-48A7-A088-DE82F6908F9A}"/>
    <cellStyle name="Moneda 7 57 2" xfId="13441" xr:uid="{4E5D9FBC-50D4-4A41-8DD3-60F3742F51C7}"/>
    <cellStyle name="Moneda 7 57 2 2" xfId="35295" xr:uid="{5CDF5B16-59B8-489A-AE34-50AA02E65359}"/>
    <cellStyle name="Moneda 7 57 2 3" xfId="24374" xr:uid="{8BC02D94-342A-4C35-BBD1-AC5E0553DE13}"/>
    <cellStyle name="Moneda 7 57 3" xfId="9787" xr:uid="{44A48216-41FA-440C-895E-74F54BF01627}"/>
    <cellStyle name="Moneda 7 57 3 2" xfId="31655" xr:uid="{2B745A36-92DF-4838-8614-97834EC6FA0F}"/>
    <cellStyle name="Moneda 7 57 3 3" xfId="20734" xr:uid="{2A912D4F-82A6-4926-A001-721A2094657C}"/>
    <cellStyle name="Moneda 7 57 4" xfId="28016" xr:uid="{A3319649-AF3E-4DA4-8A86-969D2464AC35}"/>
    <cellStyle name="Moneda 7 57 5" xfId="17095" xr:uid="{935942D8-4C31-4E90-9335-D1DD5AF7BB00}"/>
    <cellStyle name="Moneda 7 58" xfId="6862" xr:uid="{B66CA6D4-9E0B-4E13-AB8D-3B1B72E05DCA}"/>
    <cellStyle name="Moneda 7 58 2" xfId="14169" xr:uid="{AE1E2279-15E7-49D5-98DE-035B726C3E40}"/>
    <cellStyle name="Moneda 7 58 2 2" xfId="36021" xr:uid="{D247D6ED-8C57-4210-9DFE-50970A3701B6}"/>
    <cellStyle name="Moneda 7 58 2 3" xfId="25100" xr:uid="{9A4BD6B6-A430-46E7-B9AA-CC1FF39C2332}"/>
    <cellStyle name="Moneda 7 58 3" xfId="10515" xr:uid="{F1ADE0AF-F445-4FA3-9280-DE9F7BA4527A}"/>
    <cellStyle name="Moneda 7 58 3 2" xfId="32381" xr:uid="{EFA46A77-4FF8-459C-9809-8D3E6B39C061}"/>
    <cellStyle name="Moneda 7 58 3 3" xfId="21460" xr:uid="{E48AE5EC-76AF-4331-9189-06BFB535BBDE}"/>
    <cellStyle name="Moneda 7 58 4" xfId="28742" xr:uid="{794E25E7-6D08-499D-AAB0-7B2C28414F94}"/>
    <cellStyle name="Moneda 7 58 5" xfId="17821" xr:uid="{9E43654C-7013-4EB3-8E4D-F3EEAC75BF89}"/>
    <cellStyle name="Moneda 7 59" xfId="7592" xr:uid="{A6C57ED6-4060-4448-BE9D-3D3B88C2AFAB}"/>
    <cellStyle name="Moneda 7 59 2" xfId="14899" xr:uid="{4CF90F14-B0F2-4B63-B385-28B6408E3E85}"/>
    <cellStyle name="Moneda 7 59 2 2" xfId="36747" xr:uid="{BBC221A8-7E0F-4AB7-9437-3975C0123587}"/>
    <cellStyle name="Moneda 7 59 2 3" xfId="25826" xr:uid="{90A087C4-B425-4122-9F95-1E48D0E75FE4}"/>
    <cellStyle name="Moneda 7 59 3" xfId="11245" xr:uid="{6622DC1B-41E3-497A-9F16-11B65F40E80D}"/>
    <cellStyle name="Moneda 7 59 3 2" xfId="33107" xr:uid="{E6738932-877B-49A1-84EB-6F45E3307059}"/>
    <cellStyle name="Moneda 7 59 3 3" xfId="22186" xr:uid="{8FF6E548-058E-4A1E-BFDC-6BF946DD5CF8}"/>
    <cellStyle name="Moneda 7 59 4" xfId="29468" xr:uid="{C48600FE-B60E-4A67-A7EA-47ACA00E8607}"/>
    <cellStyle name="Moneda 7 59 5" xfId="18547" xr:uid="{7DE8C5AC-440D-4F76-86F8-2250018654E2}"/>
    <cellStyle name="Moneda 7 6" xfId="3272" xr:uid="{8E0573C4-A7D2-4AA1-A10F-9B52767EAF09}"/>
    <cellStyle name="Moneda 7 6 10" xfId="27338" xr:uid="{FC3E438D-1D42-4818-98CA-AF1448338AD8}"/>
    <cellStyle name="Moneda 7 6 11" xfId="16417" xr:uid="{1A67DE0B-D79B-4FC9-9B28-30020C8DE374}"/>
    <cellStyle name="Moneda 7 6 2" xfId="5682" xr:uid="{5D3DBAD1-797B-497C-BB33-58A5B568A063}"/>
    <cellStyle name="Moneda 7 6 2 2" xfId="6421" xr:uid="{0E73C702-7F9C-4BF1-B73F-7ABB0DFC1ECF}"/>
    <cellStyle name="Moneda 7 6 2 2 2" xfId="13728" xr:uid="{BE12430C-A7BC-4385-B3DA-E87DB19D5365}"/>
    <cellStyle name="Moneda 7 6 2 2 2 2" xfId="35582" xr:uid="{A11852DA-C59A-4CBF-9E2C-AC8F924E9159}"/>
    <cellStyle name="Moneda 7 6 2 2 2 3" xfId="24661" xr:uid="{93D34E90-D0C1-4182-9BDA-D2BFF2958FCD}"/>
    <cellStyle name="Moneda 7 6 2 2 3" xfId="10074" xr:uid="{62BCFFFE-A4C5-47C2-9743-D5DBDE10B2C8}"/>
    <cellStyle name="Moneda 7 6 2 2 3 2" xfId="31942" xr:uid="{4D3A60FA-75C3-42D2-AF4A-CA5DEBA708F3}"/>
    <cellStyle name="Moneda 7 6 2 2 3 3" xfId="21021" xr:uid="{02360349-2AD3-438E-BA5E-0499C20652D4}"/>
    <cellStyle name="Moneda 7 6 2 2 4" xfId="28303" xr:uid="{CDC27E0B-1B8A-424E-81FE-B952BBE18705}"/>
    <cellStyle name="Moneda 7 6 2 2 5" xfId="17382" xr:uid="{159D9D84-D3E0-459D-8CE3-F8FD8E4BB311}"/>
    <cellStyle name="Moneda 7 6 2 3" xfId="7151" xr:uid="{B763A7A1-FE3E-43FD-9D00-027905921F92}"/>
    <cellStyle name="Moneda 7 6 2 3 2" xfId="14458" xr:uid="{2E62F16B-E576-4B27-9732-3B6CC41DDD54}"/>
    <cellStyle name="Moneda 7 6 2 3 2 2" xfId="36308" xr:uid="{86D32BBC-715B-4C31-A02B-2313C2C7C0A2}"/>
    <cellStyle name="Moneda 7 6 2 3 2 3" xfId="25387" xr:uid="{1DF10919-72F2-4FDD-8108-A5617CB09563}"/>
    <cellStyle name="Moneda 7 6 2 3 3" xfId="10804" xr:uid="{E8402C88-E5DF-418E-A631-5D19FF426662}"/>
    <cellStyle name="Moneda 7 6 2 3 3 2" xfId="32668" xr:uid="{978D958E-5BCB-4EB6-8A44-25BA809A2268}"/>
    <cellStyle name="Moneda 7 6 2 3 3 3" xfId="21747" xr:uid="{17B3DF74-7192-44BE-9F0A-378F94BA7328}"/>
    <cellStyle name="Moneda 7 6 2 3 4" xfId="29029" xr:uid="{1935FBC0-28ED-4502-AD5F-54FC9467E474}"/>
    <cellStyle name="Moneda 7 6 2 3 5" xfId="18108" xr:uid="{4EF6A0F1-3C9E-4650-9C6A-1B927ECF5BDB}"/>
    <cellStyle name="Moneda 7 6 2 4" xfId="7881" xr:uid="{E3B44DB7-B385-4B7E-88CD-5DBE44481451}"/>
    <cellStyle name="Moneda 7 6 2 4 2" xfId="15188" xr:uid="{42E56B5D-38A5-4A2B-9DD9-11A894646BC6}"/>
    <cellStyle name="Moneda 7 6 2 4 2 2" xfId="37034" xr:uid="{B6572356-4648-4F12-B28E-50E8870B3E83}"/>
    <cellStyle name="Moneda 7 6 2 4 2 3" xfId="26113" xr:uid="{DDFD8485-DBB9-4239-B0F1-63568D928A86}"/>
    <cellStyle name="Moneda 7 6 2 4 3" xfId="11534" xr:uid="{7EA75081-3422-4ECD-9D77-B7C87B18C321}"/>
    <cellStyle name="Moneda 7 6 2 4 3 2" xfId="33394" xr:uid="{8561010A-7189-4971-8697-8B9D49B3D097}"/>
    <cellStyle name="Moneda 7 6 2 4 3 3" xfId="22473" xr:uid="{399F38B0-6547-408D-9EF6-E33F602E79BF}"/>
    <cellStyle name="Moneda 7 6 2 4 4" xfId="29755" xr:uid="{919ADFF7-24E8-4F31-BFB5-907DD750DDF6}"/>
    <cellStyle name="Moneda 7 6 2 4 5" xfId="18834" xr:uid="{F46E2F17-A4F8-4AD6-83E9-09C5B0576781}"/>
    <cellStyle name="Moneda 7 6 2 5" xfId="8611" xr:uid="{5F341B63-8F78-445C-B319-4FF5841EE977}"/>
    <cellStyle name="Moneda 7 6 2 5 2" xfId="15918" xr:uid="{F1FD0B34-DA96-40DA-AC99-E9C897168806}"/>
    <cellStyle name="Moneda 7 6 2 5 2 2" xfId="37760" xr:uid="{9A7A62A6-A845-42E9-91B9-AB34C486AD6F}"/>
    <cellStyle name="Moneda 7 6 2 5 2 3" xfId="26839" xr:uid="{A000AB70-80AA-410E-9306-32F269E03794}"/>
    <cellStyle name="Moneda 7 6 2 5 3" xfId="12260" xr:uid="{06CB7E91-CC29-4464-9D28-0ADE7217DB96}"/>
    <cellStyle name="Moneda 7 6 2 5 3 2" xfId="34120" xr:uid="{71D58998-5233-4CBB-AF92-FD2878AA9887}"/>
    <cellStyle name="Moneda 7 6 2 5 3 3" xfId="23199" xr:uid="{0B844E72-5FD3-42AC-9C88-0DA47386FE6E}"/>
    <cellStyle name="Moneda 7 6 2 5 4" xfId="30481" xr:uid="{BEB730BE-1CDB-4BE5-95FD-BDDA62FAFA21}"/>
    <cellStyle name="Moneda 7 6 2 5 5" xfId="19560" xr:uid="{F798F67A-CC90-48A3-B381-EE18DB7FE539}"/>
    <cellStyle name="Moneda 7 6 2 6" xfId="13000" xr:uid="{167481BE-7C2A-4610-A358-B04CF651AFD4}"/>
    <cellStyle name="Moneda 7 6 2 6 2" xfId="34854" xr:uid="{714416F9-FDB2-400A-BA92-962227F007A6}"/>
    <cellStyle name="Moneda 7 6 2 6 3" xfId="23933" xr:uid="{AA8A28A7-F754-4E78-ADCC-35DF820CD7DF}"/>
    <cellStyle name="Moneda 7 6 2 7" xfId="9346" xr:uid="{68157C1A-5115-4A37-9F6A-2E9D4A583119}"/>
    <cellStyle name="Moneda 7 6 2 7 2" xfId="31214" xr:uid="{735D16E0-8896-4F6D-9E28-696E33A3EA25}"/>
    <cellStyle name="Moneda 7 6 2 7 3" xfId="20293" xr:uid="{45204F3A-1C92-4DC8-AFFA-A2C609A7BB4D}"/>
    <cellStyle name="Moneda 7 6 2 8" xfId="27575" xr:uid="{68EEDF55-FCC9-43C8-BB26-4E27C6AB4DA3}"/>
    <cellStyle name="Moneda 7 6 2 9" xfId="16654" xr:uid="{D0B5A437-DD58-4833-8E46-C683B75B8364}"/>
    <cellStyle name="Moneda 7 6 3" xfId="5932" xr:uid="{4108D8CC-6517-43A7-B02E-C0D280840821}"/>
    <cellStyle name="Moneda 7 6 3 2" xfId="6665" xr:uid="{4766D760-0205-4387-A72A-B4575A4CCA81}"/>
    <cellStyle name="Moneda 7 6 3 2 2" xfId="13972" xr:uid="{8A45C80C-F686-4067-99F0-C77DDCC5DE01}"/>
    <cellStyle name="Moneda 7 6 3 2 2 2" xfId="35826" xr:uid="{8B1F57F2-734C-469E-BD81-288A093E5212}"/>
    <cellStyle name="Moneda 7 6 3 2 2 3" xfId="24905" xr:uid="{78C7B761-88FE-4416-8DBF-8BCAB20EF9D1}"/>
    <cellStyle name="Moneda 7 6 3 2 3" xfId="10318" xr:uid="{C8D62FCF-BA27-4E99-B4DD-9D6B0534892E}"/>
    <cellStyle name="Moneda 7 6 3 2 3 2" xfId="32186" xr:uid="{8FF56537-7539-4CB8-8822-941479AD7EDE}"/>
    <cellStyle name="Moneda 7 6 3 2 3 3" xfId="21265" xr:uid="{413CDBD2-2C2E-4AEC-9622-C593B27404F6}"/>
    <cellStyle name="Moneda 7 6 3 2 4" xfId="28547" xr:uid="{AA679014-7CC4-4E22-80E0-C0C5B20376F3}"/>
    <cellStyle name="Moneda 7 6 3 2 5" xfId="17626" xr:uid="{8472C4B8-024C-4960-A4DA-C1F3D26C6E4D}"/>
    <cellStyle name="Moneda 7 6 3 3" xfId="7395" xr:uid="{88FFD41A-51FD-46FB-8C87-3269C92905F8}"/>
    <cellStyle name="Moneda 7 6 3 3 2" xfId="14702" xr:uid="{D67DA7DC-C9A6-4055-8563-EBA60AF06550}"/>
    <cellStyle name="Moneda 7 6 3 3 2 2" xfId="36552" xr:uid="{B8F72BC0-6208-4E66-BDF1-A638F6876A70}"/>
    <cellStyle name="Moneda 7 6 3 3 2 3" xfId="25631" xr:uid="{528997AC-F7C6-4326-97C8-63FAF73B6670}"/>
    <cellStyle name="Moneda 7 6 3 3 3" xfId="11048" xr:uid="{D99979CB-E2E8-4BC8-8D8A-B0865F30E45E}"/>
    <cellStyle name="Moneda 7 6 3 3 3 2" xfId="32912" xr:uid="{9CD469FE-85C8-4FC9-8820-D53B9C7D320F}"/>
    <cellStyle name="Moneda 7 6 3 3 3 3" xfId="21991" xr:uid="{74CABC4E-82B0-4B31-8C4D-BFDBC1272EF9}"/>
    <cellStyle name="Moneda 7 6 3 3 4" xfId="29273" xr:uid="{B422A39B-282F-4A1E-8F28-3BE9ADFC8EFC}"/>
    <cellStyle name="Moneda 7 6 3 3 5" xfId="18352" xr:uid="{DAF18DD7-5A7E-4A7C-9CE9-4B151CE721DF}"/>
    <cellStyle name="Moneda 7 6 3 4" xfId="8125" xr:uid="{443BCBB1-3147-4A99-87D2-93DF344DEBA4}"/>
    <cellStyle name="Moneda 7 6 3 4 2" xfId="15432" xr:uid="{33AD9874-03BC-4BBE-9942-716AD8CFE356}"/>
    <cellStyle name="Moneda 7 6 3 4 2 2" xfId="37278" xr:uid="{17DFBFAA-A489-4A0F-BA20-B3AEC4D5B3C1}"/>
    <cellStyle name="Moneda 7 6 3 4 2 3" xfId="26357" xr:uid="{4659A3B3-4935-4FF3-93C1-BD27597CE464}"/>
    <cellStyle name="Moneda 7 6 3 4 3" xfId="11778" xr:uid="{7988C6ED-FDBF-4044-A91B-C2EA557231CB}"/>
    <cellStyle name="Moneda 7 6 3 4 3 2" xfId="33638" xr:uid="{1658C925-2365-4C7A-B93C-EC777B3B99F8}"/>
    <cellStyle name="Moneda 7 6 3 4 3 3" xfId="22717" xr:uid="{0FB3A9FC-9004-4693-9B04-F8F0CB1FD031}"/>
    <cellStyle name="Moneda 7 6 3 4 4" xfId="29999" xr:uid="{22652583-FA4A-4548-B06E-EAA4D2B545F2}"/>
    <cellStyle name="Moneda 7 6 3 4 5" xfId="19078" xr:uid="{F42BEE84-F0F2-4D5A-BDA1-EC3834CC9995}"/>
    <cellStyle name="Moneda 7 6 3 5" xfId="8855" xr:uid="{2AD7378E-1BB7-48B0-9906-EDC39C223346}"/>
    <cellStyle name="Moneda 7 6 3 5 2" xfId="16162" xr:uid="{21600FC8-1351-40C0-A2DF-D4110DC07B1D}"/>
    <cellStyle name="Moneda 7 6 3 5 2 2" xfId="38004" xr:uid="{E41C81C6-4BA8-4306-B6E5-FB5695C9D6C9}"/>
    <cellStyle name="Moneda 7 6 3 5 2 3" xfId="27083" xr:uid="{98B02800-CE47-46F9-AF14-B3FD49F7C272}"/>
    <cellStyle name="Moneda 7 6 3 5 3" xfId="12504" xr:uid="{CAB022B1-26D0-49AC-ADF4-67449E1119A8}"/>
    <cellStyle name="Moneda 7 6 3 5 3 2" xfId="34364" xr:uid="{798CF2EC-B0B3-420A-977D-A6DD2B376B2F}"/>
    <cellStyle name="Moneda 7 6 3 5 3 3" xfId="23443" xr:uid="{834E4AD5-3981-4DB2-92DB-1EBD684FA7B7}"/>
    <cellStyle name="Moneda 7 6 3 5 4" xfId="30725" xr:uid="{0E6B4EF5-F9F4-4052-A114-2D6BCD3AF28B}"/>
    <cellStyle name="Moneda 7 6 3 5 5" xfId="19804" xr:uid="{378471B6-4E04-42BB-89DB-2DF357FA6F4A}"/>
    <cellStyle name="Moneda 7 6 3 6" xfId="13244" xr:uid="{763ECFDE-A5A3-4353-B401-97BE89EA5E4C}"/>
    <cellStyle name="Moneda 7 6 3 6 2" xfId="35098" xr:uid="{35D645E6-BF2B-4621-A05E-445A678B08E0}"/>
    <cellStyle name="Moneda 7 6 3 6 3" xfId="24177" xr:uid="{E81777E7-FD3C-4BF1-BC67-5085533E21A8}"/>
    <cellStyle name="Moneda 7 6 3 7" xfId="9590" xr:uid="{A45307E4-3B13-43FF-B180-BEDDDBE67B8C}"/>
    <cellStyle name="Moneda 7 6 3 7 2" xfId="31458" xr:uid="{51AE3464-4860-46D2-9589-7CA8AE6E8F01}"/>
    <cellStyle name="Moneda 7 6 3 7 3" xfId="20537" xr:uid="{0809A407-CCB7-4C6D-B494-7F5B0BCA2C94}"/>
    <cellStyle name="Moneda 7 6 3 8" xfId="27819" xr:uid="{6B6ED543-DDE3-42D3-8FE3-277BA17A250C}"/>
    <cellStyle name="Moneda 7 6 3 9" xfId="16898" xr:uid="{70E3A239-CDCD-4E52-9AA3-8E2A90FF00B8}"/>
    <cellStyle name="Moneda 7 6 4" xfId="6184" xr:uid="{67C3F6C9-B398-4726-8322-2733A4931000}"/>
    <cellStyle name="Moneda 7 6 4 2" xfId="13491" xr:uid="{947EE714-CCF9-4360-8523-DB4AD715854F}"/>
    <cellStyle name="Moneda 7 6 4 2 2" xfId="35345" xr:uid="{01F00969-9ECA-42BC-9BB8-8BD70B905831}"/>
    <cellStyle name="Moneda 7 6 4 2 3" xfId="24424" xr:uid="{F0CE66F3-AD4C-4692-B26F-48071292CC01}"/>
    <cellStyle name="Moneda 7 6 4 3" xfId="9837" xr:uid="{347A45C7-9FFF-4042-9ED8-1E9407951371}"/>
    <cellStyle name="Moneda 7 6 4 3 2" xfId="31705" xr:uid="{584227FA-B7B3-4817-8B86-21C2DC3475E8}"/>
    <cellStyle name="Moneda 7 6 4 3 3" xfId="20784" xr:uid="{1FABDE4D-5D57-411E-8306-4CBE5C580107}"/>
    <cellStyle name="Moneda 7 6 4 4" xfId="28066" xr:uid="{53FC0014-01F9-4EB1-9B6D-C05199538E9D}"/>
    <cellStyle name="Moneda 7 6 4 5" xfId="17145" xr:uid="{CCE6F9C5-8CB3-4824-A8A7-657B57FD0FFC}"/>
    <cellStyle name="Moneda 7 6 5" xfId="6912" xr:uid="{B4F8A5B4-4832-4255-B165-0D7B5835D3B8}"/>
    <cellStyle name="Moneda 7 6 5 2" xfId="14219" xr:uid="{4C300BA6-A524-4014-A548-B45F994DD7AE}"/>
    <cellStyle name="Moneda 7 6 5 2 2" xfId="36071" xr:uid="{D916358C-FFC5-48AC-A002-AFB2A47BEAAD}"/>
    <cellStyle name="Moneda 7 6 5 2 3" xfId="25150" xr:uid="{E43EA4C8-A877-4D07-963E-DF7CBDCE71E4}"/>
    <cellStyle name="Moneda 7 6 5 3" xfId="10565" xr:uid="{81562963-7748-4E5A-8913-EE6314BAD614}"/>
    <cellStyle name="Moneda 7 6 5 3 2" xfId="32431" xr:uid="{BE79B9A1-FBC7-49EB-BB37-295B6F4E09ED}"/>
    <cellStyle name="Moneda 7 6 5 3 3" xfId="21510" xr:uid="{FAEB7F2C-731E-4F14-B80E-9254EF4399CD}"/>
    <cellStyle name="Moneda 7 6 5 4" xfId="28792" xr:uid="{C0092BFA-E4DB-46BE-854C-F22C105EE6E0}"/>
    <cellStyle name="Moneda 7 6 5 5" xfId="17871" xr:uid="{47620616-2FCA-46CC-8840-A2B6CE6FC2BE}"/>
    <cellStyle name="Moneda 7 6 6" xfId="7642" xr:uid="{DA29BDD8-C1B9-4D49-9595-58350636E562}"/>
    <cellStyle name="Moneda 7 6 6 2" xfId="14949" xr:uid="{97F76DD5-D8B1-4918-A3C6-CDDC5A9E213F}"/>
    <cellStyle name="Moneda 7 6 6 2 2" xfId="36797" xr:uid="{08F8A4A3-2519-43DD-AE5D-2B0AE8EC0722}"/>
    <cellStyle name="Moneda 7 6 6 2 3" xfId="25876" xr:uid="{1205B5E3-5930-440F-995D-E296C5F88FE8}"/>
    <cellStyle name="Moneda 7 6 6 3" xfId="11295" xr:uid="{E63E088F-43D9-4710-AAF2-B70D0825A1B7}"/>
    <cellStyle name="Moneda 7 6 6 3 2" xfId="33157" xr:uid="{3D45EBD8-FEF5-439B-8D0E-13E3530A27D4}"/>
    <cellStyle name="Moneda 7 6 6 3 3" xfId="22236" xr:uid="{A393CD09-07CE-495F-9378-79E9B35F71EE}"/>
    <cellStyle name="Moneda 7 6 6 4" xfId="29518" xr:uid="{7FAFCAC5-BA63-4884-873F-F971B11755E5}"/>
    <cellStyle name="Moneda 7 6 6 5" xfId="18597" xr:uid="{41D86129-98A3-402B-A61C-85417FCADE91}"/>
    <cellStyle name="Moneda 7 6 7" xfId="8372" xr:uid="{56D9CB5A-E76F-40D0-A7D6-E23FA4CDE301}"/>
    <cellStyle name="Moneda 7 6 7 2" xfId="15679" xr:uid="{FADEDE60-CEBE-4E34-A74F-72A4979E68F1}"/>
    <cellStyle name="Moneda 7 6 7 2 2" xfId="37523" xr:uid="{56150872-675D-4524-AB59-BC4DD331802F}"/>
    <cellStyle name="Moneda 7 6 7 2 3" xfId="26602" xr:uid="{8D4AE0E5-314D-417B-86F0-F99066A371CE}"/>
    <cellStyle name="Moneda 7 6 7 3" xfId="12023" xr:uid="{145F1EFB-7DC0-495E-A63D-2EE3C1D52311}"/>
    <cellStyle name="Moneda 7 6 7 3 2" xfId="33883" xr:uid="{DE0AE28F-E5B8-4C8A-8C42-DB86B53CCDD1}"/>
    <cellStyle name="Moneda 7 6 7 3 3" xfId="22962" xr:uid="{EEB601B1-F006-4A59-A3F5-F4695349C658}"/>
    <cellStyle name="Moneda 7 6 7 4" xfId="30244" xr:uid="{A5642AC7-9F89-4C8A-9163-8CF5B4F66555}"/>
    <cellStyle name="Moneda 7 6 7 5" xfId="19323" xr:uid="{4BF57AA4-3337-47DB-ABC0-F5AEEA4994B2}"/>
    <cellStyle name="Moneda 7 6 8" xfId="12761" xr:uid="{DF3F7AFE-011A-4ABF-957C-A2FB6873D723}"/>
    <cellStyle name="Moneda 7 6 8 2" xfId="34617" xr:uid="{E0EBF547-3FEF-4580-B01A-48A65B6556B8}"/>
    <cellStyle name="Moneda 7 6 8 3" xfId="23696" xr:uid="{7FE0A2B0-ACCD-42BA-BDF0-29DFA60777DD}"/>
    <cellStyle name="Moneda 7 6 9" xfId="9109" xr:uid="{118A99B4-1281-4197-A730-8AA66AD3F6B7}"/>
    <cellStyle name="Moneda 7 6 9 2" xfId="30977" xr:uid="{54E2B57E-E9C5-4E89-86CB-42ED5B82A329}"/>
    <cellStyle name="Moneda 7 6 9 3" xfId="20056" xr:uid="{145A6580-79DC-4465-9086-C002EBABF80F}"/>
    <cellStyle name="Moneda 7 60" xfId="8322" xr:uid="{BB185464-E8EC-42C6-9FDD-81F8619B42B7}"/>
    <cellStyle name="Moneda 7 60 2" xfId="15629" xr:uid="{60E7DA62-60C2-4CAD-8EBE-91702B38987F}"/>
    <cellStyle name="Moneda 7 60 2 2" xfId="37473" xr:uid="{0E7EB909-69E8-4C2B-B4AF-9BE4A7E8426B}"/>
    <cellStyle name="Moneda 7 60 2 3" xfId="26552" xr:uid="{136F7779-9BF9-4768-8857-1A27AA144207}"/>
    <cellStyle name="Moneda 7 60 3" xfId="11973" xr:uid="{DB0834BA-EB76-454C-80A4-61A65080F74D}"/>
    <cellStyle name="Moneda 7 60 3 2" xfId="33833" xr:uid="{04173EE3-5B89-480F-B1EB-276457776E62}"/>
    <cellStyle name="Moneda 7 60 3 3" xfId="22912" xr:uid="{8BC445A6-03A9-45F7-AA03-68D828E25459}"/>
    <cellStyle name="Moneda 7 60 4" xfId="30194" xr:uid="{1E7D02C5-9F17-49F5-A12C-6A0B9EF3EA6B}"/>
    <cellStyle name="Moneda 7 60 5" xfId="19273" xr:uid="{35BD39CF-10E8-4410-8C98-4574F344834E}"/>
    <cellStyle name="Moneda 7 61" xfId="12711" xr:uid="{E37ABDD4-66EF-4669-8AEF-8854EFAFBE0D}"/>
    <cellStyle name="Moneda 7 61 2" xfId="34567" xr:uid="{6F763435-B161-4B30-9F1C-943F3E854484}"/>
    <cellStyle name="Moneda 7 61 3" xfId="23646" xr:uid="{28F07166-8C8F-420E-9501-C42806C2E6C7}"/>
    <cellStyle name="Moneda 7 62" xfId="9059" xr:uid="{60107898-4543-4939-BF9F-A91C53BAFB13}"/>
    <cellStyle name="Moneda 7 62 2" xfId="30927" xr:uid="{09DDDFA1-8393-41FA-8553-1FC78C633056}"/>
    <cellStyle name="Moneda 7 62 3" xfId="20006" xr:uid="{CBF1E7D9-871C-44EA-811D-B422F49E0847}"/>
    <cellStyle name="Moneda 7 63" xfId="27288" xr:uid="{ED8B9694-D13F-42F2-BF37-6D485D324064}"/>
    <cellStyle name="Moneda 7 64" xfId="16367" xr:uid="{D843C9AC-25C6-4B3F-ACFB-D83ECE5A1754}"/>
    <cellStyle name="Moneda 7 7" xfId="3273" xr:uid="{EB868043-AAB2-4C0A-9088-3274722876ED}"/>
    <cellStyle name="Moneda 7 7 10" xfId="27339" xr:uid="{F7B7B5DA-BC94-4C79-B7D4-29C451A65EC7}"/>
    <cellStyle name="Moneda 7 7 11" xfId="16418" xr:uid="{7127F338-2768-4446-8360-68E91105C161}"/>
    <cellStyle name="Moneda 7 7 2" xfId="5683" xr:uid="{7492A893-7562-4772-9C66-C0865EBF70D4}"/>
    <cellStyle name="Moneda 7 7 2 2" xfId="6422" xr:uid="{7F77D875-423F-4F0E-9B48-0EDD2B292FC5}"/>
    <cellStyle name="Moneda 7 7 2 2 2" xfId="13729" xr:uid="{D82C59D8-6441-4D92-B868-71E096ABBC2B}"/>
    <cellStyle name="Moneda 7 7 2 2 2 2" xfId="35583" xr:uid="{01F943A8-C090-453E-8E85-59F258FEAA0A}"/>
    <cellStyle name="Moneda 7 7 2 2 2 3" xfId="24662" xr:uid="{095DD233-1F97-48CC-BF29-AD0AFBC5ABB8}"/>
    <cellStyle name="Moneda 7 7 2 2 3" xfId="10075" xr:uid="{D6038B77-AFF4-4D9F-9850-AA0310AB3AAF}"/>
    <cellStyle name="Moneda 7 7 2 2 3 2" xfId="31943" xr:uid="{D7447F10-ECCE-4DC7-A80B-111EB78661C4}"/>
    <cellStyle name="Moneda 7 7 2 2 3 3" xfId="21022" xr:uid="{EBAB4F43-4FF8-4147-9030-A0E039C4D796}"/>
    <cellStyle name="Moneda 7 7 2 2 4" xfId="28304" xr:uid="{84373595-A45F-4075-BC32-763E76FA19D0}"/>
    <cellStyle name="Moneda 7 7 2 2 5" xfId="17383" xr:uid="{D7EBA0FA-0428-420C-BB9D-8FB56C021CA0}"/>
    <cellStyle name="Moneda 7 7 2 3" xfId="7152" xr:uid="{2E4C5EDF-652A-4EFD-A799-5B6BE3AEA32E}"/>
    <cellStyle name="Moneda 7 7 2 3 2" xfId="14459" xr:uid="{4531E2F1-31C6-40CB-BF96-F9B7B20F2E63}"/>
    <cellStyle name="Moneda 7 7 2 3 2 2" xfId="36309" xr:uid="{BD875F05-FA64-4083-9C96-8F537B324100}"/>
    <cellStyle name="Moneda 7 7 2 3 2 3" xfId="25388" xr:uid="{7329161F-20A1-4999-9B3C-9CDAD0E748D6}"/>
    <cellStyle name="Moneda 7 7 2 3 3" xfId="10805" xr:uid="{ABE2C128-5415-488C-81D3-A06277B304A7}"/>
    <cellStyle name="Moneda 7 7 2 3 3 2" xfId="32669" xr:uid="{D7E72011-4123-4BBA-9E36-5338D24B7DC9}"/>
    <cellStyle name="Moneda 7 7 2 3 3 3" xfId="21748" xr:uid="{BE1E391B-EE46-4719-8BEB-F6462EAC3EF0}"/>
    <cellStyle name="Moneda 7 7 2 3 4" xfId="29030" xr:uid="{C7F718EF-F2D7-42CF-B709-8147CB099DD8}"/>
    <cellStyle name="Moneda 7 7 2 3 5" xfId="18109" xr:uid="{066FE04B-AA1B-4D09-9ED2-101DA6537C29}"/>
    <cellStyle name="Moneda 7 7 2 4" xfId="7882" xr:uid="{907360BB-1F00-4D9A-BD51-E07DBD7371CB}"/>
    <cellStyle name="Moneda 7 7 2 4 2" xfId="15189" xr:uid="{94566D28-7DE5-459D-9146-07492F34F720}"/>
    <cellStyle name="Moneda 7 7 2 4 2 2" xfId="37035" xr:uid="{294E347C-B2D5-40EA-88FB-755FD41FA442}"/>
    <cellStyle name="Moneda 7 7 2 4 2 3" xfId="26114" xr:uid="{F96A5931-295C-4B3C-80E9-6B0D06E69AF7}"/>
    <cellStyle name="Moneda 7 7 2 4 3" xfId="11535" xr:uid="{09DF18BA-86A6-493A-AC37-08228F063F4D}"/>
    <cellStyle name="Moneda 7 7 2 4 3 2" xfId="33395" xr:uid="{E2EECC56-8345-4683-A5E5-001332522B23}"/>
    <cellStyle name="Moneda 7 7 2 4 3 3" xfId="22474" xr:uid="{81C2A238-BD3E-4842-81B6-301B2C54449E}"/>
    <cellStyle name="Moneda 7 7 2 4 4" xfId="29756" xr:uid="{FB2ADA9A-E34E-4637-87F8-ED0B2C772883}"/>
    <cellStyle name="Moneda 7 7 2 4 5" xfId="18835" xr:uid="{73EA1AF5-1143-4853-B7C9-D1A4451213ED}"/>
    <cellStyle name="Moneda 7 7 2 5" xfId="8612" xr:uid="{D8FF87CF-DD88-4798-BF88-1E9BBD2B6C82}"/>
    <cellStyle name="Moneda 7 7 2 5 2" xfId="15919" xr:uid="{B006967C-D5BD-4439-97C4-8E254A2080AA}"/>
    <cellStyle name="Moneda 7 7 2 5 2 2" xfId="37761" xr:uid="{704B7AFC-A241-44A5-BE04-7B158348B047}"/>
    <cellStyle name="Moneda 7 7 2 5 2 3" xfId="26840" xr:uid="{A960F3B4-3450-447C-BE4E-D3768C6F28F4}"/>
    <cellStyle name="Moneda 7 7 2 5 3" xfId="12261" xr:uid="{0E94F1A5-B200-4305-9291-5E861F671969}"/>
    <cellStyle name="Moneda 7 7 2 5 3 2" xfId="34121" xr:uid="{F2BB42CA-0E8B-4ECA-AD27-0307B1BDA1E9}"/>
    <cellStyle name="Moneda 7 7 2 5 3 3" xfId="23200" xr:uid="{1356B151-633A-4F8F-BEDB-2D289828D59A}"/>
    <cellStyle name="Moneda 7 7 2 5 4" xfId="30482" xr:uid="{11C6DA6D-6958-490F-9103-454B5F34BED1}"/>
    <cellStyle name="Moneda 7 7 2 5 5" xfId="19561" xr:uid="{34426065-8F4B-49C2-A764-66A7D9199765}"/>
    <cellStyle name="Moneda 7 7 2 6" xfId="13001" xr:uid="{65DDFAE5-CC48-4E64-84B4-8AFE0BD09EA7}"/>
    <cellStyle name="Moneda 7 7 2 6 2" xfId="34855" xr:uid="{7132E25F-B980-4E91-BC03-D4469A6DBF9E}"/>
    <cellStyle name="Moneda 7 7 2 6 3" xfId="23934" xr:uid="{12AD95B1-59A6-4B62-9EE8-B249FF887C52}"/>
    <cellStyle name="Moneda 7 7 2 7" xfId="9347" xr:uid="{D436B242-ADDB-4DC2-BDF3-BBAF1CE454A7}"/>
    <cellStyle name="Moneda 7 7 2 7 2" xfId="31215" xr:uid="{5CA0DAA1-B8A3-416B-BDB3-C7ABCC83337F}"/>
    <cellStyle name="Moneda 7 7 2 7 3" xfId="20294" xr:uid="{F880B9B2-E8A8-4E87-B50D-4D030BB8721B}"/>
    <cellStyle name="Moneda 7 7 2 8" xfId="27576" xr:uid="{5491F97B-8190-487D-8FA9-635E0A015BA1}"/>
    <cellStyle name="Moneda 7 7 2 9" xfId="16655" xr:uid="{72DC57F4-19F3-467C-9F0B-6A6498244702}"/>
    <cellStyle name="Moneda 7 7 3" xfId="5933" xr:uid="{AEC58045-63AC-419F-BDF6-CEE6427913DE}"/>
    <cellStyle name="Moneda 7 7 3 2" xfId="6666" xr:uid="{675F841E-932D-415E-B306-DCA34C8A5845}"/>
    <cellStyle name="Moneda 7 7 3 2 2" xfId="13973" xr:uid="{2751AE76-3AC6-4B41-9859-D9FC514583EF}"/>
    <cellStyle name="Moneda 7 7 3 2 2 2" xfId="35827" xr:uid="{19B24796-C634-42B6-96A5-944108F71940}"/>
    <cellStyle name="Moneda 7 7 3 2 2 3" xfId="24906" xr:uid="{84C888AB-BFD2-4E75-9D6C-620AE66730FD}"/>
    <cellStyle name="Moneda 7 7 3 2 3" xfId="10319" xr:uid="{2CACC127-2122-4BD0-BCDA-F8B2CE26F831}"/>
    <cellStyle name="Moneda 7 7 3 2 3 2" xfId="32187" xr:uid="{4ACAF28A-4D0C-4E5F-A3FB-E706191C374D}"/>
    <cellStyle name="Moneda 7 7 3 2 3 3" xfId="21266" xr:uid="{512B17D4-1F87-4E00-A741-0A56E564B9FF}"/>
    <cellStyle name="Moneda 7 7 3 2 4" xfId="28548" xr:uid="{079A902E-747D-4DEC-A358-C30136F9E3D8}"/>
    <cellStyle name="Moneda 7 7 3 2 5" xfId="17627" xr:uid="{543376DB-850F-49EC-B8BA-41F7F4E34DB4}"/>
    <cellStyle name="Moneda 7 7 3 3" xfId="7396" xr:uid="{4D626728-EC74-48E2-B2BE-B4D182723177}"/>
    <cellStyle name="Moneda 7 7 3 3 2" xfId="14703" xr:uid="{AACEA41C-A4AF-4C78-B285-F70F66A9D456}"/>
    <cellStyle name="Moneda 7 7 3 3 2 2" xfId="36553" xr:uid="{0A9F953A-0121-4BB8-B3F1-A0E214FFD8A1}"/>
    <cellStyle name="Moneda 7 7 3 3 2 3" xfId="25632" xr:uid="{214AE405-E69D-44D4-92F4-70FCBDFAA3C0}"/>
    <cellStyle name="Moneda 7 7 3 3 3" xfId="11049" xr:uid="{DE4F515F-63F4-432C-9AA1-2946C55D93CC}"/>
    <cellStyle name="Moneda 7 7 3 3 3 2" xfId="32913" xr:uid="{570614A6-0CCE-48E0-BC2F-DE09C8588F96}"/>
    <cellStyle name="Moneda 7 7 3 3 3 3" xfId="21992" xr:uid="{4B405E63-F5D0-46A4-BE03-E6052F5A0A2A}"/>
    <cellStyle name="Moneda 7 7 3 3 4" xfId="29274" xr:uid="{AEEACD04-7E9E-4706-9CC5-1A907DE20E07}"/>
    <cellStyle name="Moneda 7 7 3 3 5" xfId="18353" xr:uid="{09CD5482-9964-45DF-A13B-C7B1461E51B2}"/>
    <cellStyle name="Moneda 7 7 3 4" xfId="8126" xr:uid="{6DF62298-80E4-47E3-B688-67352544DFCF}"/>
    <cellStyle name="Moneda 7 7 3 4 2" xfId="15433" xr:uid="{2CF04DBF-E85B-4AF4-B7C3-60CF5DB710F2}"/>
    <cellStyle name="Moneda 7 7 3 4 2 2" xfId="37279" xr:uid="{E8C9A3FC-5872-47D4-AA38-AAB0B674E226}"/>
    <cellStyle name="Moneda 7 7 3 4 2 3" xfId="26358" xr:uid="{8C6B5585-E23B-49AC-B608-6DB7CC890FC7}"/>
    <cellStyle name="Moneda 7 7 3 4 3" xfId="11779" xr:uid="{85CC4C81-6553-48C9-AAC8-24CF01072C2A}"/>
    <cellStyle name="Moneda 7 7 3 4 3 2" xfId="33639" xr:uid="{45C77255-A733-4D63-89C8-E11F30C33D21}"/>
    <cellStyle name="Moneda 7 7 3 4 3 3" xfId="22718" xr:uid="{D0E32242-2F52-4858-B027-C81E28598342}"/>
    <cellStyle name="Moneda 7 7 3 4 4" xfId="30000" xr:uid="{60D31B90-3C5B-4CAA-8F60-DBA1F4313897}"/>
    <cellStyle name="Moneda 7 7 3 4 5" xfId="19079" xr:uid="{414E886D-C503-46D3-8096-E18BA8F6E416}"/>
    <cellStyle name="Moneda 7 7 3 5" xfId="8856" xr:uid="{5FC6E257-FB5D-4B40-A47A-57A518B33C62}"/>
    <cellStyle name="Moneda 7 7 3 5 2" xfId="16163" xr:uid="{CD231290-04CD-43B3-891F-359D9E70BEF5}"/>
    <cellStyle name="Moneda 7 7 3 5 2 2" xfId="38005" xr:uid="{D8C429B5-820A-4510-9FEE-E66E3D3B16FD}"/>
    <cellStyle name="Moneda 7 7 3 5 2 3" xfId="27084" xr:uid="{E408C6C8-56D8-45D0-877A-1C3802D7FD38}"/>
    <cellStyle name="Moneda 7 7 3 5 3" xfId="12505" xr:uid="{C70EF841-51A4-40C6-A8E1-A0063BAE919C}"/>
    <cellStyle name="Moneda 7 7 3 5 3 2" xfId="34365" xr:uid="{36535BE5-E566-445E-9697-6D420AF00F58}"/>
    <cellStyle name="Moneda 7 7 3 5 3 3" xfId="23444" xr:uid="{D6ABD12B-FE07-4B39-9C54-1077047FAA9F}"/>
    <cellStyle name="Moneda 7 7 3 5 4" xfId="30726" xr:uid="{8851FED1-FD04-4498-895B-196BCD909045}"/>
    <cellStyle name="Moneda 7 7 3 5 5" xfId="19805" xr:uid="{E1A92694-719E-42B0-9405-63F67ACA3AE5}"/>
    <cellStyle name="Moneda 7 7 3 6" xfId="13245" xr:uid="{88E47C8D-FB70-404E-B413-CEAED074F6A4}"/>
    <cellStyle name="Moneda 7 7 3 6 2" xfId="35099" xr:uid="{4B3CD44A-FC4F-4FE8-9B8C-F582AD75400E}"/>
    <cellStyle name="Moneda 7 7 3 6 3" xfId="24178" xr:uid="{207D1C5C-EBB2-41B8-A5DA-C066CD5C5094}"/>
    <cellStyle name="Moneda 7 7 3 7" xfId="9591" xr:uid="{727ADC56-225E-4CAF-A640-7FFF7E9B9143}"/>
    <cellStyle name="Moneda 7 7 3 7 2" xfId="31459" xr:uid="{178AAE58-BA9C-4B95-94F0-A00FEA932BE3}"/>
    <cellStyle name="Moneda 7 7 3 7 3" xfId="20538" xr:uid="{AB7F07CE-B73D-4DF2-B164-BB0D7B0DB7C4}"/>
    <cellStyle name="Moneda 7 7 3 8" xfId="27820" xr:uid="{EBFB7104-32FA-4FB4-945E-D4FAD35C8E48}"/>
    <cellStyle name="Moneda 7 7 3 9" xfId="16899" xr:uid="{7F6F7FE0-7170-412E-8379-908FC9E92E67}"/>
    <cellStyle name="Moneda 7 7 4" xfId="6185" xr:uid="{BA6941FF-949D-43F6-AA87-98FCDDCACD9C}"/>
    <cellStyle name="Moneda 7 7 4 2" xfId="13492" xr:uid="{02BD4B00-9DA3-44EB-9AD5-F53E99075E75}"/>
    <cellStyle name="Moneda 7 7 4 2 2" xfId="35346" xr:uid="{E6E5667F-FDCC-478F-87EC-E6364969FF6E}"/>
    <cellStyle name="Moneda 7 7 4 2 3" xfId="24425" xr:uid="{E4B03076-6288-4391-8F89-85F2368E958F}"/>
    <cellStyle name="Moneda 7 7 4 3" xfId="9838" xr:uid="{9D7874A3-7AA2-4386-A762-76F970EA97CD}"/>
    <cellStyle name="Moneda 7 7 4 3 2" xfId="31706" xr:uid="{9758DC00-9844-457E-BCEA-33BCCD87DE07}"/>
    <cellStyle name="Moneda 7 7 4 3 3" xfId="20785" xr:uid="{4D88DB2B-9412-4865-BB87-2A11615D3FB8}"/>
    <cellStyle name="Moneda 7 7 4 4" xfId="28067" xr:uid="{4C7840D5-0190-4059-A1F5-D28FFA693182}"/>
    <cellStyle name="Moneda 7 7 4 5" xfId="17146" xr:uid="{6974611E-A2F5-4B8C-8368-441B4897C38A}"/>
    <cellStyle name="Moneda 7 7 5" xfId="6913" xr:uid="{42FE1B87-91EB-42BA-8DF4-F40CEC5DCC0D}"/>
    <cellStyle name="Moneda 7 7 5 2" xfId="14220" xr:uid="{E02AB58E-21ED-454D-AEB3-DB2A25079D4B}"/>
    <cellStyle name="Moneda 7 7 5 2 2" xfId="36072" xr:uid="{6323836D-F04C-4D1A-B9E6-DA1AF69052A7}"/>
    <cellStyle name="Moneda 7 7 5 2 3" xfId="25151" xr:uid="{EA036BF1-E33F-4E20-A064-24AFD8FE01B6}"/>
    <cellStyle name="Moneda 7 7 5 3" xfId="10566" xr:uid="{69931AE6-BF61-47F7-A782-2BAE5F7F80F9}"/>
    <cellStyle name="Moneda 7 7 5 3 2" xfId="32432" xr:uid="{A535B035-E25F-460A-9442-90DA7A05D5D2}"/>
    <cellStyle name="Moneda 7 7 5 3 3" xfId="21511" xr:uid="{6DE88D67-390E-4F78-9A71-FEA2C1BEE2D7}"/>
    <cellStyle name="Moneda 7 7 5 4" xfId="28793" xr:uid="{B98653F1-6224-41FF-8EE3-DC0C7D58C7AA}"/>
    <cellStyle name="Moneda 7 7 5 5" xfId="17872" xr:uid="{29CF1641-85BF-4A4A-9DE5-F1511FA3CD8A}"/>
    <cellStyle name="Moneda 7 7 6" xfId="7643" xr:uid="{07B88EFE-E253-4B49-ACBB-29E37BA56BBB}"/>
    <cellStyle name="Moneda 7 7 6 2" xfId="14950" xr:uid="{C7B449C4-0909-4235-A95F-32CEAE2EF97F}"/>
    <cellStyle name="Moneda 7 7 6 2 2" xfId="36798" xr:uid="{A536539F-F1B2-43A9-8A54-5D05072DD7E3}"/>
    <cellStyle name="Moneda 7 7 6 2 3" xfId="25877" xr:uid="{5B2C178B-93CB-4C59-BCFE-F96A9C4DFE96}"/>
    <cellStyle name="Moneda 7 7 6 3" xfId="11296" xr:uid="{673CE580-E1BB-490C-92B1-455FE9A42F0F}"/>
    <cellStyle name="Moneda 7 7 6 3 2" xfId="33158" xr:uid="{5029BFFE-4EB7-4A8D-831F-9599E13D13BD}"/>
    <cellStyle name="Moneda 7 7 6 3 3" xfId="22237" xr:uid="{9270A82B-0C2A-443B-852F-01CF3FDFA8F3}"/>
    <cellStyle name="Moneda 7 7 6 4" xfId="29519" xr:uid="{8D18B5F0-18B6-494C-A121-7561F0E229F7}"/>
    <cellStyle name="Moneda 7 7 6 5" xfId="18598" xr:uid="{44077C43-427E-426B-A1C9-D63BACCE8073}"/>
    <cellStyle name="Moneda 7 7 7" xfId="8373" xr:uid="{9E2B7300-AFD9-4761-BC92-70B1C37425C4}"/>
    <cellStyle name="Moneda 7 7 7 2" xfId="15680" xr:uid="{67035DB0-B648-43FA-BC49-7CC014FE40CA}"/>
    <cellStyle name="Moneda 7 7 7 2 2" xfId="37524" xr:uid="{400C24D3-EEC1-4478-BD92-278C3C8A2829}"/>
    <cellStyle name="Moneda 7 7 7 2 3" xfId="26603" xr:uid="{C2733613-7F85-4600-A413-F9884F1F7A37}"/>
    <cellStyle name="Moneda 7 7 7 3" xfId="12024" xr:uid="{E843E9D0-D292-4ABD-9CE5-466257839CF0}"/>
    <cellStyle name="Moneda 7 7 7 3 2" xfId="33884" xr:uid="{933669EF-0CDB-47A6-8922-A8BEDA934DA5}"/>
    <cellStyle name="Moneda 7 7 7 3 3" xfId="22963" xr:uid="{33BC1E64-B4EE-4F0F-A203-9CB6A26DB7F4}"/>
    <cellStyle name="Moneda 7 7 7 4" xfId="30245" xr:uid="{BF8F38C7-E7E0-4EDA-84F1-EEE46545BA3C}"/>
    <cellStyle name="Moneda 7 7 7 5" xfId="19324" xr:uid="{6EE0F16B-189A-463D-B3FD-462ED54BA7DA}"/>
    <cellStyle name="Moneda 7 7 8" xfId="12762" xr:uid="{AABBD69E-BE62-4DA1-808F-725AE946DAB0}"/>
    <cellStyle name="Moneda 7 7 8 2" xfId="34618" xr:uid="{320D71C1-AC81-4B31-896C-1188E4F70B4D}"/>
    <cellStyle name="Moneda 7 7 8 3" xfId="23697" xr:uid="{A2EF943B-47BB-4779-B523-680E6A1C6D2E}"/>
    <cellStyle name="Moneda 7 7 9" xfId="9110" xr:uid="{BF714857-70A3-4226-9138-6D2A53EC6399}"/>
    <cellStyle name="Moneda 7 7 9 2" xfId="30978" xr:uid="{40FC71E0-17F0-4C13-AE5E-538391512F10}"/>
    <cellStyle name="Moneda 7 7 9 3" xfId="20057" xr:uid="{8F40030E-0B65-4DFF-8DE7-3D5339740315}"/>
    <cellStyle name="Moneda 7 8" xfId="3274" xr:uid="{99BE364B-D423-49C2-9AB3-5AB7C69C2A0F}"/>
    <cellStyle name="Moneda 7 8 10" xfId="27340" xr:uid="{C36825F2-5553-4500-ABBC-EC6BFB0C77FD}"/>
    <cellStyle name="Moneda 7 8 11" xfId="16419" xr:uid="{1DFCA9BB-D441-499A-A89A-74C51195188B}"/>
    <cellStyle name="Moneda 7 8 2" xfId="5684" xr:uid="{B22A135D-95DF-488E-8024-48D0F59D84B4}"/>
    <cellStyle name="Moneda 7 8 2 2" xfId="6423" xr:uid="{1FFD03DC-2A8E-4FFD-B6F3-2960AA2B36A7}"/>
    <cellStyle name="Moneda 7 8 2 2 2" xfId="13730" xr:uid="{FFD12877-8855-4F3D-93D4-6F9C3F675CBF}"/>
    <cellStyle name="Moneda 7 8 2 2 2 2" xfId="35584" xr:uid="{E13BD7CD-3772-43CD-95B0-5A0530ED8A95}"/>
    <cellStyle name="Moneda 7 8 2 2 2 3" xfId="24663" xr:uid="{D9637B59-2586-4D42-AA22-1C9EE01957C2}"/>
    <cellStyle name="Moneda 7 8 2 2 3" xfId="10076" xr:uid="{46796735-303C-4DF9-88E1-719AEF842401}"/>
    <cellStyle name="Moneda 7 8 2 2 3 2" xfId="31944" xr:uid="{16BA14A3-2F7B-497F-A129-79FAC8896226}"/>
    <cellStyle name="Moneda 7 8 2 2 3 3" xfId="21023" xr:uid="{A77E3FDE-1791-4748-819B-178FF01B7CC6}"/>
    <cellStyle name="Moneda 7 8 2 2 4" xfId="28305" xr:uid="{18B72A74-69C9-4D51-8CE0-346416D5C1C2}"/>
    <cellStyle name="Moneda 7 8 2 2 5" xfId="17384" xr:uid="{BE7F1289-D797-4369-9A80-F24FEF50473D}"/>
    <cellStyle name="Moneda 7 8 2 3" xfId="7153" xr:uid="{68D764EF-9222-4212-A595-21B61BAD848B}"/>
    <cellStyle name="Moneda 7 8 2 3 2" xfId="14460" xr:uid="{B2F3C1ED-4C74-4B14-A173-EFB265493C39}"/>
    <cellStyle name="Moneda 7 8 2 3 2 2" xfId="36310" xr:uid="{17A82D09-CD5B-47FA-9B5F-4EF9F092A73C}"/>
    <cellStyle name="Moneda 7 8 2 3 2 3" xfId="25389" xr:uid="{2CEDA6B3-2812-4817-BAAD-0B976DEFEDB5}"/>
    <cellStyle name="Moneda 7 8 2 3 3" xfId="10806" xr:uid="{B6856FFF-50EE-48EE-9FF0-19A788B1C81F}"/>
    <cellStyle name="Moneda 7 8 2 3 3 2" xfId="32670" xr:uid="{B16B4D30-AB6D-4CCE-8ED8-8E0A19462A5C}"/>
    <cellStyle name="Moneda 7 8 2 3 3 3" xfId="21749" xr:uid="{5517BCAD-7D00-491C-A956-7BB52F277109}"/>
    <cellStyle name="Moneda 7 8 2 3 4" xfId="29031" xr:uid="{59E60B64-A25C-465B-ABD2-B5456EC680F8}"/>
    <cellStyle name="Moneda 7 8 2 3 5" xfId="18110" xr:uid="{3CC8BEE6-5E80-4A53-B3A8-D02F735668C1}"/>
    <cellStyle name="Moneda 7 8 2 4" xfId="7883" xr:uid="{6194DF43-BCEB-4257-8FE6-8027857AD82F}"/>
    <cellStyle name="Moneda 7 8 2 4 2" xfId="15190" xr:uid="{120D06F0-CF8C-4C62-A0A3-D7C9CA491995}"/>
    <cellStyle name="Moneda 7 8 2 4 2 2" xfId="37036" xr:uid="{5CBC31DD-8ED2-4CA5-B260-103DD9933FFF}"/>
    <cellStyle name="Moneda 7 8 2 4 2 3" xfId="26115" xr:uid="{6EAAF347-3A1A-4BD8-A191-91744903C6C8}"/>
    <cellStyle name="Moneda 7 8 2 4 3" xfId="11536" xr:uid="{E8794B15-C492-4884-A398-2844AB21BE46}"/>
    <cellStyle name="Moneda 7 8 2 4 3 2" xfId="33396" xr:uid="{69DBB006-391C-42C7-9794-5E7DDF98A1EE}"/>
    <cellStyle name="Moneda 7 8 2 4 3 3" xfId="22475" xr:uid="{5D482D46-E04A-47B4-9553-1BFD3D228AD2}"/>
    <cellStyle name="Moneda 7 8 2 4 4" xfId="29757" xr:uid="{EAF2F313-CD0F-4027-A799-C7EF715FEB65}"/>
    <cellStyle name="Moneda 7 8 2 4 5" xfId="18836" xr:uid="{A2C36F20-D1FB-4B15-937E-BDB66370E0E3}"/>
    <cellStyle name="Moneda 7 8 2 5" xfId="8613" xr:uid="{E9E77412-CA5B-4FCA-9489-7109E58999CA}"/>
    <cellStyle name="Moneda 7 8 2 5 2" xfId="15920" xr:uid="{17A98A01-2631-4527-BA34-20D9764A17EC}"/>
    <cellStyle name="Moneda 7 8 2 5 2 2" xfId="37762" xr:uid="{F9A91358-82C3-482A-BC70-06FDFD2703CF}"/>
    <cellStyle name="Moneda 7 8 2 5 2 3" xfId="26841" xr:uid="{157EF1BC-4A99-4A52-B6BE-83F55DB835FE}"/>
    <cellStyle name="Moneda 7 8 2 5 3" xfId="12262" xr:uid="{1EFFF06D-3CF6-40F8-A53C-276CD029293D}"/>
    <cellStyle name="Moneda 7 8 2 5 3 2" xfId="34122" xr:uid="{2FDB5148-4423-43A9-A6FD-327459DCD2FD}"/>
    <cellStyle name="Moneda 7 8 2 5 3 3" xfId="23201" xr:uid="{78A66B8C-B3D2-4748-8539-651B09B6A570}"/>
    <cellStyle name="Moneda 7 8 2 5 4" xfId="30483" xr:uid="{61E600CD-4499-4C12-B129-F5C104C29857}"/>
    <cellStyle name="Moneda 7 8 2 5 5" xfId="19562" xr:uid="{8772EA91-0237-4F73-86B9-22DB24142102}"/>
    <cellStyle name="Moneda 7 8 2 6" xfId="13002" xr:uid="{4F54CC41-1913-48B3-BCEB-89F268FA3A88}"/>
    <cellStyle name="Moneda 7 8 2 6 2" xfId="34856" xr:uid="{9871F281-3521-4D6C-9756-2AC5C07A2204}"/>
    <cellStyle name="Moneda 7 8 2 6 3" xfId="23935" xr:uid="{26814AF5-706E-4D67-9FD2-14868574444D}"/>
    <cellStyle name="Moneda 7 8 2 7" xfId="9348" xr:uid="{99175962-3D5C-473D-8958-F9576338A953}"/>
    <cellStyle name="Moneda 7 8 2 7 2" xfId="31216" xr:uid="{725ED9E0-059B-4BEC-9A1F-65A9CCAE9671}"/>
    <cellStyle name="Moneda 7 8 2 7 3" xfId="20295" xr:uid="{AC70756C-2183-4411-91C5-935D964E64A4}"/>
    <cellStyle name="Moneda 7 8 2 8" xfId="27577" xr:uid="{A4EEDBF0-FECF-4E0E-A7AF-079A0B29F6E9}"/>
    <cellStyle name="Moneda 7 8 2 9" xfId="16656" xr:uid="{8128A098-C1FD-4D9C-B0C0-8B5EF793141E}"/>
    <cellStyle name="Moneda 7 8 3" xfId="5934" xr:uid="{EAC8A31B-4D39-41FF-9D9D-87BD24C9CBC2}"/>
    <cellStyle name="Moneda 7 8 3 2" xfId="6667" xr:uid="{8B0DDFCF-AB70-4D97-9C41-9FC3808D3F17}"/>
    <cellStyle name="Moneda 7 8 3 2 2" xfId="13974" xr:uid="{BB2DEEC5-CD6A-4F7B-BBC1-912243DCA61E}"/>
    <cellStyle name="Moneda 7 8 3 2 2 2" xfId="35828" xr:uid="{C61CB1E0-D93D-4AC2-B1F6-C52A945A6DC7}"/>
    <cellStyle name="Moneda 7 8 3 2 2 3" xfId="24907" xr:uid="{7CDD288E-D859-4F19-955C-BA5FF869BE76}"/>
    <cellStyle name="Moneda 7 8 3 2 3" xfId="10320" xr:uid="{243C1975-7899-4010-AF14-C040B7D10CFB}"/>
    <cellStyle name="Moneda 7 8 3 2 3 2" xfId="32188" xr:uid="{19F2169B-0FB1-4D5A-8AD0-9A30647A0050}"/>
    <cellStyle name="Moneda 7 8 3 2 3 3" xfId="21267" xr:uid="{4F24EDA3-62D2-4FC3-BCBF-FF7B94B94ABC}"/>
    <cellStyle name="Moneda 7 8 3 2 4" xfId="28549" xr:uid="{EBF2BC95-9E46-47B2-BF5C-13868D82818F}"/>
    <cellStyle name="Moneda 7 8 3 2 5" xfId="17628" xr:uid="{8A3AB590-D685-4162-8282-D731AC2CEF09}"/>
    <cellStyle name="Moneda 7 8 3 3" xfId="7397" xr:uid="{EA2EB93C-5ED6-44E0-A6EC-604D2FF2BC64}"/>
    <cellStyle name="Moneda 7 8 3 3 2" xfId="14704" xr:uid="{83FEACC8-F0ED-42A2-B32B-6E7C215D0F9F}"/>
    <cellStyle name="Moneda 7 8 3 3 2 2" xfId="36554" xr:uid="{2C827E39-1902-4733-BFA6-990766428280}"/>
    <cellStyle name="Moneda 7 8 3 3 2 3" xfId="25633" xr:uid="{88448F9A-E230-4765-85FB-07A029BDE77E}"/>
    <cellStyle name="Moneda 7 8 3 3 3" xfId="11050" xr:uid="{0C93A29E-F683-4328-8232-312683FDFF1A}"/>
    <cellStyle name="Moneda 7 8 3 3 3 2" xfId="32914" xr:uid="{81C0833C-02AE-4FA3-AD00-F8A19FA1960C}"/>
    <cellStyle name="Moneda 7 8 3 3 3 3" xfId="21993" xr:uid="{75F5DA03-AFFF-4C6F-8083-297648FDE853}"/>
    <cellStyle name="Moneda 7 8 3 3 4" xfId="29275" xr:uid="{B5634F28-A6D2-4C63-88E5-12063052D79D}"/>
    <cellStyle name="Moneda 7 8 3 3 5" xfId="18354" xr:uid="{F40A42AD-4435-4C44-B4D7-1D699AB8F363}"/>
    <cellStyle name="Moneda 7 8 3 4" xfId="8127" xr:uid="{9AE321E8-169C-4EC9-8011-80DA297430BD}"/>
    <cellStyle name="Moneda 7 8 3 4 2" xfId="15434" xr:uid="{C13722CB-C6C3-4A81-8FB9-AF924CBC8C35}"/>
    <cellStyle name="Moneda 7 8 3 4 2 2" xfId="37280" xr:uid="{047B37ED-CD15-4C9D-8208-CCA0237505C9}"/>
    <cellStyle name="Moneda 7 8 3 4 2 3" xfId="26359" xr:uid="{7E95BBE1-C42B-4E21-9461-37BFCFE65425}"/>
    <cellStyle name="Moneda 7 8 3 4 3" xfId="11780" xr:uid="{3B9E6254-6295-40FD-ADF6-58BB0E4B5B1F}"/>
    <cellStyle name="Moneda 7 8 3 4 3 2" xfId="33640" xr:uid="{C0BD0B09-FA1C-41E3-AB7A-822183FBA2F4}"/>
    <cellStyle name="Moneda 7 8 3 4 3 3" xfId="22719" xr:uid="{0E9101D4-2F85-422E-9CAE-67B1FE4B1741}"/>
    <cellStyle name="Moneda 7 8 3 4 4" xfId="30001" xr:uid="{36D59D61-AF9F-49F3-9C08-52441E4DE7CB}"/>
    <cellStyle name="Moneda 7 8 3 4 5" xfId="19080" xr:uid="{FEECF7A7-F183-42CC-A875-1D39DE8B15ED}"/>
    <cellStyle name="Moneda 7 8 3 5" xfId="8857" xr:uid="{12A8F51E-8868-452D-89E9-0B800F060D48}"/>
    <cellStyle name="Moneda 7 8 3 5 2" xfId="16164" xr:uid="{A823165B-2539-499A-A9C7-B19BEE0CFDC4}"/>
    <cellStyle name="Moneda 7 8 3 5 2 2" xfId="38006" xr:uid="{82DF9274-B392-49AC-809B-182C5EB1E390}"/>
    <cellStyle name="Moneda 7 8 3 5 2 3" xfId="27085" xr:uid="{BBA07B35-1DD0-443E-A6CA-8DEBEDB43395}"/>
    <cellStyle name="Moneda 7 8 3 5 3" xfId="12506" xr:uid="{A2A6F386-DF22-4524-809A-F6D5F286EB07}"/>
    <cellStyle name="Moneda 7 8 3 5 3 2" xfId="34366" xr:uid="{DCB8BDB9-B58D-401B-A5C5-DF65458FA223}"/>
    <cellStyle name="Moneda 7 8 3 5 3 3" xfId="23445" xr:uid="{59FEB07D-200D-4028-9C10-D68AC79FF5FE}"/>
    <cellStyle name="Moneda 7 8 3 5 4" xfId="30727" xr:uid="{351CF051-4C14-4C7E-A751-DA805D6E483E}"/>
    <cellStyle name="Moneda 7 8 3 5 5" xfId="19806" xr:uid="{73060435-28B9-4201-86DB-F97F5220EBC0}"/>
    <cellStyle name="Moneda 7 8 3 6" xfId="13246" xr:uid="{F8711D12-0311-4008-8FD1-4C860F265948}"/>
    <cellStyle name="Moneda 7 8 3 6 2" xfId="35100" xr:uid="{E431A7D6-1635-4937-86A9-18FA0024670A}"/>
    <cellStyle name="Moneda 7 8 3 6 3" xfId="24179" xr:uid="{16E162C0-57BA-432A-87EE-E18D21BCA508}"/>
    <cellStyle name="Moneda 7 8 3 7" xfId="9592" xr:uid="{7BDA2796-F08F-4E0A-BFC2-BD20BA54C365}"/>
    <cellStyle name="Moneda 7 8 3 7 2" xfId="31460" xr:uid="{E7F5DBC1-0CE0-4E42-999E-C7F1A1ACA3D5}"/>
    <cellStyle name="Moneda 7 8 3 7 3" xfId="20539" xr:uid="{C7AAA1A7-8EA2-4460-8FA8-8196CD08527D}"/>
    <cellStyle name="Moneda 7 8 3 8" xfId="27821" xr:uid="{B1EC45D3-F150-4AF2-B31F-6FC836907964}"/>
    <cellStyle name="Moneda 7 8 3 9" xfId="16900" xr:uid="{B7EECE24-DA92-4660-846F-3969AA1CDD9A}"/>
    <cellStyle name="Moneda 7 8 4" xfId="6186" xr:uid="{9D81EC8F-44D7-4A31-BF20-45B02E285B8C}"/>
    <cellStyle name="Moneda 7 8 4 2" xfId="13493" xr:uid="{50E0940E-B3CE-43C7-BA29-A5C554242148}"/>
    <cellStyle name="Moneda 7 8 4 2 2" xfId="35347" xr:uid="{85478AD5-EFA3-44F3-8402-85AAA2293C3D}"/>
    <cellStyle name="Moneda 7 8 4 2 3" xfId="24426" xr:uid="{4A6C6B06-58FA-4D43-B573-75E38058191D}"/>
    <cellStyle name="Moneda 7 8 4 3" xfId="9839" xr:uid="{C11EA531-385D-4498-9C5A-EC427C0337DE}"/>
    <cellStyle name="Moneda 7 8 4 3 2" xfId="31707" xr:uid="{87B87796-2524-4E02-BC01-54BF18D52BD0}"/>
    <cellStyle name="Moneda 7 8 4 3 3" xfId="20786" xr:uid="{57BB5DBA-588B-47D2-A917-B0AB5F586C04}"/>
    <cellStyle name="Moneda 7 8 4 4" xfId="28068" xr:uid="{0A57BB63-6172-4E76-95D3-BCD744707C4A}"/>
    <cellStyle name="Moneda 7 8 4 5" xfId="17147" xr:uid="{AA00DA40-944E-40CC-B0E8-FB76D5F3357B}"/>
    <cellStyle name="Moneda 7 8 5" xfId="6914" xr:uid="{6CA0A939-8A39-4766-8E21-9FE6ADFAC372}"/>
    <cellStyle name="Moneda 7 8 5 2" xfId="14221" xr:uid="{2691BD55-5FCA-413D-86EB-FEBA6115904D}"/>
    <cellStyle name="Moneda 7 8 5 2 2" xfId="36073" xr:uid="{FF5A34B4-3280-4344-B37A-B7B457EDB6F1}"/>
    <cellStyle name="Moneda 7 8 5 2 3" xfId="25152" xr:uid="{3B786EED-3DBC-4CB2-98CE-25A0200C473C}"/>
    <cellStyle name="Moneda 7 8 5 3" xfId="10567" xr:uid="{B1307953-0EE9-4149-89EF-536A4A1E862B}"/>
    <cellStyle name="Moneda 7 8 5 3 2" xfId="32433" xr:uid="{5D5D354E-8959-4A6B-AC7A-7BA0513FC203}"/>
    <cellStyle name="Moneda 7 8 5 3 3" xfId="21512" xr:uid="{DD3F42C1-6FAB-46F9-AC9C-21D0C86C9E6B}"/>
    <cellStyle name="Moneda 7 8 5 4" xfId="28794" xr:uid="{A23CBD66-08EC-4DA0-8F6D-8CF8A4A42F9D}"/>
    <cellStyle name="Moneda 7 8 5 5" xfId="17873" xr:uid="{3C468872-33FF-4A25-B3B5-42F695E8BFF8}"/>
    <cellStyle name="Moneda 7 8 6" xfId="7644" xr:uid="{C8AC18B2-1DC3-4B70-8269-5D78CEB3E460}"/>
    <cellStyle name="Moneda 7 8 6 2" xfId="14951" xr:uid="{F8E48D50-1C74-47C7-A76E-26C08654EAF1}"/>
    <cellStyle name="Moneda 7 8 6 2 2" xfId="36799" xr:uid="{AC4D865D-E261-47C9-9697-FE3A54156573}"/>
    <cellStyle name="Moneda 7 8 6 2 3" xfId="25878" xr:uid="{E18CB222-7594-4C21-8FC0-CC6D3762D507}"/>
    <cellStyle name="Moneda 7 8 6 3" xfId="11297" xr:uid="{AC39EC53-B7A8-4757-A5B5-79AEBACB8CD0}"/>
    <cellStyle name="Moneda 7 8 6 3 2" xfId="33159" xr:uid="{CB4A5027-8877-492D-9E1F-EB8496965BD1}"/>
    <cellStyle name="Moneda 7 8 6 3 3" xfId="22238" xr:uid="{0989BC86-297A-4A55-8C61-5605FDF505D1}"/>
    <cellStyle name="Moneda 7 8 6 4" xfId="29520" xr:uid="{B7424DFE-D5B9-4069-850A-A7C41006AAA8}"/>
    <cellStyle name="Moneda 7 8 6 5" xfId="18599" xr:uid="{49503942-E3EB-44AC-8FF0-6D66D8B640A3}"/>
    <cellStyle name="Moneda 7 8 7" xfId="8374" xr:uid="{3DEE0ECC-01AD-404C-9C06-6074F00205E8}"/>
    <cellStyle name="Moneda 7 8 7 2" xfId="15681" xr:uid="{A437DC5C-8DC3-400D-A888-3A7F51ACF696}"/>
    <cellStyle name="Moneda 7 8 7 2 2" xfId="37525" xr:uid="{06EC5F67-4CCD-49B3-8C0A-B60C11D8823A}"/>
    <cellStyle name="Moneda 7 8 7 2 3" xfId="26604" xr:uid="{58BA650F-85F5-43B8-82A8-C4F1638B9E70}"/>
    <cellStyle name="Moneda 7 8 7 3" xfId="12025" xr:uid="{17EE47A6-BA59-42E9-A0E6-D6D46B319FA2}"/>
    <cellStyle name="Moneda 7 8 7 3 2" xfId="33885" xr:uid="{995A8C3E-BC4D-4F6F-8887-2128522B414B}"/>
    <cellStyle name="Moneda 7 8 7 3 3" xfId="22964" xr:uid="{08DD9243-B4C4-4007-9C5C-5BD310600118}"/>
    <cellStyle name="Moneda 7 8 7 4" xfId="30246" xr:uid="{CD43A1B1-A61F-4484-A476-AA043DC07AC3}"/>
    <cellStyle name="Moneda 7 8 7 5" xfId="19325" xr:uid="{5B113121-D7D8-45EE-9AC9-987478D7A463}"/>
    <cellStyle name="Moneda 7 8 8" xfId="12763" xr:uid="{FD88434C-869C-4C30-8ABE-9B5C39EFB975}"/>
    <cellStyle name="Moneda 7 8 8 2" xfId="34619" xr:uid="{0F9A7EDD-21B7-427D-BBBF-D99452593832}"/>
    <cellStyle name="Moneda 7 8 8 3" xfId="23698" xr:uid="{33DE6D69-EDAD-419D-ACE2-C3238A5EFB41}"/>
    <cellStyle name="Moneda 7 8 9" xfId="9111" xr:uid="{2D1ED490-89FB-4D90-9EBB-70F52F304D71}"/>
    <cellStyle name="Moneda 7 8 9 2" xfId="30979" xr:uid="{B5405E06-88C9-4733-A112-26F2EAE06107}"/>
    <cellStyle name="Moneda 7 8 9 3" xfId="20058" xr:uid="{D94C668D-6FA2-43F5-BBE3-EF1CAE6D4C0B}"/>
    <cellStyle name="Moneda 7 9" xfId="3275" xr:uid="{969C7B28-B27C-44CA-B316-709300BB7462}"/>
    <cellStyle name="Moneda 7 9 10" xfId="27341" xr:uid="{8584AA24-F73D-4E90-8E1D-676ECBD111C2}"/>
    <cellStyle name="Moneda 7 9 11" xfId="16420" xr:uid="{0037C639-8A09-48D0-8B7F-0D68AEDA7995}"/>
    <cellStyle name="Moneda 7 9 2" xfId="5685" xr:uid="{9DD8278E-1D94-4C63-818D-58825FCB6FE2}"/>
    <cellStyle name="Moneda 7 9 2 2" xfId="6424" xr:uid="{90F9ACA0-6E4B-48F0-B862-42F11AC1C798}"/>
    <cellStyle name="Moneda 7 9 2 2 2" xfId="13731" xr:uid="{147826D6-E64C-45C4-9CC7-6414FDA3D68F}"/>
    <cellStyle name="Moneda 7 9 2 2 2 2" xfId="35585" xr:uid="{DDCDC142-0501-4632-BF9F-F03CB3D48AAE}"/>
    <cellStyle name="Moneda 7 9 2 2 2 3" xfId="24664" xr:uid="{DD4684F4-90D6-4260-96AA-E2243A3ADD63}"/>
    <cellStyle name="Moneda 7 9 2 2 3" xfId="10077" xr:uid="{099B4970-962B-4DC7-A000-ADF42BEAB10C}"/>
    <cellStyle name="Moneda 7 9 2 2 3 2" xfId="31945" xr:uid="{C62A83BA-37B1-4F9C-9F65-8CB7498E2EDF}"/>
    <cellStyle name="Moneda 7 9 2 2 3 3" xfId="21024" xr:uid="{A2B4EB3B-8F78-4183-9BD3-1F1659B521E2}"/>
    <cellStyle name="Moneda 7 9 2 2 4" xfId="28306" xr:uid="{5A0C9A7E-22B1-452D-9B73-0C6334A56DFB}"/>
    <cellStyle name="Moneda 7 9 2 2 5" xfId="17385" xr:uid="{BD8BFFC9-746A-4608-A597-F40D37289172}"/>
    <cellStyle name="Moneda 7 9 2 3" xfId="7154" xr:uid="{95282DC3-1696-4DD1-BA81-5D726D14F11E}"/>
    <cellStyle name="Moneda 7 9 2 3 2" xfId="14461" xr:uid="{C5E948B7-F570-49D7-96FA-B58C98BDA159}"/>
    <cellStyle name="Moneda 7 9 2 3 2 2" xfId="36311" xr:uid="{671BF4DF-15D3-4614-9A82-D657C09C4E40}"/>
    <cellStyle name="Moneda 7 9 2 3 2 3" xfId="25390" xr:uid="{54C54142-9CE4-43C8-9C20-9104104D54B3}"/>
    <cellStyle name="Moneda 7 9 2 3 3" xfId="10807" xr:uid="{45B541B2-C065-4479-9309-A303AAE7BA44}"/>
    <cellStyle name="Moneda 7 9 2 3 3 2" xfId="32671" xr:uid="{A44DF6F4-82F4-4567-B5C0-C8BCFBA596C5}"/>
    <cellStyle name="Moneda 7 9 2 3 3 3" xfId="21750" xr:uid="{35C6455D-AAA5-4078-901D-76B47B6102C4}"/>
    <cellStyle name="Moneda 7 9 2 3 4" xfId="29032" xr:uid="{7C2EEC85-A66A-4DB8-A707-37174FAD261A}"/>
    <cellStyle name="Moneda 7 9 2 3 5" xfId="18111" xr:uid="{DC552D7D-9B70-4F8D-9A87-97B359ED4BE2}"/>
    <cellStyle name="Moneda 7 9 2 4" xfId="7884" xr:uid="{A5C8BCE6-BE30-471C-8EFA-5BB3E7B7B644}"/>
    <cellStyle name="Moneda 7 9 2 4 2" xfId="15191" xr:uid="{DB21C380-D724-457A-9B25-244A3F6AF7AA}"/>
    <cellStyle name="Moneda 7 9 2 4 2 2" xfId="37037" xr:uid="{5385ABE2-1B4F-4EC9-B545-F61C86400583}"/>
    <cellStyle name="Moneda 7 9 2 4 2 3" xfId="26116" xr:uid="{8E16CC9F-6E64-4BCD-8BCE-DDADA001429F}"/>
    <cellStyle name="Moneda 7 9 2 4 3" xfId="11537" xr:uid="{953FEF72-98D1-4F25-8717-BA345CA4DF3F}"/>
    <cellStyle name="Moneda 7 9 2 4 3 2" xfId="33397" xr:uid="{5ACDD9E6-1EEC-42EB-A0AF-EDBF9FC21C0F}"/>
    <cellStyle name="Moneda 7 9 2 4 3 3" xfId="22476" xr:uid="{94B11F15-007B-49C2-867A-AEA6245D710C}"/>
    <cellStyle name="Moneda 7 9 2 4 4" xfId="29758" xr:uid="{8C27CBEA-7B1C-441C-A7A3-118450782488}"/>
    <cellStyle name="Moneda 7 9 2 4 5" xfId="18837" xr:uid="{03B630CA-BD9F-4138-A731-038C4675D125}"/>
    <cellStyle name="Moneda 7 9 2 5" xfId="8614" xr:uid="{DC34A9C6-C642-4AE8-B499-3C1872361838}"/>
    <cellStyle name="Moneda 7 9 2 5 2" xfId="15921" xr:uid="{9DA939B0-24A6-4F90-BCE2-A5FDA56D2FDF}"/>
    <cellStyle name="Moneda 7 9 2 5 2 2" xfId="37763" xr:uid="{74078577-118D-472B-AAF2-F29EB5A30A62}"/>
    <cellStyle name="Moneda 7 9 2 5 2 3" xfId="26842" xr:uid="{BB66B750-A3F4-4D35-AA13-E7052BC6BE1B}"/>
    <cellStyle name="Moneda 7 9 2 5 3" xfId="12263" xr:uid="{DBC9D147-9A9B-45B6-9578-96429C972FC4}"/>
    <cellStyle name="Moneda 7 9 2 5 3 2" xfId="34123" xr:uid="{F9384BD2-6FE0-4258-B75F-491811375D6F}"/>
    <cellStyle name="Moneda 7 9 2 5 3 3" xfId="23202" xr:uid="{9299AD2F-7385-4DB6-9DF5-10B714BBA654}"/>
    <cellStyle name="Moneda 7 9 2 5 4" xfId="30484" xr:uid="{A87DEA2E-C5ED-4EA9-997C-5EC26CD471BB}"/>
    <cellStyle name="Moneda 7 9 2 5 5" xfId="19563" xr:uid="{AE82F71A-F951-4C8E-8824-5C8B097DEE94}"/>
    <cellStyle name="Moneda 7 9 2 6" xfId="13003" xr:uid="{2CB0EBF3-F348-44CB-9198-CA216920CAF1}"/>
    <cellStyle name="Moneda 7 9 2 6 2" xfId="34857" xr:uid="{F052EF35-60FB-49B3-B581-70C5C86E2063}"/>
    <cellStyle name="Moneda 7 9 2 6 3" xfId="23936" xr:uid="{C1572FE5-B443-42C6-AEFE-657550560B38}"/>
    <cellStyle name="Moneda 7 9 2 7" xfId="9349" xr:uid="{7B6A9F80-B085-4227-8379-1F8B54B2200A}"/>
    <cellStyle name="Moneda 7 9 2 7 2" xfId="31217" xr:uid="{0EF18205-8BD3-48A0-82E3-193C0D6DEB69}"/>
    <cellStyle name="Moneda 7 9 2 7 3" xfId="20296" xr:uid="{D86D2B14-4448-401E-B60E-C4FEE6833CC7}"/>
    <cellStyle name="Moneda 7 9 2 8" xfId="27578" xr:uid="{8EB754F5-489A-4500-B0B5-2FDD110CD02F}"/>
    <cellStyle name="Moneda 7 9 2 9" xfId="16657" xr:uid="{89B948B0-AF53-4D4F-86EB-088372E0A6EC}"/>
    <cellStyle name="Moneda 7 9 3" xfId="5935" xr:uid="{D8D75A0E-1EF3-43F5-9D4B-266B704515DD}"/>
    <cellStyle name="Moneda 7 9 3 2" xfId="6668" xr:uid="{988F1608-C63B-4177-82A2-96F4780CA7E6}"/>
    <cellStyle name="Moneda 7 9 3 2 2" xfId="13975" xr:uid="{E505315F-418B-4D43-9297-F3B184FF8B25}"/>
    <cellStyle name="Moneda 7 9 3 2 2 2" xfId="35829" xr:uid="{0BE66834-AE32-4B74-A73C-A4157133C575}"/>
    <cellStyle name="Moneda 7 9 3 2 2 3" xfId="24908" xr:uid="{8A153D58-CA63-4223-AAF4-6D70AA01C7B6}"/>
    <cellStyle name="Moneda 7 9 3 2 3" xfId="10321" xr:uid="{B9DA1064-C918-4604-B60B-F44A495A9A2C}"/>
    <cellStyle name="Moneda 7 9 3 2 3 2" xfId="32189" xr:uid="{290EC6FC-8B45-4CC4-A6D2-B5FB34387520}"/>
    <cellStyle name="Moneda 7 9 3 2 3 3" xfId="21268" xr:uid="{8D8F6F5F-DED1-4C14-990F-FB99B8540FE5}"/>
    <cellStyle name="Moneda 7 9 3 2 4" xfId="28550" xr:uid="{EC4C949C-6324-4A0C-A92E-5BFF45FA8B5F}"/>
    <cellStyle name="Moneda 7 9 3 2 5" xfId="17629" xr:uid="{DC2CB9BF-FCE6-48D1-9859-EC9BC40485B4}"/>
    <cellStyle name="Moneda 7 9 3 3" xfId="7398" xr:uid="{B699A4B9-8E1C-469F-A7DE-64A4F3F7A4B4}"/>
    <cellStyle name="Moneda 7 9 3 3 2" xfId="14705" xr:uid="{C4C7C2C4-F1DE-49D0-9EFB-B4B4181E57E7}"/>
    <cellStyle name="Moneda 7 9 3 3 2 2" xfId="36555" xr:uid="{BEC026C3-69D7-438B-8C72-CC3D73B36E02}"/>
    <cellStyle name="Moneda 7 9 3 3 2 3" xfId="25634" xr:uid="{64B71120-45C3-48A5-BB24-4B94AE6BDC01}"/>
    <cellStyle name="Moneda 7 9 3 3 3" xfId="11051" xr:uid="{2C8DAF65-47FE-4CF8-8C4D-E2BB44557BA3}"/>
    <cellStyle name="Moneda 7 9 3 3 3 2" xfId="32915" xr:uid="{EA0FD4E6-875D-4A1E-9631-0843C8C37417}"/>
    <cellStyle name="Moneda 7 9 3 3 3 3" xfId="21994" xr:uid="{7AE53587-5EF4-4376-ACC9-B9E2142AFF39}"/>
    <cellStyle name="Moneda 7 9 3 3 4" xfId="29276" xr:uid="{44E13A8A-56E5-43AD-9FD9-9324E31E7AA9}"/>
    <cellStyle name="Moneda 7 9 3 3 5" xfId="18355" xr:uid="{9E3097ED-779B-4C71-8895-D5C341F372B8}"/>
    <cellStyle name="Moneda 7 9 3 4" xfId="8128" xr:uid="{C5BC43A0-C493-4763-AC4A-8378ADA96764}"/>
    <cellStyle name="Moneda 7 9 3 4 2" xfId="15435" xr:uid="{23253C9C-0B2F-4BCF-B10C-43AE3D3F7834}"/>
    <cellStyle name="Moneda 7 9 3 4 2 2" xfId="37281" xr:uid="{F297C402-41FD-4236-8B84-3090E9F304A0}"/>
    <cellStyle name="Moneda 7 9 3 4 2 3" xfId="26360" xr:uid="{1DA91C48-9D79-45A6-95A0-673638D2C3DD}"/>
    <cellStyle name="Moneda 7 9 3 4 3" xfId="11781" xr:uid="{56EFCE8C-26D0-4C97-9D0C-58FC5EB58510}"/>
    <cellStyle name="Moneda 7 9 3 4 3 2" xfId="33641" xr:uid="{DEAAA037-4323-423A-8A32-48557453598F}"/>
    <cellStyle name="Moneda 7 9 3 4 3 3" xfId="22720" xr:uid="{5ABB7CF7-67F4-4C92-B6AA-9692CAC52B26}"/>
    <cellStyle name="Moneda 7 9 3 4 4" xfId="30002" xr:uid="{DA3DAA4E-8BC8-4557-B365-A31BC1735FD4}"/>
    <cellStyle name="Moneda 7 9 3 4 5" xfId="19081" xr:uid="{2C807ADB-43C9-4760-9EA2-ED839A4EE0CD}"/>
    <cellStyle name="Moneda 7 9 3 5" xfId="8858" xr:uid="{97176FB9-E621-4179-AFFF-DF34FB99C84F}"/>
    <cellStyle name="Moneda 7 9 3 5 2" xfId="16165" xr:uid="{0AEB1206-6350-4043-A63B-F1462ED34AC3}"/>
    <cellStyle name="Moneda 7 9 3 5 2 2" xfId="38007" xr:uid="{59BF9648-B3B0-495A-A989-86A86526DA19}"/>
    <cellStyle name="Moneda 7 9 3 5 2 3" xfId="27086" xr:uid="{C20B43DF-118D-43BC-B7AE-87E0C0A29729}"/>
    <cellStyle name="Moneda 7 9 3 5 3" xfId="12507" xr:uid="{461E7D26-1486-4575-BE4E-E51E59B2E21A}"/>
    <cellStyle name="Moneda 7 9 3 5 3 2" xfId="34367" xr:uid="{56802F3E-899B-439B-AE93-E6ADC31E0767}"/>
    <cellStyle name="Moneda 7 9 3 5 3 3" xfId="23446" xr:uid="{4B8D5693-8CFE-42AC-B52A-EE0F9CDB0305}"/>
    <cellStyle name="Moneda 7 9 3 5 4" xfId="30728" xr:uid="{997EF3C4-57A5-4EE9-BAA9-A9455185C76F}"/>
    <cellStyle name="Moneda 7 9 3 5 5" xfId="19807" xr:uid="{5550EF99-21C6-43BB-8F95-10891DF30D27}"/>
    <cellStyle name="Moneda 7 9 3 6" xfId="13247" xr:uid="{6CE4A1A4-DC17-4E89-A94D-B98A5C20FADB}"/>
    <cellStyle name="Moneda 7 9 3 6 2" xfId="35101" xr:uid="{6CDC17CB-06B8-4428-BD48-6EE0A32CDFA5}"/>
    <cellStyle name="Moneda 7 9 3 6 3" xfId="24180" xr:uid="{B129B175-A2CF-4260-A49E-5F2303E18E7D}"/>
    <cellStyle name="Moneda 7 9 3 7" xfId="9593" xr:uid="{C40AAA20-4C15-47D9-8A27-E5206E8AA628}"/>
    <cellStyle name="Moneda 7 9 3 7 2" xfId="31461" xr:uid="{923DB78A-4652-4555-AD21-13446F680291}"/>
    <cellStyle name="Moneda 7 9 3 7 3" xfId="20540" xr:uid="{E08B1CEB-BDDD-4B7D-B622-1DE754120ED7}"/>
    <cellStyle name="Moneda 7 9 3 8" xfId="27822" xr:uid="{985F5ED3-E8C3-43B9-A7C9-D90E55CC2590}"/>
    <cellStyle name="Moneda 7 9 3 9" xfId="16901" xr:uid="{AEF2C8CD-DC44-40A7-8669-C8C82C238628}"/>
    <cellStyle name="Moneda 7 9 4" xfId="6187" xr:uid="{E57344FB-F831-4964-BB51-195259AA40F8}"/>
    <cellStyle name="Moneda 7 9 4 2" xfId="13494" xr:uid="{C998777D-B88F-4ECB-BA09-4EC79124137E}"/>
    <cellStyle name="Moneda 7 9 4 2 2" xfId="35348" xr:uid="{9CFA933E-1E23-437D-BF07-7B0627E8B0C0}"/>
    <cellStyle name="Moneda 7 9 4 2 3" xfId="24427" xr:uid="{2155F03B-1255-416C-8FD7-28AD53655C77}"/>
    <cellStyle name="Moneda 7 9 4 3" xfId="9840" xr:uid="{77129EAF-3CC5-4926-A7A6-A29B337E3174}"/>
    <cellStyle name="Moneda 7 9 4 3 2" xfId="31708" xr:uid="{1B3B2A63-BF08-45F2-A66B-9EDC568DE82E}"/>
    <cellStyle name="Moneda 7 9 4 3 3" xfId="20787" xr:uid="{905CE884-3DC7-4668-91FC-F9193DCDBCCB}"/>
    <cellStyle name="Moneda 7 9 4 4" xfId="28069" xr:uid="{0F763388-97AC-41C7-A3E5-450B87D400FB}"/>
    <cellStyle name="Moneda 7 9 4 5" xfId="17148" xr:uid="{B0F06B01-376A-4A08-9126-337A1B6F5E36}"/>
    <cellStyle name="Moneda 7 9 5" xfId="6915" xr:uid="{CB437B98-4730-4AFF-B7F5-CA925BEF7C2D}"/>
    <cellStyle name="Moneda 7 9 5 2" xfId="14222" xr:uid="{DB5DCDF5-7D3D-4601-AD39-635A67CDB55F}"/>
    <cellStyle name="Moneda 7 9 5 2 2" xfId="36074" xr:uid="{805B0E7F-970D-4A5E-B523-FC2C471D8D19}"/>
    <cellStyle name="Moneda 7 9 5 2 3" xfId="25153" xr:uid="{1EADD7AB-C7B8-4465-8957-A008725D6B6F}"/>
    <cellStyle name="Moneda 7 9 5 3" xfId="10568" xr:uid="{30244A5B-BA7D-4BA1-9488-C0775C3830A3}"/>
    <cellStyle name="Moneda 7 9 5 3 2" xfId="32434" xr:uid="{BF84CAF1-25B3-4BB1-B8CF-CC11E7BB730A}"/>
    <cellStyle name="Moneda 7 9 5 3 3" xfId="21513" xr:uid="{4D25E625-594C-4630-B8DB-7F7B18FCED30}"/>
    <cellStyle name="Moneda 7 9 5 4" xfId="28795" xr:uid="{56D2906C-DB80-4A63-8FA3-A9EF740FCA9B}"/>
    <cellStyle name="Moneda 7 9 5 5" xfId="17874" xr:uid="{1052BD45-F35D-46EE-A49E-4F1B5D117459}"/>
    <cellStyle name="Moneda 7 9 6" xfId="7645" xr:uid="{C873F9FB-5318-452F-935C-C5EF8FEC0DC6}"/>
    <cellStyle name="Moneda 7 9 6 2" xfId="14952" xr:uid="{5ADE0B3A-39FD-4FC7-92DF-A894A46B70B2}"/>
    <cellStyle name="Moneda 7 9 6 2 2" xfId="36800" xr:uid="{356FAD46-DE39-49BD-9C84-34B0A5324645}"/>
    <cellStyle name="Moneda 7 9 6 2 3" xfId="25879" xr:uid="{E4097A6E-D727-43C5-9F56-DCB87C8BFC67}"/>
    <cellStyle name="Moneda 7 9 6 3" xfId="11298" xr:uid="{6FBDE804-1326-4BB3-B640-3BC48529ADB9}"/>
    <cellStyle name="Moneda 7 9 6 3 2" xfId="33160" xr:uid="{79A8997D-69D9-4639-BD10-D77213A02EDA}"/>
    <cellStyle name="Moneda 7 9 6 3 3" xfId="22239" xr:uid="{DBF089C7-C433-4182-8180-9261C2F46479}"/>
    <cellStyle name="Moneda 7 9 6 4" xfId="29521" xr:uid="{DDC32E4E-BDC5-4EFE-B2A7-3FADD2C0415A}"/>
    <cellStyle name="Moneda 7 9 6 5" xfId="18600" xr:uid="{6AE9AB1F-73E7-4FA3-9536-712AC1032DE1}"/>
    <cellStyle name="Moneda 7 9 7" xfId="8375" xr:uid="{C2445C83-2F6D-4EF2-91AA-BC04F2F2FD23}"/>
    <cellStyle name="Moneda 7 9 7 2" xfId="15682" xr:uid="{65B105C9-B0D1-4232-8587-72ECEFABDF2F}"/>
    <cellStyle name="Moneda 7 9 7 2 2" xfId="37526" xr:uid="{24C896E2-C67B-47C7-B0B1-A9FDBE6FC8F4}"/>
    <cellStyle name="Moneda 7 9 7 2 3" xfId="26605" xr:uid="{818DC7AD-8465-4B82-8E14-0980249AE525}"/>
    <cellStyle name="Moneda 7 9 7 3" xfId="12026" xr:uid="{2302F4E8-72AE-447A-8578-D9041B47072D}"/>
    <cellStyle name="Moneda 7 9 7 3 2" xfId="33886" xr:uid="{6CEECD6A-6070-416A-BEAE-CBB28B318DE7}"/>
    <cellStyle name="Moneda 7 9 7 3 3" xfId="22965" xr:uid="{EF683405-A9B6-4EDC-9BB2-6E961DBF4200}"/>
    <cellStyle name="Moneda 7 9 7 4" xfId="30247" xr:uid="{11068776-F29E-496F-8530-7E5D8AF2BB96}"/>
    <cellStyle name="Moneda 7 9 7 5" xfId="19326" xr:uid="{C70B1728-F67B-4682-9131-76609C96E4E9}"/>
    <cellStyle name="Moneda 7 9 8" xfId="12764" xr:uid="{3D459498-F5EF-441D-BA5E-81FAAF304CE9}"/>
    <cellStyle name="Moneda 7 9 8 2" xfId="34620" xr:uid="{98ADD8F0-548E-4B26-8F22-BAE42AC0253F}"/>
    <cellStyle name="Moneda 7 9 8 3" xfId="23699" xr:uid="{0E87C187-C201-4A83-B1C9-F7BBEF929420}"/>
    <cellStyle name="Moneda 7 9 9" xfId="9112" xr:uid="{3F81347B-E517-4B21-B57B-4B10990CBEDB}"/>
    <cellStyle name="Moneda 7 9 9 2" xfId="30980" xr:uid="{4C0B2917-21FB-4692-9CD2-1A63E27C7AE3}"/>
    <cellStyle name="Moneda 7 9 9 3" xfId="20059" xr:uid="{6A50B097-E37E-45EB-9272-F5198FDB5A55}"/>
    <cellStyle name="Moneda 8" xfId="5689" xr:uid="{6B0666FA-9A3A-405D-AA33-27F07649F599}"/>
    <cellStyle name="Moneda 8 2" xfId="6426" xr:uid="{F8312A7D-5425-46C5-AE0C-31F5D32EFD35}"/>
    <cellStyle name="Moneda 8 2 2" xfId="13733" xr:uid="{95930634-D026-430B-8648-C6B05EAE96CE}"/>
    <cellStyle name="Moneda 8 2 2 2" xfId="35587" xr:uid="{673BE0EB-4ECE-4116-939A-5A84336D7167}"/>
    <cellStyle name="Moneda 8 2 2 3" xfId="24666" xr:uid="{8E44FE5F-576E-489B-A5E2-BD980E4862A0}"/>
    <cellStyle name="Moneda 8 2 3" xfId="10079" xr:uid="{960E08BE-72A7-43B9-9BC6-25759B30975F}"/>
    <cellStyle name="Moneda 8 2 3 2" xfId="31947" xr:uid="{849B9306-1F92-445A-A638-37940F21E0E3}"/>
    <cellStyle name="Moneda 8 2 3 3" xfId="21026" xr:uid="{70758630-CF25-4802-BDF5-0F57B1C33312}"/>
    <cellStyle name="Moneda 8 2 4" xfId="28308" xr:uid="{E0AD88AE-46BB-464A-9C44-E2026922E36F}"/>
    <cellStyle name="Moneda 8 2 5" xfId="17387" xr:uid="{AAF33AF7-8F10-48F7-B9E8-037E8D6EBD08}"/>
    <cellStyle name="Moneda 8 3" xfId="7156" xr:uid="{354AC84D-A209-4A93-A1E3-DF8D25400252}"/>
    <cellStyle name="Moneda 8 3 2" xfId="14463" xr:uid="{BC2BD36C-CFE5-45A1-B084-C2E2C1F96DD9}"/>
    <cellStyle name="Moneda 8 3 2 2" xfId="36313" xr:uid="{E1BD7E0E-67B5-4E61-9198-C5B15F0420C9}"/>
    <cellStyle name="Moneda 8 3 2 3" xfId="25392" xr:uid="{6C0966CA-C249-42ED-88B0-56EA76BE663B}"/>
    <cellStyle name="Moneda 8 3 3" xfId="10809" xr:uid="{963E5598-2DC6-4536-9F2A-3F7BDDD30A13}"/>
    <cellStyle name="Moneda 8 3 3 2" xfId="32673" xr:uid="{49434772-C2B2-48A1-9576-09309AEB9479}"/>
    <cellStyle name="Moneda 8 3 3 3" xfId="21752" xr:uid="{3D0BCF25-4724-4637-9EA4-46A6BB865466}"/>
    <cellStyle name="Moneda 8 3 4" xfId="29034" xr:uid="{DF79C178-F02C-4A85-A3CF-669D5F9A412C}"/>
    <cellStyle name="Moneda 8 3 5" xfId="18113" xr:uid="{D83935DA-A1DD-4070-967E-894A5D80273D}"/>
    <cellStyle name="Moneda 8 4" xfId="7886" xr:uid="{543B9EF3-C093-4E14-B66B-43CD43ADB0D3}"/>
    <cellStyle name="Moneda 8 4 2" xfId="15193" xr:uid="{AE5BAC73-C503-4935-8B3F-EFFE4EE2DFA7}"/>
    <cellStyle name="Moneda 8 4 2 2" xfId="37039" xr:uid="{9CF16073-C4BC-462E-878F-D1405F19BB83}"/>
    <cellStyle name="Moneda 8 4 2 3" xfId="26118" xr:uid="{E4914183-9E0C-4D7F-BDC3-E7014239FD39}"/>
    <cellStyle name="Moneda 8 4 3" xfId="11539" xr:uid="{A5B3EE65-5091-4EFB-BDF9-DE6E4314E44B}"/>
    <cellStyle name="Moneda 8 4 3 2" xfId="33399" xr:uid="{5C12E106-7388-4B5C-A13E-2008E71F5C32}"/>
    <cellStyle name="Moneda 8 4 3 3" xfId="22478" xr:uid="{A9E1F90D-AB86-4AFB-9C75-422E9D1D2A04}"/>
    <cellStyle name="Moneda 8 4 4" xfId="29760" xr:uid="{A3207B6C-33D0-4916-95D5-633BBAF6FBC7}"/>
    <cellStyle name="Moneda 8 4 5" xfId="18839" xr:uid="{85A52086-1C09-4897-9C87-AF2D3DD1CA7D}"/>
    <cellStyle name="Moneda 8 5" xfId="8616" xr:uid="{6E2593E9-3890-4542-9039-E62F8317B6C1}"/>
    <cellStyle name="Moneda 8 5 2" xfId="15923" xr:uid="{78746773-7F56-4381-8F79-196D78997146}"/>
    <cellStyle name="Moneda 8 5 2 2" xfId="37765" xr:uid="{C1EEAB4C-C607-4B0D-9A29-C89DA1DE105B}"/>
    <cellStyle name="Moneda 8 5 2 3" xfId="26844" xr:uid="{22137D35-3AFE-446D-B57A-8AD55704E956}"/>
    <cellStyle name="Moneda 8 5 3" xfId="12265" xr:uid="{4370CC19-C7CD-4642-9A3C-ADEB7E9F23EE}"/>
    <cellStyle name="Moneda 8 5 3 2" xfId="34125" xr:uid="{E828B640-ECD5-40AC-8430-BAFF549BF655}"/>
    <cellStyle name="Moneda 8 5 3 3" xfId="23204" xr:uid="{6606591B-8D6E-491F-8121-80DE7B20715A}"/>
    <cellStyle name="Moneda 8 5 4" xfId="30486" xr:uid="{FED5810D-AC4A-4942-BC97-3A809E792827}"/>
    <cellStyle name="Moneda 8 5 5" xfId="19565" xr:uid="{2D017E9F-A1EC-4D84-8427-618196DC8940}"/>
    <cellStyle name="Moneda 8 6" xfId="13005" xr:uid="{227604A1-34AD-4D8E-965C-534A38A43D0B}"/>
    <cellStyle name="Moneda 8 6 2" xfId="34859" xr:uid="{B8FE7261-D1EC-4021-952A-D49FB7665040}"/>
    <cellStyle name="Moneda 8 6 3" xfId="23938" xr:uid="{32B481FF-6D28-4AFE-9B48-727A1277BA25}"/>
    <cellStyle name="Moneda 8 7" xfId="9351" xr:uid="{1AD4B5AC-6A46-418B-9894-2C9D1E68D0D5}"/>
    <cellStyle name="Moneda 8 7 2" xfId="31219" xr:uid="{DBD54FA8-2F1D-41A9-9C67-13A1937584D0}"/>
    <cellStyle name="Moneda 8 7 3" xfId="20298" xr:uid="{875964CE-14FC-46B7-AC40-06A0BA85073E}"/>
    <cellStyle name="Moneda 8 8" xfId="27580" xr:uid="{629E5BBE-1DC8-448D-9580-7124EDA5A4F7}"/>
    <cellStyle name="Moneda 8 9" xfId="16659" xr:uid="{4A9E6C87-E523-4163-88B2-CEDA927F3DE4}"/>
    <cellStyle name="Moneda 9" xfId="5939" xr:uid="{7D5115F5-35C8-433E-9A60-964C46BB5B38}"/>
    <cellStyle name="Moneda 9 2" xfId="6671" xr:uid="{C115F51E-3217-4618-8911-EC449D1D32D8}"/>
    <cellStyle name="Moneda 9 2 2" xfId="13978" xr:uid="{71BB511A-578D-4232-BF4B-3DCB497B6D42}"/>
    <cellStyle name="Moneda 9 2 2 2" xfId="35832" xr:uid="{E6F8D7D5-F5B9-4121-9DFA-0BEA6B1442C7}"/>
    <cellStyle name="Moneda 9 2 2 3" xfId="24911" xr:uid="{2203BB0B-1506-499A-AB47-BDF552F54FE3}"/>
    <cellStyle name="Moneda 9 2 3" xfId="10324" xr:uid="{3D7E62E2-93D0-44EC-925B-D315EBD21141}"/>
    <cellStyle name="Moneda 9 2 3 2" xfId="32192" xr:uid="{CFD363CA-3195-4184-B61B-D67CAC65F4CB}"/>
    <cellStyle name="Moneda 9 2 3 3" xfId="21271" xr:uid="{44BEA923-2662-45E9-9E84-8042A8E51776}"/>
    <cellStyle name="Moneda 9 2 4" xfId="28553" xr:uid="{490C622E-9776-4F7F-BAB6-A029B126CA38}"/>
    <cellStyle name="Moneda 9 2 5" xfId="17632" xr:uid="{A3D9220D-7120-49D9-B292-2F9FC28E134C}"/>
    <cellStyle name="Moneda 9 3" xfId="7401" xr:uid="{31C42EEA-4E40-441E-BF11-9F22B27DA291}"/>
    <cellStyle name="Moneda 9 3 2" xfId="14708" xr:uid="{BDE35D81-2DE9-478A-9C42-37145738ED98}"/>
    <cellStyle name="Moneda 9 3 2 2" xfId="36558" xr:uid="{5015BC88-8FD1-40AA-8B94-11E39B5AAFA0}"/>
    <cellStyle name="Moneda 9 3 2 3" xfId="25637" xr:uid="{229BB627-D3DC-4486-B95B-C8320F5E4747}"/>
    <cellStyle name="Moneda 9 3 3" xfId="11054" xr:uid="{77D57E89-35C1-4353-91F5-997176867F40}"/>
    <cellStyle name="Moneda 9 3 3 2" xfId="32918" xr:uid="{E3C5F5F1-0EB0-4085-81FD-5A48BFA5298E}"/>
    <cellStyle name="Moneda 9 3 3 3" xfId="21997" xr:uid="{C8510A1E-0245-4DEB-821D-1892384B9ABE}"/>
    <cellStyle name="Moneda 9 3 4" xfId="29279" xr:uid="{0890208A-CB05-4C53-96C8-9B6A1D029EFF}"/>
    <cellStyle name="Moneda 9 3 5" xfId="18358" xr:uid="{2296EF38-27F4-4A4A-8EE6-97229891EFEA}"/>
    <cellStyle name="Moneda 9 4" xfId="8131" xr:uid="{664368C2-3B37-4376-AA27-9CEDA28286F1}"/>
    <cellStyle name="Moneda 9 4 2" xfId="15438" xr:uid="{9DEB5EEF-C7C6-48A7-B1DD-A87F481365B0}"/>
    <cellStyle name="Moneda 9 4 2 2" xfId="37284" xr:uid="{0A618497-0738-455E-8D0D-C161CBA8C2CF}"/>
    <cellStyle name="Moneda 9 4 2 3" xfId="26363" xr:uid="{3B50D8D5-2CE0-4E96-BF59-AFACFD81C48A}"/>
    <cellStyle name="Moneda 9 4 3" xfId="11784" xr:uid="{EF0129A7-E68C-454F-9D38-692D126F407D}"/>
    <cellStyle name="Moneda 9 4 3 2" xfId="33644" xr:uid="{B9C08680-ACA3-4955-ADB1-3FD0663566EB}"/>
    <cellStyle name="Moneda 9 4 3 3" xfId="22723" xr:uid="{543B1550-A02B-4D68-BF90-65A593DBE8DB}"/>
    <cellStyle name="Moneda 9 4 4" xfId="30005" xr:uid="{25541242-C32A-46D6-9769-064294E7AC66}"/>
    <cellStyle name="Moneda 9 4 5" xfId="19084" xr:uid="{5F07FF00-A429-4C1A-BFEA-AD9BCF64382D}"/>
    <cellStyle name="Moneda 9 5" xfId="8861" xr:uid="{6C099070-68D1-42FA-BBB1-4B4A4F234DB4}"/>
    <cellStyle name="Moneda 9 5 2" xfId="16168" xr:uid="{16749733-5972-484B-B0C2-34FB6F83E349}"/>
    <cellStyle name="Moneda 9 5 2 2" xfId="38010" xr:uid="{59E21A83-B5A7-4E5D-8DAD-B70508740355}"/>
    <cellStyle name="Moneda 9 5 2 3" xfId="27089" xr:uid="{A4659360-571F-416B-A1F1-D4C43F6EAAEE}"/>
    <cellStyle name="Moneda 9 5 3" xfId="12510" xr:uid="{BA6E4A95-8BC0-4B8E-8393-CA39204314A1}"/>
    <cellStyle name="Moneda 9 5 3 2" xfId="34370" xr:uid="{2805D617-5A1F-4576-8D98-BA73F837AE17}"/>
    <cellStyle name="Moneda 9 5 3 3" xfId="23449" xr:uid="{E3F44F19-2332-46B0-9DE7-A4992C61CECD}"/>
    <cellStyle name="Moneda 9 5 4" xfId="30731" xr:uid="{34B2B9C9-61C9-41BA-B2A2-7454A59C5309}"/>
    <cellStyle name="Moneda 9 5 5" xfId="19810" xr:uid="{7267607C-19F6-4D50-AE2D-D22266FDC71F}"/>
    <cellStyle name="Moneda 9 6" xfId="13250" xr:uid="{4B1B6127-5389-4684-986D-9D72F6C521DC}"/>
    <cellStyle name="Moneda 9 6 2" xfId="35104" xr:uid="{1D471BF4-3259-4288-B302-E4EA0708C9A9}"/>
    <cellStyle name="Moneda 9 6 3" xfId="24183" xr:uid="{59C7FA47-17DC-4F7B-B744-63A8FCB3E829}"/>
    <cellStyle name="Moneda 9 7" xfId="9596" xr:uid="{A3FA1A61-DC86-4D56-99DD-A892F97BF0A4}"/>
    <cellStyle name="Moneda 9 7 2" xfId="31464" xr:uid="{7216DA69-9D0A-450C-882A-F04423BC2FCC}"/>
    <cellStyle name="Moneda 9 7 3" xfId="20543" xr:uid="{7FAF9B17-67B4-4D67-8CEA-C890A31A7AC3}"/>
    <cellStyle name="Moneda 9 8" xfId="27825" xr:uid="{7D786A86-535B-4E24-B2C9-6EC7AF45E3DF}"/>
    <cellStyle name="Moneda 9 9" xfId="16904" xr:uid="{02A63B42-BB0F-4F2E-9283-B47EA4B53FF7}"/>
    <cellStyle name="Neutral" xfId="2048" builtinId="28" customBuiltin="1"/>
    <cellStyle name="Neutral 1" xfId="1452" xr:uid="{00000000-0005-0000-0000-000035090000}"/>
    <cellStyle name="Neutral 10" xfId="1453" xr:uid="{00000000-0005-0000-0000-000036090000}"/>
    <cellStyle name="Neutral 11" xfId="1454" xr:uid="{00000000-0005-0000-0000-000037090000}"/>
    <cellStyle name="Neutral 12" xfId="1455" xr:uid="{00000000-0005-0000-0000-000038090000}"/>
    <cellStyle name="Neutral 13" xfId="1456" xr:uid="{00000000-0005-0000-0000-000039090000}"/>
    <cellStyle name="Neutral 14" xfId="1457" xr:uid="{00000000-0005-0000-0000-00003A090000}"/>
    <cellStyle name="Neutral 15" xfId="1458" xr:uid="{00000000-0005-0000-0000-00003B090000}"/>
    <cellStyle name="Neutral 16" xfId="1459" xr:uid="{00000000-0005-0000-0000-00003C090000}"/>
    <cellStyle name="Neutral 17" xfId="1460" xr:uid="{00000000-0005-0000-0000-00003D090000}"/>
    <cellStyle name="Neutral 18" xfId="1461" xr:uid="{00000000-0005-0000-0000-00003E090000}"/>
    <cellStyle name="Neutral 19" xfId="1462" xr:uid="{00000000-0005-0000-0000-00003F090000}"/>
    <cellStyle name="Neutral 2" xfId="1463" xr:uid="{00000000-0005-0000-0000-000040090000}"/>
    <cellStyle name="Neutral 2 2" xfId="38027" xr:uid="{0DDBB8CA-72FE-4E01-AA4A-2B5FA9BEE840}"/>
    <cellStyle name="Neutral 2 3" xfId="2976" xr:uid="{13EA5C3C-7B40-4815-8A30-67F0721B00C4}"/>
    <cellStyle name="Neutral 20" xfId="1464" xr:uid="{00000000-0005-0000-0000-000041090000}"/>
    <cellStyle name="Neutral 21" xfId="1465" xr:uid="{00000000-0005-0000-0000-000042090000}"/>
    <cellStyle name="Neutral 22" xfId="1466" xr:uid="{00000000-0005-0000-0000-000043090000}"/>
    <cellStyle name="Neutral 23" xfId="1467" xr:uid="{00000000-0005-0000-0000-000044090000}"/>
    <cellStyle name="Neutral 24" xfId="1468" xr:uid="{00000000-0005-0000-0000-000045090000}"/>
    <cellStyle name="Neutral 25" xfId="1469" xr:uid="{00000000-0005-0000-0000-000046090000}"/>
    <cellStyle name="Neutral 26" xfId="1470" xr:uid="{00000000-0005-0000-0000-000047090000}"/>
    <cellStyle name="Neutral 27" xfId="1471" xr:uid="{00000000-0005-0000-0000-000048090000}"/>
    <cellStyle name="Neutral 28" xfId="1472" xr:uid="{00000000-0005-0000-0000-000049090000}"/>
    <cellStyle name="Neutral 29" xfId="1473" xr:uid="{00000000-0005-0000-0000-00004A090000}"/>
    <cellStyle name="Neutral 3" xfId="1474" xr:uid="{00000000-0005-0000-0000-00004B090000}"/>
    <cellStyle name="Neutral 30" xfId="1475" xr:uid="{00000000-0005-0000-0000-00004C090000}"/>
    <cellStyle name="Neutral 31" xfId="1476" xr:uid="{00000000-0005-0000-0000-00004D090000}"/>
    <cellStyle name="Neutral 32" xfId="1477" xr:uid="{00000000-0005-0000-0000-00004E090000}"/>
    <cellStyle name="Neutral 33" xfId="1478" xr:uid="{00000000-0005-0000-0000-00004F090000}"/>
    <cellStyle name="Neutral 34" xfId="1479" xr:uid="{00000000-0005-0000-0000-000050090000}"/>
    <cellStyle name="Neutral 35" xfId="1480" xr:uid="{00000000-0005-0000-0000-000051090000}"/>
    <cellStyle name="Neutral 36" xfId="1481" xr:uid="{00000000-0005-0000-0000-000052090000}"/>
    <cellStyle name="Neutral 37" xfId="1482" xr:uid="{00000000-0005-0000-0000-000053090000}"/>
    <cellStyle name="Neutral 37 2" xfId="2823" xr:uid="{00000000-0005-0000-0000-000054090000}"/>
    <cellStyle name="Neutral 38" xfId="1483" xr:uid="{00000000-0005-0000-0000-000055090000}"/>
    <cellStyle name="Neutral 38 2" xfId="2824" xr:uid="{00000000-0005-0000-0000-000056090000}"/>
    <cellStyle name="Neutral 39" xfId="1484" xr:uid="{00000000-0005-0000-0000-000057090000}"/>
    <cellStyle name="Neutral 39 2" xfId="2825" xr:uid="{00000000-0005-0000-0000-000058090000}"/>
    <cellStyle name="Neutral 4" xfId="1485" xr:uid="{00000000-0005-0000-0000-000059090000}"/>
    <cellStyle name="Neutral 40" xfId="1486" xr:uid="{00000000-0005-0000-0000-00005A090000}"/>
    <cellStyle name="Neutral 40 2" xfId="2826" xr:uid="{00000000-0005-0000-0000-00005B090000}"/>
    <cellStyle name="Neutral 41" xfId="1487" xr:uid="{00000000-0005-0000-0000-00005C090000}"/>
    <cellStyle name="Neutral 41 2" xfId="2827" xr:uid="{00000000-0005-0000-0000-00005D090000}"/>
    <cellStyle name="Neutral 42" xfId="1488" xr:uid="{00000000-0005-0000-0000-00005E090000}"/>
    <cellStyle name="Neutral 42 2" xfId="2828" xr:uid="{00000000-0005-0000-0000-00005F090000}"/>
    <cellStyle name="Neutral 43" xfId="1489" xr:uid="{00000000-0005-0000-0000-000060090000}"/>
    <cellStyle name="Neutral 43 2" xfId="2829" xr:uid="{00000000-0005-0000-0000-000061090000}"/>
    <cellStyle name="Neutral 44" xfId="1490" xr:uid="{00000000-0005-0000-0000-000062090000}"/>
    <cellStyle name="Neutral 44 2" xfId="2830" xr:uid="{00000000-0005-0000-0000-000063090000}"/>
    <cellStyle name="Neutral 45" xfId="1491" xr:uid="{00000000-0005-0000-0000-000064090000}"/>
    <cellStyle name="Neutral 45 2" xfId="2831" xr:uid="{00000000-0005-0000-0000-000065090000}"/>
    <cellStyle name="Neutral 46" xfId="1492" xr:uid="{00000000-0005-0000-0000-000066090000}"/>
    <cellStyle name="Neutral 47" xfId="38034" xr:uid="{584DAFBF-F3E0-4D67-8263-C68F64010E94}"/>
    <cellStyle name="Neutral 5" xfId="1493" xr:uid="{00000000-0005-0000-0000-000067090000}"/>
    <cellStyle name="Neutral 6" xfId="1494" xr:uid="{00000000-0005-0000-0000-000068090000}"/>
    <cellStyle name="Neutral 7" xfId="1495" xr:uid="{00000000-0005-0000-0000-000069090000}"/>
    <cellStyle name="Neutral 8" xfId="1496" xr:uid="{00000000-0005-0000-0000-00006A090000}"/>
    <cellStyle name="Neutral 9" xfId="1497" xr:uid="{00000000-0005-0000-0000-00006B090000}"/>
    <cellStyle name="Normal" xfId="0" builtinId="0"/>
    <cellStyle name="Normal 10" xfId="2985" xr:uid="{B6CED63F-D328-4C2C-B82C-1771C2E168AB}"/>
    <cellStyle name="Normal 10 2" xfId="3276" xr:uid="{A244D772-3343-4EC3-92A6-D118EC1F7F48}"/>
    <cellStyle name="Normal 11" xfId="3000" xr:uid="{B3048A52-8397-479B-A9E1-66718B69AA24}"/>
    <cellStyle name="Normal 11 10" xfId="3277" xr:uid="{402A320A-FC28-406F-A3C0-8CFD9E4CFCAB}"/>
    <cellStyle name="Normal 11 11" xfId="3278" xr:uid="{61BF50EB-21B7-4DA9-B1FF-AA5C55B9AEF4}"/>
    <cellStyle name="Normal 11 12" xfId="3279" xr:uid="{4F2109C9-BCD6-49F5-B4D9-5BE947F35C6B}"/>
    <cellStyle name="Normal 11 13" xfId="3280" xr:uid="{DBC1C5D0-4E68-4E5B-9C9F-D600CBE1BA5C}"/>
    <cellStyle name="Normal 11 14" xfId="3281" xr:uid="{BFB9A0A8-7560-4792-8035-B840F68B1DAA}"/>
    <cellStyle name="Normal 11 15" xfId="3282" xr:uid="{9D9DDC65-FD53-4EB1-8EB9-1429F2DB6312}"/>
    <cellStyle name="Normal 11 16" xfId="3283" xr:uid="{FBFF9241-0E33-4F2C-9420-84213E103C4A}"/>
    <cellStyle name="Normal 11 17" xfId="3284" xr:uid="{7881B88A-22EB-41BF-9668-FCBE141ADA2C}"/>
    <cellStyle name="Normal 11 18" xfId="3285" xr:uid="{609E453D-7C4B-4CE0-AF97-2662E7317D42}"/>
    <cellStyle name="Normal 11 19" xfId="3286" xr:uid="{F4D60D65-F604-4E4B-86D4-90D39C750643}"/>
    <cellStyle name="Normal 11 2" xfId="3006" xr:uid="{11F16D54-85EE-4856-8604-8216751171A9}"/>
    <cellStyle name="Normal 11 2 2" xfId="3287" xr:uid="{D014A9BE-854F-4679-B506-2476A9BB365B}"/>
    <cellStyle name="Normal 11 20" xfId="3288" xr:uid="{954F237A-1AD0-4493-9109-80E6B0215F38}"/>
    <cellStyle name="Normal 11 21" xfId="3289" xr:uid="{C4C62C32-1048-41BF-B276-5382243560F1}"/>
    <cellStyle name="Normal 11 22" xfId="3290" xr:uid="{5EC396E9-11B7-4017-8E23-4D11E4BD4BFF}"/>
    <cellStyle name="Normal 11 23" xfId="3291" xr:uid="{AB59BAC6-C42A-4B50-B52F-A3B0ACA93010}"/>
    <cellStyle name="Normal 11 24" xfId="3292" xr:uid="{223252C4-9C9C-482C-8F61-04886DC62F05}"/>
    <cellStyle name="Normal 11 25" xfId="3293" xr:uid="{91C71A9B-F32F-42CA-98E0-57591D326AC1}"/>
    <cellStyle name="Normal 11 26" xfId="3294" xr:uid="{6216FA73-7B32-48AC-BB58-F4A14CC845D9}"/>
    <cellStyle name="Normal 11 27" xfId="3295" xr:uid="{55769803-E250-4DE8-8346-64E7E76C33C1}"/>
    <cellStyle name="Normal 11 28" xfId="3296" xr:uid="{9DB65CB6-36E2-4718-89AD-AD43165B4A98}"/>
    <cellStyle name="Normal 11 29" xfId="3297" xr:uid="{DCEF78BD-6132-441A-8377-9D69FC65F9ED}"/>
    <cellStyle name="Normal 11 3" xfId="3298" xr:uid="{94D80E23-1B17-44F9-AC10-04C801006C2F}"/>
    <cellStyle name="Normal 11 30" xfId="3299" xr:uid="{C04DAF68-3C7A-431C-A6B2-85C73E331AFB}"/>
    <cellStyle name="Normal 11 31" xfId="3300" xr:uid="{C892F8F7-2124-4CDD-B9C0-49610872BC0A}"/>
    <cellStyle name="Normal 11 32" xfId="3301" xr:uid="{675C884C-7983-43F9-9932-ED77C48C6812}"/>
    <cellStyle name="Normal 11 32 2" xfId="3302" xr:uid="{ECD68BA7-62F9-4740-AA00-CBDE1217346A}"/>
    <cellStyle name="Normal 11 33" xfId="3303" xr:uid="{9FEE2BC8-854F-46F6-9857-2712B3272517}"/>
    <cellStyle name="Normal 11 34" xfId="3304" xr:uid="{58E456A6-7385-482A-A359-5B69EBFBF880}"/>
    <cellStyle name="Normal 11 35" xfId="3305" xr:uid="{A7BEE2FE-D8B2-41C2-B7E8-223559A36B22}"/>
    <cellStyle name="Normal 11 36" xfId="3306" xr:uid="{5BD155B6-568B-41B2-A577-896E1D1F1165}"/>
    <cellStyle name="Normal 11 37" xfId="3307" xr:uid="{968A847E-28F9-4066-80EC-C6912687E55C}"/>
    <cellStyle name="Normal 11 38" xfId="3308" xr:uid="{4159F6D7-16B8-4914-AF97-4B823AFB799E}"/>
    <cellStyle name="Normal 11 39" xfId="3309" xr:uid="{FFB98E08-F7E2-47FB-A140-2E3A21010E0B}"/>
    <cellStyle name="Normal 11 4" xfId="3310" xr:uid="{8A0D57EC-A093-4579-9717-9A30BDE387B0}"/>
    <cellStyle name="Normal 11 40" xfId="3311" xr:uid="{C2CAB052-C466-44A2-AC13-CC0E94A0B4F9}"/>
    <cellStyle name="Normal 11 41" xfId="3312" xr:uid="{2F173928-C6A9-46FE-B17E-D2349D2F009A}"/>
    <cellStyle name="Normal 11 42" xfId="3313" xr:uid="{93684594-4397-4885-B719-B021FF3DB201}"/>
    <cellStyle name="Normal 11 43" xfId="3314" xr:uid="{BE2B8204-88F4-43B6-B996-F0408CBAC71D}"/>
    <cellStyle name="Normal 11 44" xfId="3315" xr:uid="{00C9AA9A-4231-40E7-B5A7-1A942E436EAC}"/>
    <cellStyle name="Normal 11 45" xfId="3316" xr:uid="{FA18E795-239C-466B-9347-4537DF1A812D}"/>
    <cellStyle name="Normal 11 46" xfId="3317" xr:uid="{8A9F7B90-712F-48BC-A70C-AC44C1212A25}"/>
    <cellStyle name="Normal 11 47" xfId="3318" xr:uid="{7282DCB8-986A-4993-A899-1DBA9E3C8A0B}"/>
    <cellStyle name="Normal 11 48" xfId="3319" xr:uid="{DDCB432A-549B-4BA3-8E3A-DA1A530F8A82}"/>
    <cellStyle name="Normal 11 49" xfId="3320" xr:uid="{7F2BE70D-3CDC-4F35-9B95-0689890F9C4C}"/>
    <cellStyle name="Normal 11 5" xfId="3321" xr:uid="{EE79929D-F047-428A-859F-0DF6360D7CE7}"/>
    <cellStyle name="Normal 11 50" xfId="3322" xr:uid="{19EFE1DB-2D9B-476E-8802-DD1A534EABF5}"/>
    <cellStyle name="Normal 11 51" xfId="3323" xr:uid="{26FAE39E-817A-4874-A0B4-8DB00D850723}"/>
    <cellStyle name="Normal 11 52" xfId="3324" xr:uid="{04D48DD7-6BA3-46BB-97CF-97F8F979B79F}"/>
    <cellStyle name="Normal 11 53" xfId="3325" xr:uid="{1880403B-5A80-41D6-AB93-23918732910B}"/>
    <cellStyle name="Normal 11 54" xfId="3326" xr:uid="{3D154003-4667-4189-A2FC-6D232121E4C6}"/>
    <cellStyle name="Normal 11 55" xfId="3327" xr:uid="{5BAF5C7C-EB92-4646-AEEE-B768E6BD43E5}"/>
    <cellStyle name="Normal 11 56" xfId="3328" xr:uid="{1D1DD440-0059-40EA-AD86-50447CB53D89}"/>
    <cellStyle name="Normal 11 57" xfId="3329" xr:uid="{4FCEE43E-4950-4879-9D40-E8BF620FFEC1}"/>
    <cellStyle name="Normal 11 58" xfId="3330" xr:uid="{015D010E-F8F6-495A-8DB0-EE30ED01D993}"/>
    <cellStyle name="Normal 11 59" xfId="3331" xr:uid="{E967EC22-E1B5-4224-9AEC-7DEC49894D60}"/>
    <cellStyle name="Normal 11 59 2" xfId="5686" xr:uid="{4CA5BF98-B0E7-4356-BAA1-F59832DB557D}"/>
    <cellStyle name="Normal 11 59 3" xfId="5936" xr:uid="{DCF0D819-23CA-4B61-8E06-E6D9E4CDFE1C}"/>
    <cellStyle name="Normal 11 6" xfId="3332" xr:uid="{74F9BD30-2E8B-4CCE-9DD9-75717679B384}"/>
    <cellStyle name="Normal 11 7" xfId="3333" xr:uid="{13CB552D-C888-4D30-947F-35A19471AC1C}"/>
    <cellStyle name="Normal 11 8" xfId="3334" xr:uid="{BD81F883-E1DF-49FA-85D3-1E8DC1CC49DE}"/>
    <cellStyle name="Normal 11 9" xfId="3335" xr:uid="{92DDD388-B8A1-402E-B4C2-D509009CB7AB}"/>
    <cellStyle name="Normal 12" xfId="3336" xr:uid="{FBD40DD1-B0A3-4636-8C98-762C0EEA57A3}"/>
    <cellStyle name="Normal 13" xfId="3337" xr:uid="{47DB9D64-8E45-4F7E-A827-5E7FFCD701E4}"/>
    <cellStyle name="Normal 14" xfId="3338" xr:uid="{15FA7094-62EB-4C6E-AAE1-149B83AA93D8}"/>
    <cellStyle name="Normal 14 10" xfId="3339" xr:uid="{E40D2CA9-354C-4CD1-A9AB-BEB706F9CA0D}"/>
    <cellStyle name="Normal 14 11" xfId="3340" xr:uid="{D661BB8C-F297-465A-9320-3AF8B713C72E}"/>
    <cellStyle name="Normal 14 12" xfId="3341" xr:uid="{6CD31AAA-6554-418D-8107-7BA0518C862A}"/>
    <cellStyle name="Normal 14 13" xfId="3342" xr:uid="{43D06DC2-023C-4A88-A7B3-1077E152D0E8}"/>
    <cellStyle name="Normal 14 14" xfId="3343" xr:uid="{3A3EDBAE-EA66-4B14-BCDB-84CA7A250E42}"/>
    <cellStyle name="Normal 14 15" xfId="3344" xr:uid="{388DA44C-816D-4089-8DCC-432958608C64}"/>
    <cellStyle name="Normal 14 16" xfId="3345" xr:uid="{887D06F5-4C34-442C-8F7E-3981DC370B69}"/>
    <cellStyle name="Normal 14 17" xfId="3346" xr:uid="{917A01B8-3B74-47E0-AEDE-8138BF9E0BB3}"/>
    <cellStyle name="Normal 14 18" xfId="3347" xr:uid="{A3E66B82-81E6-41B2-8A09-30B50726C194}"/>
    <cellStyle name="Normal 14 19" xfId="3348" xr:uid="{D7C9E033-9187-4996-85B5-0E5DBFCB2141}"/>
    <cellStyle name="Normal 14 2" xfId="3349" xr:uid="{31BB9646-480B-42FD-B326-AD1D3EB5349D}"/>
    <cellStyle name="Normal 14 2 2" xfId="3350" xr:uid="{9D9A10DE-E6A9-4D15-8B10-1D564BB358EE}"/>
    <cellStyle name="Normal 14 20" xfId="3351" xr:uid="{D7B8FC6A-4AF1-4DCB-A41F-EFB12FBA10C8}"/>
    <cellStyle name="Normal 14 21" xfId="3352" xr:uid="{2D3B6B65-6584-43AA-BE52-1FBC75B796D1}"/>
    <cellStyle name="Normal 14 22" xfId="3353" xr:uid="{2E327BA1-DB5A-4942-8C46-03E80FF34F2F}"/>
    <cellStyle name="Normal 14 23" xfId="3354" xr:uid="{4C79B18F-5251-428D-B383-E48688ADC5AB}"/>
    <cellStyle name="Normal 14 24" xfId="3355" xr:uid="{94976439-A802-4FD9-84E8-82382FDE7C4B}"/>
    <cellStyle name="Normal 14 25" xfId="3356" xr:uid="{11E8743C-9654-4156-BBC4-5ADB426511FB}"/>
    <cellStyle name="Normal 14 26" xfId="3357" xr:uid="{906BAA53-E894-4549-8E30-67B9B513355C}"/>
    <cellStyle name="Normal 14 27" xfId="3358" xr:uid="{B6D2F795-04C2-4861-BD13-6588C91FDE0E}"/>
    <cellStyle name="Normal 14 28" xfId="3359" xr:uid="{1441C70E-AA1D-4A37-9826-3489F48C22D1}"/>
    <cellStyle name="Normal 14 29" xfId="3360" xr:uid="{CFAB5A32-3E79-48A1-8FF7-B1359E5B3051}"/>
    <cellStyle name="Normal 14 3" xfId="3361" xr:uid="{78C25A5B-BF53-44EB-964D-326D93B3891F}"/>
    <cellStyle name="Normal 14 30" xfId="3362" xr:uid="{6BA46F3B-F256-427D-A4B7-4AA36C1E0390}"/>
    <cellStyle name="Normal 14 31" xfId="3363" xr:uid="{B28B87E8-8A87-4BAB-9F19-45C074C60FA9}"/>
    <cellStyle name="Normal 14 32" xfId="3364" xr:uid="{D757E226-0EBB-4BFA-8EC0-AE1D840AB635}"/>
    <cellStyle name="Normal 14 32 2" xfId="3365" xr:uid="{4DFDF1B1-8522-4265-8082-49A838CF200B}"/>
    <cellStyle name="Normal 14 33" xfId="3366" xr:uid="{71B74EC7-2AB1-405A-8436-4906B4905E83}"/>
    <cellStyle name="Normal 14 34" xfId="3367" xr:uid="{257DE5F8-F26A-4CF6-B7BB-87AD85102442}"/>
    <cellStyle name="Normal 14 35" xfId="3368" xr:uid="{BB4827DB-084E-4AA8-A4C3-DAFF8E495B7E}"/>
    <cellStyle name="Normal 14 36" xfId="3369" xr:uid="{2A701D72-D54E-461B-8199-955284930DE0}"/>
    <cellStyle name="Normal 14 37" xfId="3370" xr:uid="{02398935-A877-4464-933F-460930C4AB34}"/>
    <cellStyle name="Normal 14 38" xfId="3371" xr:uid="{D8765D34-87AF-4306-BA8E-52BA64F79F26}"/>
    <cellStyle name="Normal 14 39" xfId="3372" xr:uid="{18055D47-6BF4-4A8D-A977-DED144DB1894}"/>
    <cellStyle name="Normal 14 4" xfId="3373" xr:uid="{EE9D13F3-62B1-4DF0-90E7-BA669A43B477}"/>
    <cellStyle name="Normal 14 40" xfId="3374" xr:uid="{2672A464-0BF0-4182-8883-E0ABD75D6704}"/>
    <cellStyle name="Normal 14 41" xfId="3375" xr:uid="{1A389CAD-E5A0-4DD6-983F-52B726A08820}"/>
    <cellStyle name="Normal 14 42" xfId="3376" xr:uid="{25960EF8-EE3E-4A05-87C3-47069EDBA6CB}"/>
    <cellStyle name="Normal 14 43" xfId="3377" xr:uid="{C95CF77A-EA54-4B49-B69A-AC707D13DA36}"/>
    <cellStyle name="Normal 14 44" xfId="3378" xr:uid="{2CB6B0EF-E6EF-401A-8CAF-2DA37911C228}"/>
    <cellStyle name="Normal 14 45" xfId="3379" xr:uid="{BC6E8015-EFE9-43EE-AD35-068A6A8FEB96}"/>
    <cellStyle name="Normal 14 46" xfId="3380" xr:uid="{02AF9918-9C08-45B6-9579-3F41B5A3ED7C}"/>
    <cellStyle name="Normal 14 47" xfId="3381" xr:uid="{8AABE0CD-8AA1-49F4-9CED-D62B0F998B99}"/>
    <cellStyle name="Normal 14 48" xfId="3382" xr:uid="{4C2F4632-58E6-4ED7-B70B-997BC13A2B06}"/>
    <cellStyle name="Normal 14 49" xfId="3383" xr:uid="{BC2BA1BB-43B2-4DBE-91FD-0ADC1C6A42A1}"/>
    <cellStyle name="Normal 14 5" xfId="3384" xr:uid="{54895496-B0DB-487C-A324-42E36B5B1BC0}"/>
    <cellStyle name="Normal 14 50" xfId="3385" xr:uid="{321173BF-8F32-49C0-9683-2514A526F73E}"/>
    <cellStyle name="Normal 14 51" xfId="3386" xr:uid="{55223B81-3DCA-473B-8FD5-E7A497B79CE4}"/>
    <cellStyle name="Normal 14 52" xfId="3387" xr:uid="{BE86BF03-B419-434B-A76F-7C4ABC5BAD12}"/>
    <cellStyle name="Normal 14 53" xfId="3388" xr:uid="{A167AD0B-86BE-4531-8DDA-9E99D2FA6B73}"/>
    <cellStyle name="Normal 14 54" xfId="3389" xr:uid="{0BB39F5B-97BA-4F71-A7DE-260B8B6AC147}"/>
    <cellStyle name="Normal 14 55" xfId="3390" xr:uid="{EB37EF6D-8662-4425-B7A5-9BE89F05141C}"/>
    <cellStyle name="Normal 14 56" xfId="3391" xr:uid="{CE39B818-76BE-4CDA-835A-23858945A8A1}"/>
    <cellStyle name="Normal 14 57" xfId="3392" xr:uid="{C772BC3F-86A2-467A-99D1-15C44B7E14A7}"/>
    <cellStyle name="Normal 14 58" xfId="3393" xr:uid="{B54398AE-6E32-437A-BAC5-29223BD9AAFF}"/>
    <cellStyle name="Normal 14 6" xfId="3394" xr:uid="{BACD6C44-B450-4AC9-B823-0E6656CBF238}"/>
    <cellStyle name="Normal 14 7" xfId="3395" xr:uid="{A2B5AF2B-8889-4369-8190-DBD51DC8CF74}"/>
    <cellStyle name="Normal 14 8" xfId="3396" xr:uid="{484C558B-65B9-4F35-AD69-D62376106E9E}"/>
    <cellStyle name="Normal 14 9" xfId="3397" xr:uid="{D71A6A3C-073F-4CDB-9FF1-58EE38CD5C59}"/>
    <cellStyle name="Normal 15" xfId="1912" xr:uid="{00000000-0005-0000-0000-00006D090000}"/>
    <cellStyle name="Normal 15 10" xfId="3399" xr:uid="{93E175AB-77CB-4844-BB09-66667EA40B6B}"/>
    <cellStyle name="Normal 15 11" xfId="3400" xr:uid="{51F96557-6489-4C9F-A76E-E42DF40377BB}"/>
    <cellStyle name="Normal 15 12" xfId="3401" xr:uid="{6E1B11BA-AC81-4EB3-A3BA-7416E3D0F363}"/>
    <cellStyle name="Normal 15 13" xfId="3402" xr:uid="{4773C907-9AA2-4942-96D8-FDD92CE364B4}"/>
    <cellStyle name="Normal 15 14" xfId="3403" xr:uid="{55155E0A-6E64-4425-8AE1-0EBD50375677}"/>
    <cellStyle name="Normal 15 15" xfId="3404" xr:uid="{BF324F26-99EC-4887-9337-F1AC20C18CD0}"/>
    <cellStyle name="Normal 15 16" xfId="3405" xr:uid="{66871DB2-79C4-4B24-AEB7-D44A7078D7D6}"/>
    <cellStyle name="Normal 15 17" xfId="3406" xr:uid="{C5C01ADA-5B85-4446-9472-002178BB401A}"/>
    <cellStyle name="Normal 15 18" xfId="3407" xr:uid="{FD2F7ED3-724B-4E86-AB19-25DC1CA8ABD2}"/>
    <cellStyle name="Normal 15 19" xfId="3408" xr:uid="{5DF5ACE1-22D3-422A-8ACA-80A58C7D770A}"/>
    <cellStyle name="Normal 15 2" xfId="3409" xr:uid="{2BF17BDF-2C75-41AD-939F-D955879E0FE1}"/>
    <cellStyle name="Normal 15 2 2" xfId="3410" xr:uid="{F8F791C3-9E03-4677-B09D-54F3E472B0DE}"/>
    <cellStyle name="Normal 15 20" xfId="3411" xr:uid="{67904E33-E82B-4229-8305-21E8EFCAE69A}"/>
    <cellStyle name="Normal 15 21" xfId="3412" xr:uid="{A91A785E-2011-4BDA-9D67-F6EC880ED2A8}"/>
    <cellStyle name="Normal 15 22" xfId="3413" xr:uid="{47F75FD0-A6AC-447B-8770-7F014271F0BF}"/>
    <cellStyle name="Normal 15 23" xfId="3414" xr:uid="{77417CC1-8C4D-40D7-94D1-B386D68F4EDC}"/>
    <cellStyle name="Normal 15 24" xfId="3415" xr:uid="{B2F4EB29-9654-4267-B1BF-97228EF58FA8}"/>
    <cellStyle name="Normal 15 25" xfId="3416" xr:uid="{9AE09AA2-86BD-423B-9FB0-FFBA9C9355D1}"/>
    <cellStyle name="Normal 15 26" xfId="3417" xr:uid="{E1510007-9ACC-49F3-B64A-14370CD08AED}"/>
    <cellStyle name="Normal 15 27" xfId="3418" xr:uid="{5982544F-043A-4F26-B14F-4FD5BC02FA74}"/>
    <cellStyle name="Normal 15 28" xfId="3419" xr:uid="{DFFA9843-7D5F-47A7-9740-B15BA8B43191}"/>
    <cellStyle name="Normal 15 29" xfId="3420" xr:uid="{12A2CE32-68FC-4F48-9626-012A76058DAA}"/>
    <cellStyle name="Normal 15 3" xfId="3421" xr:uid="{38574627-C17B-4CA1-AD5D-6397D5CB9E80}"/>
    <cellStyle name="Normal 15 30" xfId="3422" xr:uid="{334C2983-A557-4546-ADBA-C64EB631AE43}"/>
    <cellStyle name="Normal 15 31" xfId="3423" xr:uid="{71EA468C-1966-482D-95FE-C683B3A6862F}"/>
    <cellStyle name="Normal 15 32" xfId="3424" xr:uid="{95BF5351-9F52-470B-9558-53BA66448D3C}"/>
    <cellStyle name="Normal 15 32 2" xfId="3425" xr:uid="{B0C251E0-A8BE-4863-9187-F6C2C3AC6CF3}"/>
    <cellStyle name="Normal 15 33" xfId="3426" xr:uid="{BC8DD3A0-954D-4B68-8249-561E2921BD51}"/>
    <cellStyle name="Normal 15 34" xfId="3427" xr:uid="{1AA985AF-9DA0-4884-BCED-29C3FCD4FE6B}"/>
    <cellStyle name="Normal 15 35" xfId="3428" xr:uid="{5DA2D72B-478F-453C-BE22-01544A3084BB}"/>
    <cellStyle name="Normal 15 36" xfId="3429" xr:uid="{02FC5E95-FD96-4926-99DC-59281E4D638E}"/>
    <cellStyle name="Normal 15 37" xfId="3430" xr:uid="{A5CFB64E-E220-40E3-8311-C820CE0506D6}"/>
    <cellStyle name="Normal 15 38" xfId="3431" xr:uid="{C1145660-C9F8-4CC9-A09E-CC49611403E2}"/>
    <cellStyle name="Normal 15 39" xfId="3432" xr:uid="{246F9ADD-3E0A-4C57-84A7-8669E08ED013}"/>
    <cellStyle name="Normal 15 4" xfId="3433" xr:uid="{C779A8E5-E010-4752-93EA-BE61011A0D68}"/>
    <cellStyle name="Normal 15 40" xfId="3434" xr:uid="{11EACD68-05B6-43AF-B92F-EC4BA62D817D}"/>
    <cellStyle name="Normal 15 41" xfId="3435" xr:uid="{183BB7A9-D561-4DB4-93C4-3825BD913157}"/>
    <cellStyle name="Normal 15 42" xfId="3436" xr:uid="{0F53B34E-E1C3-4384-9582-E052DF768DE0}"/>
    <cellStyle name="Normal 15 43" xfId="3437" xr:uid="{EE7F93F2-ABC2-46A8-9A87-3E4438072B70}"/>
    <cellStyle name="Normal 15 44" xfId="3438" xr:uid="{46E7993E-5441-4618-8004-3CD8C730AD42}"/>
    <cellStyle name="Normal 15 45" xfId="3439" xr:uid="{AACFDBDA-24C8-416C-BF43-20C017A02DDD}"/>
    <cellStyle name="Normal 15 46" xfId="3440" xr:uid="{8D2AA709-F559-4693-8C39-5628563289FD}"/>
    <cellStyle name="Normal 15 47" xfId="3441" xr:uid="{D80E4BB7-7C20-4BDA-9E91-95E8A54BA17B}"/>
    <cellStyle name="Normal 15 48" xfId="3442" xr:uid="{FFDF2866-081C-4120-BEB0-430189171842}"/>
    <cellStyle name="Normal 15 49" xfId="3443" xr:uid="{E48F688C-DC62-4745-9E85-FEFA0D27B39F}"/>
    <cellStyle name="Normal 15 5" xfId="3444" xr:uid="{0B8C9A3C-6B4A-4342-8F46-603DA7E330CB}"/>
    <cellStyle name="Normal 15 50" xfId="3445" xr:uid="{1F139277-6C8C-47EB-95E4-8CAA19B1E4D7}"/>
    <cellStyle name="Normal 15 51" xfId="3446" xr:uid="{3A063079-F501-4DF0-B183-BCCB87EF6702}"/>
    <cellStyle name="Normal 15 52" xfId="3447" xr:uid="{96E8BFE4-070A-434C-A8FD-BC885973322B}"/>
    <cellStyle name="Normal 15 53" xfId="3448" xr:uid="{527763CA-4F59-4954-89BD-F796E7C7CD1F}"/>
    <cellStyle name="Normal 15 54" xfId="3449" xr:uid="{2A26BB6C-776C-4C75-BAB1-F829D3C1C458}"/>
    <cellStyle name="Normal 15 55" xfId="3450" xr:uid="{F4A79A2C-FFB0-4EC7-9853-777D18F92530}"/>
    <cellStyle name="Normal 15 56" xfId="3451" xr:uid="{96244A10-46B4-4474-9FDD-6B346208DA16}"/>
    <cellStyle name="Normal 15 57" xfId="3452" xr:uid="{49A6D0C2-B29A-4291-A647-4365F499F13C}"/>
    <cellStyle name="Normal 15 58" xfId="3453" xr:uid="{0178AEC2-461B-4753-A578-C8C4F9A81992}"/>
    <cellStyle name="Normal 15 59" xfId="38032" xr:uid="{E48A75B4-E558-4F0D-BFD7-599D807AACBA}"/>
    <cellStyle name="Normal 15 6" xfId="3454" xr:uid="{416A3D85-41B8-4F1C-A722-12E30F79CC8C}"/>
    <cellStyle name="Normal 15 60" xfId="3398" xr:uid="{47E24F15-D926-43A8-9A30-CBCF146D31DF}"/>
    <cellStyle name="Normal 15 7" xfId="3455" xr:uid="{FDB55169-5662-44FD-AE3B-0239DBC6A7AA}"/>
    <cellStyle name="Normal 15 8" xfId="3456" xr:uid="{22BB7D1B-1F3D-4D8F-AE09-062461921E32}"/>
    <cellStyle name="Normal 15 9" xfId="3457" xr:uid="{C502B021-7C84-408D-887C-2C44991CE0A7}"/>
    <cellStyle name="Normal 16" xfId="3458" xr:uid="{1FA5F0A7-2920-4054-BCAC-475BAF9A5115}"/>
    <cellStyle name="Normal 16 10" xfId="3459" xr:uid="{13A5DC5E-F04D-4551-AE42-EBE30837CD04}"/>
    <cellStyle name="Normal 16 11" xfId="3460" xr:uid="{35455ACA-E0CF-434C-89B9-23B15DFD2329}"/>
    <cellStyle name="Normal 16 12" xfId="3461" xr:uid="{95FCDDF0-FBD8-4838-9D0B-4C82CED8212D}"/>
    <cellStyle name="Normal 16 13" xfId="3462" xr:uid="{FC21F70E-8CAC-46E6-AFB3-E2206922DF32}"/>
    <cellStyle name="Normal 16 14" xfId="3463" xr:uid="{3960F3BD-F517-4D4A-9836-DF8235F12432}"/>
    <cellStyle name="Normal 16 15" xfId="3464" xr:uid="{B81BD839-D4E3-4E1F-84D8-1C9D778F37BD}"/>
    <cellStyle name="Normal 16 16" xfId="3465" xr:uid="{9EFFBBA5-A871-4887-9B43-BCC0555C1E2C}"/>
    <cellStyle name="Normal 16 17" xfId="3466" xr:uid="{41E1C677-5931-443D-B3CA-1DC873E8C8B3}"/>
    <cellStyle name="Normal 16 18" xfId="3467" xr:uid="{4BC06E50-3652-44D1-BD4D-F769C0E48187}"/>
    <cellStyle name="Normal 16 19" xfId="3468" xr:uid="{163787AB-2442-4493-B468-2BE7E74D94D5}"/>
    <cellStyle name="Normal 16 2" xfId="3469" xr:uid="{6E297752-3445-4FC1-9611-30AA43D862AA}"/>
    <cellStyle name="Normal 16 2 2" xfId="3470" xr:uid="{20220051-C20A-4A99-8A53-F2CAD83C92FB}"/>
    <cellStyle name="Normal 16 20" xfId="3471" xr:uid="{74B90A3C-E324-415D-B7D6-ADE5B870D615}"/>
    <cellStyle name="Normal 16 21" xfId="3472" xr:uid="{D4D1AF1F-5816-428D-A494-C8CD9D73F28D}"/>
    <cellStyle name="Normal 16 22" xfId="3473" xr:uid="{FF144348-C5DA-4461-80ED-6D0A979938DE}"/>
    <cellStyle name="Normal 16 23" xfId="3474" xr:uid="{DA947682-75B1-4497-B3C6-C3E035F69C60}"/>
    <cellStyle name="Normal 16 24" xfId="3475" xr:uid="{885A98CC-9A61-4819-B722-36B7F4C60D31}"/>
    <cellStyle name="Normal 16 25" xfId="3476" xr:uid="{1D4B6450-FB2A-4E47-8D6A-D7F4EFBA228F}"/>
    <cellStyle name="Normal 16 26" xfId="3477" xr:uid="{68002592-85EC-46ED-B1DC-1E04997A13D3}"/>
    <cellStyle name="Normal 16 27" xfId="3478" xr:uid="{AB51C54D-EAEF-415A-A733-8C89792B415F}"/>
    <cellStyle name="Normal 16 28" xfId="3479" xr:uid="{86D968AE-32FA-4447-924A-AB9D0BF6FE8A}"/>
    <cellStyle name="Normal 16 29" xfId="3480" xr:uid="{A37624BD-6D03-42D3-B75F-551C99893491}"/>
    <cellStyle name="Normal 16 3" xfId="3481" xr:uid="{F279FD03-96D8-488D-8F29-4D9319D3DB93}"/>
    <cellStyle name="Normal 16 30" xfId="3482" xr:uid="{83718402-ED2F-4B3A-8950-FE3EFF155A16}"/>
    <cellStyle name="Normal 16 31" xfId="3483" xr:uid="{E0C11DFF-FED3-4CA7-961A-9483C0EA49DC}"/>
    <cellStyle name="Normal 16 32" xfId="3484" xr:uid="{95AFADCB-E7AC-4C20-AE00-C765746B89DE}"/>
    <cellStyle name="Normal 16 32 2" xfId="3485" xr:uid="{CC1FB44D-A1EB-440D-808F-9CBB887DEC34}"/>
    <cellStyle name="Normal 16 33" xfId="3486" xr:uid="{C47588E8-803C-4C23-A08C-70DB97F27CB7}"/>
    <cellStyle name="Normal 16 34" xfId="3487" xr:uid="{FF8CA97D-CAB7-43F2-9ACE-6CD9FBBEA39B}"/>
    <cellStyle name="Normal 16 35" xfId="3488" xr:uid="{99E3C573-18D2-4109-8827-522A6E86AA7D}"/>
    <cellStyle name="Normal 16 36" xfId="3489" xr:uid="{B975D7F6-E729-48BD-8BC7-95803ADE258C}"/>
    <cellStyle name="Normal 16 37" xfId="3490" xr:uid="{DA5FFB97-EDD7-493F-9772-CD3CEDAB1C38}"/>
    <cellStyle name="Normal 16 38" xfId="3491" xr:uid="{249D6FF3-4B76-4725-8563-53C273E60A12}"/>
    <cellStyle name="Normal 16 39" xfId="3492" xr:uid="{7E01C95D-FB7E-4C3E-8BF4-32855FF308E7}"/>
    <cellStyle name="Normal 16 4" xfId="3493" xr:uid="{6ED57325-C9F9-4560-8290-2A0D44382CEF}"/>
    <cellStyle name="Normal 16 40" xfId="3494" xr:uid="{61007AAC-25EE-4E54-AD35-BE80D739A0DF}"/>
    <cellStyle name="Normal 16 41" xfId="3495" xr:uid="{33B72098-5750-4949-A7E0-B11F3BAD6168}"/>
    <cellStyle name="Normal 16 42" xfId="3496" xr:uid="{34B04DB3-F5BA-4958-8448-DDC43417B30F}"/>
    <cellStyle name="Normal 16 43" xfId="3497" xr:uid="{98FA2C34-3C2B-45D4-AAEF-DEF65FCEA84B}"/>
    <cellStyle name="Normal 16 44" xfId="3498" xr:uid="{FD15A6B7-E47D-4765-A0DA-05C77B4020D5}"/>
    <cellStyle name="Normal 16 45" xfId="3499" xr:uid="{598354A0-88C0-4E33-B677-7660CE3557A8}"/>
    <cellStyle name="Normal 16 46" xfId="3500" xr:uid="{C5DC3B67-8CFE-49DD-98DC-644AF7B35E3E}"/>
    <cellStyle name="Normal 16 47" xfId="3501" xr:uid="{4FB1A861-2733-4219-B9C3-17320C51A511}"/>
    <cellStyle name="Normal 16 48" xfId="3502" xr:uid="{AFCDB929-9013-4813-BA95-C0CAF611FEC2}"/>
    <cellStyle name="Normal 16 49" xfId="3503" xr:uid="{71964C15-FE68-4E13-AF6B-FE710A6BFE4C}"/>
    <cellStyle name="Normal 16 5" xfId="3504" xr:uid="{5DA9223B-B408-4531-8B34-CA8B2E6B2DDA}"/>
    <cellStyle name="Normal 16 50" xfId="3505" xr:uid="{85A18AD5-ECA3-4B44-A7C7-0F11D77A038E}"/>
    <cellStyle name="Normal 16 51" xfId="3506" xr:uid="{54C4C16B-6035-43B4-94A3-53185C2C72C1}"/>
    <cellStyle name="Normal 16 52" xfId="3507" xr:uid="{55D1804F-9153-49F8-8995-2D26A1547956}"/>
    <cellStyle name="Normal 16 53" xfId="3508" xr:uid="{28B4814A-AE5E-47F5-ADA1-3332C23F7127}"/>
    <cellStyle name="Normal 16 54" xfId="3509" xr:uid="{D0633782-D394-413F-AB17-921F020FA516}"/>
    <cellStyle name="Normal 16 55" xfId="3510" xr:uid="{32FD16FC-5706-448E-B6E0-3A77A0C0C2B6}"/>
    <cellStyle name="Normal 16 56" xfId="3511" xr:uid="{7B544A51-9062-4160-B2BE-9F5F4C89B37E}"/>
    <cellStyle name="Normal 16 57" xfId="3512" xr:uid="{7FDFD85C-2BAE-45C6-9F13-71CAB0D044C1}"/>
    <cellStyle name="Normal 16 58" xfId="3513" xr:uid="{B28DC810-82E5-4DC3-B57C-6E3079A6147C}"/>
    <cellStyle name="Normal 16 6" xfId="3514" xr:uid="{2E29D10C-0941-4B53-9CFF-C22890D63F34}"/>
    <cellStyle name="Normal 16 7" xfId="3515" xr:uid="{594B6687-B923-4822-9AFE-D389D851F266}"/>
    <cellStyle name="Normal 16 8" xfId="3516" xr:uid="{AF0FD064-E960-4163-8F1E-126DACF63C3E}"/>
    <cellStyle name="Normal 16 9" xfId="3517" xr:uid="{B8DB25CC-0A73-4AA2-9EE5-DF15390E8B8C}"/>
    <cellStyle name="Normal 17" xfId="3518" xr:uid="{7662BC57-D368-4A4D-B506-6E89DB945F8A}"/>
    <cellStyle name="Normal 17 10" xfId="3519" xr:uid="{B6CA8E96-C25B-4D10-95A4-72BF42BAB283}"/>
    <cellStyle name="Normal 17 11" xfId="3520" xr:uid="{16AD1329-AD9F-4262-97F3-BF7AF09B6D48}"/>
    <cellStyle name="Normal 17 12" xfId="3521" xr:uid="{0D4D03F7-9904-4DCE-859E-5DB6DB654193}"/>
    <cellStyle name="Normal 17 13" xfId="3522" xr:uid="{C50E611A-96C4-4B5C-81CE-6F8052D19FB0}"/>
    <cellStyle name="Normal 17 14" xfId="3523" xr:uid="{49405F56-5141-4D4F-A138-674E06693DB8}"/>
    <cellStyle name="Normal 17 15" xfId="3524" xr:uid="{DE8F7708-161E-40FA-AF71-9EE0CE8CEE91}"/>
    <cellStyle name="Normal 17 16" xfId="3525" xr:uid="{1974EF7A-EAF3-4B7F-B567-1076353FB7C3}"/>
    <cellStyle name="Normal 17 17" xfId="3526" xr:uid="{2B6FF0CC-7C94-4A74-A26A-811D92B76325}"/>
    <cellStyle name="Normal 17 18" xfId="3527" xr:uid="{F8793FF1-9D61-4393-95B2-351DEC2635C2}"/>
    <cellStyle name="Normal 17 19" xfId="3528" xr:uid="{962B4E1A-98CE-4067-80CA-C1D246F41947}"/>
    <cellStyle name="Normal 17 2" xfId="3529" xr:uid="{A51DED96-87B9-46F5-9F51-2E1B5DDC405D}"/>
    <cellStyle name="Normal 17 2 2" xfId="3530" xr:uid="{F1B06319-16E1-4656-B283-00EB21772843}"/>
    <cellStyle name="Normal 17 20" xfId="3531" xr:uid="{70AC667A-4AB3-4C26-8AD1-079E11EE5AE0}"/>
    <cellStyle name="Normal 17 21" xfId="3532" xr:uid="{354B9ECB-6F00-4F90-A52F-D89C32C49CB6}"/>
    <cellStyle name="Normal 17 22" xfId="3533" xr:uid="{314B9991-BC37-4E3E-943E-F74C3724D573}"/>
    <cellStyle name="Normal 17 23" xfId="3534" xr:uid="{3998ADDB-38AB-47F3-8784-559D73DB9E9B}"/>
    <cellStyle name="Normal 17 24" xfId="3535" xr:uid="{5FFCDAE9-64A9-4438-ADBE-9B0C668AC41A}"/>
    <cellStyle name="Normal 17 25" xfId="3536" xr:uid="{7C472C4C-1131-4F91-8CE5-10C3235BBB51}"/>
    <cellStyle name="Normal 17 26" xfId="3537" xr:uid="{2B527EAD-D777-4891-A487-018F3D376BE5}"/>
    <cellStyle name="Normal 17 27" xfId="3538" xr:uid="{02F5325E-FCA5-469F-B479-E7FEAB2885AC}"/>
    <cellStyle name="Normal 17 28" xfId="3539" xr:uid="{C8E1A4D5-FFBA-4BB1-AB91-20706FF8DBF8}"/>
    <cellStyle name="Normal 17 29" xfId="3540" xr:uid="{37593795-612A-4674-A593-599D287AEACE}"/>
    <cellStyle name="Normal 17 3" xfId="3541" xr:uid="{1C9F6C24-13C6-43F0-A983-A817497B1C92}"/>
    <cellStyle name="Normal 17 30" xfId="3542" xr:uid="{29239241-E202-41EF-ADCC-6ADAF512781B}"/>
    <cellStyle name="Normal 17 31" xfId="3543" xr:uid="{ACB83548-0FC6-46B7-9005-15B48EC59933}"/>
    <cellStyle name="Normal 17 32" xfId="3544" xr:uid="{C8F3A0C4-1EBD-4A2A-B9EE-F1C4B1B672AD}"/>
    <cellStyle name="Normal 17 32 2" xfId="3545" xr:uid="{9702AB3E-E098-42F8-8DB2-22E1963916D2}"/>
    <cellStyle name="Normal 17 33" xfId="3546" xr:uid="{6571D160-44D5-4452-8E1A-37C3EC03EEAA}"/>
    <cellStyle name="Normal 17 34" xfId="3547" xr:uid="{4C20D9E1-CF59-4E31-A1BE-3B208496BDE1}"/>
    <cellStyle name="Normal 17 35" xfId="3548" xr:uid="{A8923F28-CB90-42DA-ADF9-00BFBF6E4DAC}"/>
    <cellStyle name="Normal 17 36" xfId="3549" xr:uid="{D5B959C5-D08C-4CDA-B7F2-669834BDC743}"/>
    <cellStyle name="Normal 17 37" xfId="3550" xr:uid="{A5B88E4E-435B-40DE-AD70-D0E24592BE61}"/>
    <cellStyle name="Normal 17 38" xfId="3551" xr:uid="{75C2ACC7-4B0B-4EB6-8DF6-8350420A3BCE}"/>
    <cellStyle name="Normal 17 39" xfId="3552" xr:uid="{0FE71768-A8AB-477C-9BE0-5703C82CBEF1}"/>
    <cellStyle name="Normal 17 4" xfId="3553" xr:uid="{557F64E6-99E4-447B-A64D-4FADE38F1180}"/>
    <cellStyle name="Normal 17 40" xfId="3554" xr:uid="{A4E889AD-88AE-4FF2-B84C-65F9459FBD4E}"/>
    <cellStyle name="Normal 17 41" xfId="3555" xr:uid="{3E25C591-E7D4-4368-BFC5-89B055185863}"/>
    <cellStyle name="Normal 17 42" xfId="3556" xr:uid="{891801A5-744B-4396-AF94-7CFD9DA21D08}"/>
    <cellStyle name="Normal 17 43" xfId="3557" xr:uid="{942275E7-BC5E-4275-9FB3-7F95F2D08AB7}"/>
    <cellStyle name="Normal 17 44" xfId="3558" xr:uid="{FFB08972-5EC2-46C4-A4F1-5A9E61628D1D}"/>
    <cellStyle name="Normal 17 45" xfId="3559" xr:uid="{C196071B-D505-45DA-A750-8FB28301DE8F}"/>
    <cellStyle name="Normal 17 46" xfId="3560" xr:uid="{C4FE6D75-2091-4EBB-98A9-67EDE8F7E8A9}"/>
    <cellStyle name="Normal 17 47" xfId="3561" xr:uid="{04EBDFE3-7381-43BB-AE3E-63330F1DE2AA}"/>
    <cellStyle name="Normal 17 48" xfId="3562" xr:uid="{BC053242-0D1A-4B02-86B4-B27B382206FD}"/>
    <cellStyle name="Normal 17 49" xfId="3563" xr:uid="{EA47E456-33CE-4D3D-ABD1-AA3482178DDE}"/>
    <cellStyle name="Normal 17 5" xfId="3564" xr:uid="{72086099-B115-4E41-89AD-2609809CB95B}"/>
    <cellStyle name="Normal 17 50" xfId="3565" xr:uid="{E8FCB0B8-8318-49B3-8B84-1940113FD8FD}"/>
    <cellStyle name="Normal 17 51" xfId="3566" xr:uid="{24445C70-CC14-4221-9E5E-CB3F4F437B8A}"/>
    <cellStyle name="Normal 17 52" xfId="3567" xr:uid="{3410A6AD-3901-47AC-84BA-590CEA2D46D0}"/>
    <cellStyle name="Normal 17 53" xfId="3568" xr:uid="{4B1DC85B-C534-4E9C-B2AC-516833857D97}"/>
    <cellStyle name="Normal 17 54" xfId="3569" xr:uid="{E01FE91E-8A87-430A-90CE-A64FF98DDA47}"/>
    <cellStyle name="Normal 17 55" xfId="3570" xr:uid="{5A1CA402-AAE3-4CC2-8CDD-437BC3219B9C}"/>
    <cellStyle name="Normal 17 56" xfId="3571" xr:uid="{9250E478-C224-475C-B6E6-2B3761972C24}"/>
    <cellStyle name="Normal 17 57" xfId="3572" xr:uid="{CA69562B-0DC4-43BC-89DB-D88021EF6123}"/>
    <cellStyle name="Normal 17 58" xfId="3573" xr:uid="{7A99578E-0BB7-49AA-99AE-E0CEFAF68108}"/>
    <cellStyle name="Normal 17 6" xfId="3574" xr:uid="{1B079018-0A9B-4F9B-BD0D-5AA86B1A7E3C}"/>
    <cellStyle name="Normal 17 7" xfId="3575" xr:uid="{C0734237-9E10-46EA-82E5-F10D70F4A22E}"/>
    <cellStyle name="Normal 17 8" xfId="3576" xr:uid="{9B2B97B1-F657-49A5-AD59-7BB1368BDAAB}"/>
    <cellStyle name="Normal 17 9" xfId="3577" xr:uid="{03A57A76-B4FB-4828-B9A1-2E43D8E9F61E}"/>
    <cellStyle name="Normal 18" xfId="3578" xr:uid="{A68EC62C-4CDF-4663-ABBF-5E47BA65E89A}"/>
    <cellStyle name="Normal 18 10" xfId="3579" xr:uid="{B8F72B61-AA17-44AD-9B40-E59B096B13C6}"/>
    <cellStyle name="Normal 18 11" xfId="3580" xr:uid="{7EA2DA9F-1A78-4647-9406-8A25F4B5F9F6}"/>
    <cellStyle name="Normal 18 12" xfId="3581" xr:uid="{7F16081F-9B1D-42F4-AFAC-AAC2DCA2C5F8}"/>
    <cellStyle name="Normal 18 13" xfId="3582" xr:uid="{F720493D-0A80-4C5D-8AFC-5693D5754A7E}"/>
    <cellStyle name="Normal 18 14" xfId="3583" xr:uid="{A7462575-43BB-47FA-8BD0-FEEA296F5B53}"/>
    <cellStyle name="Normal 18 15" xfId="3584" xr:uid="{7A4BB3C7-DF14-405F-95E7-EAE7F32B3FFD}"/>
    <cellStyle name="Normal 18 16" xfId="3585" xr:uid="{72F0CC8F-4373-457A-9FD4-5E850FD23F24}"/>
    <cellStyle name="Normal 18 17" xfId="3586" xr:uid="{582C9D7F-ADFD-49A3-A7C1-22F9075D865A}"/>
    <cellStyle name="Normal 18 18" xfId="3587" xr:uid="{9CC7FB21-45F6-4EFF-BD16-AC3BA54E4795}"/>
    <cellStyle name="Normal 18 19" xfId="3588" xr:uid="{9EFFCEE7-405E-4838-9247-022A240F45B2}"/>
    <cellStyle name="Normal 18 2" xfId="3589" xr:uid="{E171E539-FA6A-4332-BBAE-9F116A55D0B1}"/>
    <cellStyle name="Normal 18 2 2" xfId="3590" xr:uid="{735EBCBD-EE45-4661-BE67-DD97ABCA3105}"/>
    <cellStyle name="Normal 18 20" xfId="3591" xr:uid="{7743131A-85E7-4843-A98A-F929A28F5709}"/>
    <cellStyle name="Normal 18 21" xfId="3592" xr:uid="{7DC6CD11-9EED-4A41-8D84-ED1B58C57FBD}"/>
    <cellStyle name="Normal 18 22" xfId="3593" xr:uid="{1C14E006-873C-4ABF-8794-B03E5192BC4D}"/>
    <cellStyle name="Normal 18 23" xfId="3594" xr:uid="{80501F1C-6FA0-4E65-929E-09021B958F5E}"/>
    <cellStyle name="Normal 18 24" xfId="3595" xr:uid="{08AFA73D-ADE7-4717-9C4E-5B8E1E5FCB78}"/>
    <cellStyle name="Normal 18 25" xfId="3596" xr:uid="{50AFF6F0-6859-484A-BCBE-3B2826E72C9F}"/>
    <cellStyle name="Normal 18 26" xfId="3597" xr:uid="{30EDD871-9C7A-4A79-80B4-A8F24D07B95D}"/>
    <cellStyle name="Normal 18 27" xfId="3598" xr:uid="{4C906DCC-762A-4850-BCB1-A2D048D96BE8}"/>
    <cellStyle name="Normal 18 28" xfId="3599" xr:uid="{6FB5E685-3AF2-435D-9B9B-BB2F0A0A59D3}"/>
    <cellStyle name="Normal 18 29" xfId="3600" xr:uid="{EF543E5D-BF17-42E9-B59B-BDBF079F4E4A}"/>
    <cellStyle name="Normal 18 3" xfId="3601" xr:uid="{F0D8C0C7-A845-41B1-8922-67B82411297C}"/>
    <cellStyle name="Normal 18 30" xfId="3602" xr:uid="{FFEEA8E8-A1FF-44E1-8233-61BBAF1ED985}"/>
    <cellStyle name="Normal 18 31" xfId="3603" xr:uid="{75F442A7-CD09-4747-86E3-4E08F1AB8BC0}"/>
    <cellStyle name="Normal 18 32" xfId="3604" xr:uid="{905B5D98-D41A-433D-9EF2-6B46DE1AF09D}"/>
    <cellStyle name="Normal 18 32 2" xfId="3605" xr:uid="{020C5D3F-1C1C-41E5-AD61-1E89AC6AD2D9}"/>
    <cellStyle name="Normal 18 33" xfId="3606" xr:uid="{0CEF70B7-846F-47BB-B82A-082384BD71CA}"/>
    <cellStyle name="Normal 18 34" xfId="3607" xr:uid="{8D3DDA82-CFE0-4673-B7B3-617A6CABCF28}"/>
    <cellStyle name="Normal 18 35" xfId="3608" xr:uid="{4CFB5033-70BA-4850-85B8-8398D5C6344B}"/>
    <cellStyle name="Normal 18 36" xfId="3609" xr:uid="{0A452506-9FB5-4AB6-8BB9-E1DCFE0EC961}"/>
    <cellStyle name="Normal 18 37" xfId="3610" xr:uid="{EFAD810C-A2AD-4B21-8069-DB2E5924FCE1}"/>
    <cellStyle name="Normal 18 38" xfId="3611" xr:uid="{E80046F4-B039-4631-BB62-063C2E7D627B}"/>
    <cellStyle name="Normal 18 39" xfId="3612" xr:uid="{C1498D56-02CB-406A-8DD9-8C9B8187A33B}"/>
    <cellStyle name="Normal 18 4" xfId="3613" xr:uid="{187A1012-41EC-4BCF-9EDC-360BC6B1109B}"/>
    <cellStyle name="Normal 18 40" xfId="3614" xr:uid="{4C137942-8FC3-44A3-A914-CE100AD983AD}"/>
    <cellStyle name="Normal 18 41" xfId="3615" xr:uid="{0F0BAE48-6EAB-41BE-9C09-82EA56585F52}"/>
    <cellStyle name="Normal 18 42" xfId="3616" xr:uid="{A7056E40-E0F3-44EF-8C83-5428CC6525D0}"/>
    <cellStyle name="Normal 18 43" xfId="3617" xr:uid="{9A8E5E98-7666-415B-BAB4-9BFF45C43748}"/>
    <cellStyle name="Normal 18 44" xfId="3618" xr:uid="{31E0435B-F675-403A-BEF4-D9F1C024369E}"/>
    <cellStyle name="Normal 18 45" xfId="3619" xr:uid="{6E999148-2EF7-4CE1-B0CC-2D66618CAA42}"/>
    <cellStyle name="Normal 18 46" xfId="3620" xr:uid="{A4B0DF6D-7E4A-4D7B-B9B0-75446278D0D8}"/>
    <cellStyle name="Normal 18 47" xfId="3621" xr:uid="{72133384-7E9F-441B-8F78-306D46998700}"/>
    <cellStyle name="Normal 18 48" xfId="3622" xr:uid="{9F2CD3B4-751D-4FBD-B3CB-8252D76C9C0D}"/>
    <cellStyle name="Normal 18 49" xfId="3623" xr:uid="{E37CAA7D-8017-4C34-9A09-C35E90DCC6B7}"/>
    <cellStyle name="Normal 18 5" xfId="3624" xr:uid="{8B44BE68-DFCC-4575-8CAB-0362F7D6013D}"/>
    <cellStyle name="Normal 18 50" xfId="3625" xr:uid="{E697AACC-DAAE-430D-9C08-FEF018CE5F7C}"/>
    <cellStyle name="Normal 18 51" xfId="3626" xr:uid="{087AC216-F650-4688-9421-BBF53ACF2082}"/>
    <cellStyle name="Normal 18 52" xfId="3627" xr:uid="{ED8EB584-2CF9-4254-8930-420B32F45C24}"/>
    <cellStyle name="Normal 18 53" xfId="3628" xr:uid="{374A973B-DEEB-4CF6-9FD5-630C0301A21D}"/>
    <cellStyle name="Normal 18 54" xfId="3629" xr:uid="{5EBC53EF-57DB-4345-9B7A-D552D06ECDBC}"/>
    <cellStyle name="Normal 18 55" xfId="3630" xr:uid="{840A51ED-99F6-4080-B57A-8CA4A257B2F9}"/>
    <cellStyle name="Normal 18 56" xfId="3631" xr:uid="{BE6F3FF6-B3DD-4CEF-A23F-3FBDAC989CB6}"/>
    <cellStyle name="Normal 18 57" xfId="3632" xr:uid="{7FE1B3CD-F9ED-4BFB-8F69-09373A8DE08E}"/>
    <cellStyle name="Normal 18 58" xfId="3633" xr:uid="{D76D7A40-AFE0-46B9-AAE6-1D5F9CB36686}"/>
    <cellStyle name="Normal 18 6" xfId="3634" xr:uid="{0392D1BC-7229-4E67-8631-E106EC7985D7}"/>
    <cellStyle name="Normal 18 7" xfId="3635" xr:uid="{C6276021-6321-4BA9-B137-47331DACF911}"/>
    <cellStyle name="Normal 18 8" xfId="3636" xr:uid="{A325284C-5F26-4FE4-87C0-B81DD365DECC}"/>
    <cellStyle name="Normal 18 9" xfId="3637" xr:uid="{B8C47E64-06FE-4799-9A58-4E00194B874A}"/>
    <cellStyle name="Normal 19" xfId="3638" xr:uid="{63EE2D08-B0C5-4F65-87A2-ADE7A99C0199}"/>
    <cellStyle name="Normal 19 10" xfId="3639" xr:uid="{3AED561E-5E63-4108-B6CE-F18C9F1C5867}"/>
    <cellStyle name="Normal 19 11" xfId="3640" xr:uid="{2DE2D486-08D0-46DD-82B1-DAA59D149377}"/>
    <cellStyle name="Normal 19 12" xfId="3641" xr:uid="{522824C5-23E8-4E0D-A620-A3EE498AC502}"/>
    <cellStyle name="Normal 19 13" xfId="3642" xr:uid="{237858FA-EFCA-40E8-B366-D4E77095FBE2}"/>
    <cellStyle name="Normal 19 14" xfId="3643" xr:uid="{9E3F3F38-CCFD-461E-9161-9707F5F1A203}"/>
    <cellStyle name="Normal 19 15" xfId="3644" xr:uid="{44041004-7EEC-4422-8AED-E3424A6A684C}"/>
    <cellStyle name="Normal 19 16" xfId="3645" xr:uid="{4398F169-CE17-4313-AA79-22B891EF5990}"/>
    <cellStyle name="Normal 19 17" xfId="3646" xr:uid="{60741405-26F6-43E0-B570-E20713B4E33F}"/>
    <cellStyle name="Normal 19 18" xfId="3647" xr:uid="{C361827E-D0B6-47F8-9C1D-0E10BE5B7585}"/>
    <cellStyle name="Normal 19 19" xfId="3648" xr:uid="{610A7922-6BE4-418E-AFD2-92CDC5D06E22}"/>
    <cellStyle name="Normal 19 2" xfId="3649" xr:uid="{0DC3B391-0333-444D-8828-84A0AB94F317}"/>
    <cellStyle name="Normal 19 2 2" xfId="3650" xr:uid="{5F0F8F43-20A9-4F8C-B3C7-A7C00DD29002}"/>
    <cellStyle name="Normal 19 20" xfId="3651" xr:uid="{FBF9A65F-7C4B-438D-BEC1-C78A359C688D}"/>
    <cellStyle name="Normal 19 21" xfId="3652" xr:uid="{8482A1BA-F887-45A2-BFB9-97068D3C579D}"/>
    <cellStyle name="Normal 19 22" xfId="3653" xr:uid="{864E40C8-0E8F-4E0F-91BA-B72BF0225420}"/>
    <cellStyle name="Normal 19 23" xfId="3654" xr:uid="{C66403CD-2892-47F6-BAC9-53013EC02813}"/>
    <cellStyle name="Normal 19 24" xfId="3655" xr:uid="{953A1B4E-F8FF-436C-9655-983700DF4A6A}"/>
    <cellStyle name="Normal 19 25" xfId="3656" xr:uid="{A11EBAD5-3CFD-4498-A66C-2420442251CD}"/>
    <cellStyle name="Normal 19 26" xfId="3657" xr:uid="{21D71838-945D-45D7-BE33-6CA6AFA1907F}"/>
    <cellStyle name="Normal 19 27" xfId="3658" xr:uid="{91AA0FC0-AD70-4C0B-889A-C165E4845D46}"/>
    <cellStyle name="Normal 19 28" xfId="3659" xr:uid="{120C91A0-DB1F-4875-8631-E040E9BDDB14}"/>
    <cellStyle name="Normal 19 29" xfId="3660" xr:uid="{AA26D3E1-BB5D-463C-9D23-C831CE1779BF}"/>
    <cellStyle name="Normal 19 3" xfId="3661" xr:uid="{59E54EED-EC42-4A3F-9444-0CD3DB405594}"/>
    <cellStyle name="Normal 19 30" xfId="3662" xr:uid="{64EA75A0-7DDF-4C2C-930E-BFE8FE56711A}"/>
    <cellStyle name="Normal 19 31" xfId="3663" xr:uid="{3B9C280C-504E-4F81-A4E5-2B888D274D53}"/>
    <cellStyle name="Normal 19 32" xfId="3664" xr:uid="{115D16AE-CDC7-4FE7-9B32-E95CCC730266}"/>
    <cellStyle name="Normal 19 32 2" xfId="3665" xr:uid="{A4111921-37C6-4824-8B40-98209A4F0694}"/>
    <cellStyle name="Normal 19 33" xfId="3666" xr:uid="{CC98D7DC-1DAF-4025-95C2-0F2A1A95AA94}"/>
    <cellStyle name="Normal 19 34" xfId="3667" xr:uid="{7C8E30D9-A1F8-4F34-96BC-B902CEA2C7ED}"/>
    <cellStyle name="Normal 19 35" xfId="3668" xr:uid="{982AC377-0EE7-4C94-82DF-F32BCB886966}"/>
    <cellStyle name="Normal 19 36" xfId="3669" xr:uid="{F0F32AD5-DF0E-4556-A911-2E0D08FDD17A}"/>
    <cellStyle name="Normal 19 37" xfId="3670" xr:uid="{4F5442D9-888F-477E-B447-D05A53A1DC65}"/>
    <cellStyle name="Normal 19 38" xfId="3671" xr:uid="{5AC8CDF9-51C5-4E61-A437-2D2AA9D06398}"/>
    <cellStyle name="Normal 19 39" xfId="3672" xr:uid="{4C55E740-8877-476D-8F4E-2EEABB5D077A}"/>
    <cellStyle name="Normal 19 4" xfId="3673" xr:uid="{34E5248C-4FB6-441E-A5D7-6BA021BE94EF}"/>
    <cellStyle name="Normal 19 40" xfId="3674" xr:uid="{243A8989-52FF-469F-942B-5F26C6AD6056}"/>
    <cellStyle name="Normal 19 41" xfId="3675" xr:uid="{669892C4-9FFA-48DC-B3EE-27BC099352E2}"/>
    <cellStyle name="Normal 19 42" xfId="3676" xr:uid="{C31699CA-4A84-44F7-8C27-DE1F97AF740A}"/>
    <cellStyle name="Normal 19 43" xfId="3677" xr:uid="{AFB3DB61-92A9-4056-B55C-B66239E2218B}"/>
    <cellStyle name="Normal 19 44" xfId="3678" xr:uid="{130A19C7-7A7A-41F6-8673-856A53963D67}"/>
    <cellStyle name="Normal 19 45" xfId="3679" xr:uid="{ECB1A2E5-1273-4E16-AD5D-72F40B68F99B}"/>
    <cellStyle name="Normal 19 46" xfId="3680" xr:uid="{92BFD0EC-97AF-462D-A6D9-5119899CD5D1}"/>
    <cellStyle name="Normal 19 47" xfId="3681" xr:uid="{7591CBD1-1320-4BC1-9EA6-94566FB325CF}"/>
    <cellStyle name="Normal 19 48" xfId="3682" xr:uid="{A3290FAB-9166-417F-991D-FFAEFF8756B0}"/>
    <cellStyle name="Normal 19 49" xfId="3683" xr:uid="{E0A718CF-C00F-4D62-A457-3B4F295D65B3}"/>
    <cellStyle name="Normal 19 5" xfId="3684" xr:uid="{CE918D39-FE1F-437A-B2FF-B6C9E57C5959}"/>
    <cellStyle name="Normal 19 50" xfId="3685" xr:uid="{0B624078-FE05-4171-8535-3A8AD156328E}"/>
    <cellStyle name="Normal 19 51" xfId="3686" xr:uid="{1ADB5528-4B09-462E-8E11-24853DEF66C3}"/>
    <cellStyle name="Normal 19 52" xfId="3687" xr:uid="{A29229AA-7C9D-47F3-A46F-F6B9C2DD0C59}"/>
    <cellStyle name="Normal 19 53" xfId="3688" xr:uid="{C36BAAAD-23F9-4644-9A47-97D3A8E5C03F}"/>
    <cellStyle name="Normal 19 54" xfId="3689" xr:uid="{7555F267-D01D-49EB-BC2D-171DA8527D2E}"/>
    <cellStyle name="Normal 19 55" xfId="3690" xr:uid="{BCDA2846-0ECC-45A1-94A9-489957F0B645}"/>
    <cellStyle name="Normal 19 56" xfId="3691" xr:uid="{33C7E683-7916-4B7B-AE1C-F9B38BC2256F}"/>
    <cellStyle name="Normal 19 57" xfId="3692" xr:uid="{D170DB21-4D18-4C7A-A25E-4D232F7A612A}"/>
    <cellStyle name="Normal 19 58" xfId="3693" xr:uid="{E0A281EB-C6F4-4A14-AC9F-69D7D81F6082}"/>
    <cellStyle name="Normal 19 6" xfId="3694" xr:uid="{3B3E7956-5F84-4117-8FF2-51BE78F4EE0C}"/>
    <cellStyle name="Normal 19 7" xfId="3695" xr:uid="{C7FEE590-6A7E-4A10-9D9D-D93876B677DD}"/>
    <cellStyle name="Normal 19 8" xfId="3696" xr:uid="{4B7E6CE0-7786-4D15-82FA-20F65F68931D}"/>
    <cellStyle name="Normal 19 9" xfId="3697" xr:uid="{00BBF1C5-2881-4DF5-8DBF-B801910B1FE2}"/>
    <cellStyle name="Normal 2" xfId="1498" xr:uid="{00000000-0005-0000-0000-00006E090000}"/>
    <cellStyle name="Normal 2 10" xfId="3007" xr:uid="{49A5F414-27C1-405D-ADF5-6815EF03541B}"/>
    <cellStyle name="Normal 2 11" xfId="3698" xr:uid="{411B6C73-B1EF-4AC8-A3EB-3B3F7FE412AB}"/>
    <cellStyle name="Normal 2 12" xfId="3699" xr:uid="{1E84B640-7BDF-4080-9EB4-99CB6757775A}"/>
    <cellStyle name="Normal 2 13" xfId="3700" xr:uid="{6721D6A5-959D-48BD-B9CD-DC8168A6F38B}"/>
    <cellStyle name="Normal 2 14" xfId="3701" xr:uid="{F7A0393E-1A22-48D6-9F6B-1BF6504170AA}"/>
    <cellStyle name="Normal 2 15" xfId="3702" xr:uid="{49B77DE4-7FF1-49B2-B8F5-B5DD5E876FD5}"/>
    <cellStyle name="Normal 2 16" xfId="3703" xr:uid="{9B8D5AA1-1750-418F-A88B-A86B7A7F649C}"/>
    <cellStyle name="Normal 2 17" xfId="3704" xr:uid="{130AC29F-486B-46C8-AC97-DBD00E5ACB06}"/>
    <cellStyle name="Normal 2 18" xfId="3705" xr:uid="{AEBAC896-8D37-4354-A7E4-2895EC743EA8}"/>
    <cellStyle name="Normal 2 19" xfId="3706" xr:uid="{61D168F1-AE76-4EA5-AD33-09D8C0F9DC10}"/>
    <cellStyle name="Normal 2 2" xfId="1499" xr:uid="{00000000-0005-0000-0000-00006F090000}"/>
    <cellStyle name="Normal 2 2 2" xfId="1500" xr:uid="{00000000-0005-0000-0000-000070090000}"/>
    <cellStyle name="Normal 2 2 2 2" xfId="3709" xr:uid="{BCFCD4D9-48EA-4065-AB25-EA0FCFD96807}"/>
    <cellStyle name="Normal 2 2 2 3" xfId="38029" xr:uid="{9B40E4BE-A1FA-407B-BAF4-B1C3AD91F992}"/>
    <cellStyle name="Normal 2 2 2 4" xfId="3708" xr:uid="{21C8368A-49ED-4557-875F-847F63FA15EE}"/>
    <cellStyle name="Normal 2 2 3" xfId="3710" xr:uid="{99B4ED19-0A2E-4394-A398-FA26A47CCDCA}"/>
    <cellStyle name="Normal 2 2 4" xfId="38028" xr:uid="{50799538-0A3A-4D79-9536-DD99D4AD75C7}"/>
    <cellStyle name="Normal 2 2 5" xfId="3707" xr:uid="{CA5862D7-CDB8-4A34-9FE1-8C63310521BC}"/>
    <cellStyle name="Normal 2 20" xfId="3711" xr:uid="{8B10DE10-8450-4DFF-B93B-A84CDB79444D}"/>
    <cellStyle name="Normal 2 21" xfId="3712" xr:uid="{D7205CA0-E38A-49FD-A95A-AD4F659D45C2}"/>
    <cellStyle name="Normal 2 22" xfId="3713" xr:uid="{CCF8F608-7171-452B-AF42-C01A4E934055}"/>
    <cellStyle name="Normal 2 23" xfId="3714" xr:uid="{18F42733-D9E6-4968-BCFC-3B0864BC5BF2}"/>
    <cellStyle name="Normal 2 24" xfId="3715" xr:uid="{4F4BEC31-853C-415C-AF04-AAA678BCD285}"/>
    <cellStyle name="Normal 2 25" xfId="3716" xr:uid="{75AAF94E-B304-4115-938F-6781D31F0BA0}"/>
    <cellStyle name="Normal 2 26" xfId="3717" xr:uid="{072BE6C1-E33E-4EBE-8EE9-A76DC4471242}"/>
    <cellStyle name="Normal 2 27" xfId="3718" xr:uid="{C0618BAF-D528-42A2-A658-039253B696E6}"/>
    <cellStyle name="Normal 2 28" xfId="3719" xr:uid="{5A43FB50-6EC0-4D35-B4C0-DD79C73B0D46}"/>
    <cellStyle name="Normal 2 29" xfId="3720" xr:uid="{C1115E72-BAAE-43F6-A14B-81756D637871}"/>
    <cellStyle name="Normal 2 3" xfId="3721" xr:uid="{BEBC5911-21B8-4EBE-B5A4-6DA4F61330A7}"/>
    <cellStyle name="Normal 2 3 2" xfId="38018" xr:uid="{10BA2391-1968-4A31-8EDD-2168D112190C}"/>
    <cellStyle name="Normal 2 30" xfId="3722" xr:uid="{008BDF58-C050-4D04-B739-9D8184A2EC82}"/>
    <cellStyle name="Normal 2 31" xfId="3723" xr:uid="{E31099DC-F693-4F3B-99F2-CBD699359714}"/>
    <cellStyle name="Normal 2 32" xfId="3724" xr:uid="{BA0F6A8A-515C-4293-9F16-57ADF7AE4FFE}"/>
    <cellStyle name="Normal 2 32 2" xfId="3725" xr:uid="{F4E9CBBD-97EA-4C12-91E3-D2FCB80D8A19}"/>
    <cellStyle name="Normal 2 33" xfId="3726" xr:uid="{2B6B0C2F-FFC0-45F2-897B-5F45FDD9A3E0}"/>
    <cellStyle name="Normal 2 34" xfId="3727" xr:uid="{5BC71452-31BE-4A45-AB4F-91B690816D8A}"/>
    <cellStyle name="Normal 2 35" xfId="3728" xr:uid="{1604744F-EC59-41E0-A762-608F0D514611}"/>
    <cellStyle name="Normal 2 36" xfId="3729" xr:uid="{40B4D704-8122-41AD-AB61-C7C5AA356D3B}"/>
    <cellStyle name="Normal 2 37" xfId="3730" xr:uid="{C92028B3-7C67-4D75-B461-E9257884FDFB}"/>
    <cellStyle name="Normal 2 38" xfId="3731" xr:uid="{CBC0110A-EA37-42CC-8EC3-4A935380EFCA}"/>
    <cellStyle name="Normal 2 39" xfId="3732" xr:uid="{482557D9-073A-4A76-BB61-858734193920}"/>
    <cellStyle name="Normal 2 4" xfId="3733" xr:uid="{E57ECAFA-C491-4915-876F-5D75E1225225}"/>
    <cellStyle name="Normal 2 40" xfId="3734" xr:uid="{0CBB89D6-9C17-4247-BE33-1141CFA86664}"/>
    <cellStyle name="Normal 2 41" xfId="3735" xr:uid="{E933CDD5-800A-425B-867E-8EA8D25F7DB4}"/>
    <cellStyle name="Normal 2 42" xfId="3736" xr:uid="{03A9F69A-5E6E-4620-A1FF-891AE1EF2A58}"/>
    <cellStyle name="Normal 2 43" xfId="3737" xr:uid="{C5BF0D4A-2092-42DA-B4D9-62C308B76C47}"/>
    <cellStyle name="Normal 2 44" xfId="3738" xr:uid="{3A6BA762-B69D-4A18-BB4B-007DF28C87B7}"/>
    <cellStyle name="Normal 2 45" xfId="3739" xr:uid="{D431CCA3-EFB8-4EA5-A6FD-C3E36C3184E3}"/>
    <cellStyle name="Normal 2 46" xfId="3740" xr:uid="{9041B741-A2B6-4935-8F88-2C9AC9357E8C}"/>
    <cellStyle name="Normal 2 47" xfId="3741" xr:uid="{01AAECE9-406A-444B-B177-8F88CB35AF4C}"/>
    <cellStyle name="Normal 2 48" xfId="3742" xr:uid="{AEFCC53A-8BD7-4BD9-BEF9-B7544B21279B}"/>
    <cellStyle name="Normal 2 49" xfId="3743" xr:uid="{B57155E0-8F41-490E-94C2-C4D1A128EC1C}"/>
    <cellStyle name="Normal 2 5" xfId="3744" xr:uid="{C03BF6BB-7AFA-4FF3-A0AA-0FDB555717EF}"/>
    <cellStyle name="Normal 2 50" xfId="3745" xr:uid="{AFC324A1-7FAE-4EEF-A19C-870028ED4C08}"/>
    <cellStyle name="Normal 2 51" xfId="3746" xr:uid="{A9A1B667-F4C4-400E-BFFF-E1FFB74BB310}"/>
    <cellStyle name="Normal 2 52" xfId="3747" xr:uid="{967BABCB-2320-4F56-9251-63C8467AECB4}"/>
    <cellStyle name="Normal 2 53" xfId="3748" xr:uid="{BD66E142-86FB-48CC-B5B1-01199E29D48B}"/>
    <cellStyle name="Normal 2 54" xfId="3749" xr:uid="{C2457F4C-77EF-4E44-A04C-E2ECE05AD2E4}"/>
    <cellStyle name="Normal 2 55" xfId="3750" xr:uid="{AE593FFF-A013-4952-8162-F0DCB02D58D5}"/>
    <cellStyle name="Normal 2 56" xfId="3751" xr:uid="{4EEAB535-25CF-4D03-83C3-F6C3001EF17F}"/>
    <cellStyle name="Normal 2 57" xfId="3752" xr:uid="{82394C1E-B2AF-4C4D-AABD-1BA26E8AF943}"/>
    <cellStyle name="Normal 2 58" xfId="3753" xr:uid="{D970793B-E34C-4E2F-8E71-0340AB6BDB87}"/>
    <cellStyle name="Normal 2 59" xfId="3754" xr:uid="{3BD78C57-7BE1-41C3-BC46-FAB183582131}"/>
    <cellStyle name="Normal 2 6" xfId="3755" xr:uid="{06C3ED77-0758-4341-AC64-D21075F67751}"/>
    <cellStyle name="Normal 2 60" xfId="5691" xr:uid="{6A59DB9A-D6E1-487A-8972-E188F5CC70B1}"/>
    <cellStyle name="Normal 2 61" xfId="2981" xr:uid="{D6DB4092-2C04-41A4-8CAD-312EE0EB7B72}"/>
    <cellStyle name="Normal 2 62" xfId="2961" xr:uid="{3B4DBDE4-BB11-4FE0-A872-3B03E69B859C}"/>
    <cellStyle name="Normal 2 7" xfId="3756" xr:uid="{CF782FD1-176D-4DF5-8ADE-AE435187A1F9}"/>
    <cellStyle name="Normal 2 8" xfId="3757" xr:uid="{CB7BD0C5-B60C-43C7-BA4E-5F4A171D264D}"/>
    <cellStyle name="Normal 2 9" xfId="3758" xr:uid="{584B7359-0C31-46DE-92E6-52A9495410FB}"/>
    <cellStyle name="Normal 20" xfId="3759" xr:uid="{D373785B-DF62-4D34-84E6-5CA5C464E457}"/>
    <cellStyle name="Normal 20 10" xfId="3760" xr:uid="{9B6C0FE3-462E-47BE-9DC7-E8CE2F3C1288}"/>
    <cellStyle name="Normal 20 11" xfId="3761" xr:uid="{F443DB01-0A1B-450F-9FE8-FC2988AF172F}"/>
    <cellStyle name="Normal 20 12" xfId="3762" xr:uid="{E50F7B19-41F6-46C5-A5BF-B61FC3953148}"/>
    <cellStyle name="Normal 20 13" xfId="3763" xr:uid="{41C98805-18FD-416C-B4E2-F1674B9DA95F}"/>
    <cellStyle name="Normal 20 14" xfId="3764" xr:uid="{31FC71BB-9325-4681-A54F-F2E225E36588}"/>
    <cellStyle name="Normal 20 15" xfId="3765" xr:uid="{361E3977-EF84-49E4-A068-0843C7712191}"/>
    <cellStyle name="Normal 20 16" xfId="3766" xr:uid="{9A61913A-967A-4B0C-AD2E-EF25C2FAFA33}"/>
    <cellStyle name="Normal 20 17" xfId="3767" xr:uid="{2370157C-9884-4AAE-8B6A-D39C4B860939}"/>
    <cellStyle name="Normal 20 18" xfId="3768" xr:uid="{C939C4BB-2448-4A2D-AA9A-0C35A18A47DB}"/>
    <cellStyle name="Normal 20 19" xfId="3769" xr:uid="{6893CBE0-277E-484B-8031-F6101852294F}"/>
    <cellStyle name="Normal 20 2" xfId="3770" xr:uid="{E1A50385-6B5C-4D87-9B6F-8DFF9700F4BB}"/>
    <cellStyle name="Normal 20 2 2" xfId="3771" xr:uid="{9412EEE2-46B7-480C-8A3A-514EF71BCE1A}"/>
    <cellStyle name="Normal 20 20" xfId="3772" xr:uid="{E9B9CBDF-992E-4B95-891B-278637EB735A}"/>
    <cellStyle name="Normal 20 21" xfId="3773" xr:uid="{AFDD0A9F-0E31-4C16-958E-C4A4C51B0FD4}"/>
    <cellStyle name="Normal 20 22" xfId="3774" xr:uid="{E5AE25BD-947C-4F80-B512-3421CF7B185D}"/>
    <cellStyle name="Normal 20 23" xfId="3775" xr:uid="{F71017CA-D8D4-4D25-A598-16C446B010C7}"/>
    <cellStyle name="Normal 20 24" xfId="3776" xr:uid="{C6997DC1-3F38-472D-806A-079FDFBFB5C6}"/>
    <cellStyle name="Normal 20 25" xfId="3777" xr:uid="{32D1CF27-AD2A-4384-837D-1B8B134FAC02}"/>
    <cellStyle name="Normal 20 26" xfId="3778" xr:uid="{89800B34-5B19-4CAA-83AB-F311AECFC369}"/>
    <cellStyle name="Normal 20 27" xfId="3779" xr:uid="{7DB8FBDB-8C0C-40D1-B8A0-2EBACC372FE9}"/>
    <cellStyle name="Normal 20 28" xfId="3780" xr:uid="{F93614A9-4C8A-419A-8013-DF3294153B33}"/>
    <cellStyle name="Normal 20 29" xfId="3781" xr:uid="{82F0F94D-4D00-4A45-A669-F6AC9BE088A9}"/>
    <cellStyle name="Normal 20 3" xfId="3782" xr:uid="{F77E4875-12DE-40AC-A3D1-425F20681B9B}"/>
    <cellStyle name="Normal 20 30" xfId="3783" xr:uid="{85945F7D-A23D-40D7-9DE7-384EA0E0EB6A}"/>
    <cellStyle name="Normal 20 31" xfId="3784" xr:uid="{84361E59-3A74-426C-A152-2DD35A9781E8}"/>
    <cellStyle name="Normal 20 32" xfId="3785" xr:uid="{E4304E6F-DA91-48EA-8101-73624C37C1EC}"/>
    <cellStyle name="Normal 20 32 2" xfId="3786" xr:uid="{A8110F41-1558-41D4-8023-55ED578B6CF5}"/>
    <cellStyle name="Normal 20 33" xfId="3787" xr:uid="{13F1AE37-F5F5-4138-BB50-570523A9C09F}"/>
    <cellStyle name="Normal 20 34" xfId="3788" xr:uid="{E15F9176-5E91-4BFE-8BB7-7DF4D3BF5B9E}"/>
    <cellStyle name="Normal 20 35" xfId="3789" xr:uid="{3D5E8671-252C-48C5-B918-32D2FF4D623A}"/>
    <cellStyle name="Normal 20 36" xfId="3790" xr:uid="{0C8E4CCD-69BE-40BE-9171-CF7CA1D6C692}"/>
    <cellStyle name="Normal 20 37" xfId="3791" xr:uid="{FDE621D7-CACE-4F02-BC4F-4E4DEAF6F4C3}"/>
    <cellStyle name="Normal 20 38" xfId="3792" xr:uid="{2B736A72-5A4B-4FB7-A2B7-883533784478}"/>
    <cellStyle name="Normal 20 39" xfId="3793" xr:uid="{22FB630B-E755-47A3-A838-CC9BFB8034A5}"/>
    <cellStyle name="Normal 20 4" xfId="3794" xr:uid="{8B5CC630-2A86-467C-9D83-850F87289F72}"/>
    <cellStyle name="Normal 20 40" xfId="3795" xr:uid="{DDF24E26-354F-427C-A8A3-1D82487F7117}"/>
    <cellStyle name="Normal 20 41" xfId="3796" xr:uid="{4CD37CF6-87EB-4E4A-B3CE-F7C901D67495}"/>
    <cellStyle name="Normal 20 42" xfId="3797" xr:uid="{338BF3B8-266D-42B7-A775-70B4D6A19208}"/>
    <cellStyle name="Normal 20 43" xfId="3798" xr:uid="{446BAF17-1667-4F3A-AE04-0A200CD789BB}"/>
    <cellStyle name="Normal 20 44" xfId="3799" xr:uid="{A624598C-ACFC-4174-BF94-DD259F793DAB}"/>
    <cellStyle name="Normal 20 45" xfId="3800" xr:uid="{D7FCC1E4-CB1E-4445-B9D2-A5FC59888857}"/>
    <cellStyle name="Normal 20 46" xfId="3801" xr:uid="{904C5C22-321F-4B0F-8EFD-4133F14725D2}"/>
    <cellStyle name="Normal 20 47" xfId="3802" xr:uid="{6471A464-5443-4443-A62B-255D9B23A2A9}"/>
    <cellStyle name="Normal 20 48" xfId="3803" xr:uid="{7C035E59-1F0C-4857-A8E0-9D06B97096D3}"/>
    <cellStyle name="Normal 20 49" xfId="3804" xr:uid="{D3547C5A-0907-4E42-AB4B-41DE9436CD7D}"/>
    <cellStyle name="Normal 20 5" xfId="3805" xr:uid="{1D0DAC03-5A6D-4582-9E88-AD12D189F660}"/>
    <cellStyle name="Normal 20 50" xfId="3806" xr:uid="{D4CBF3C7-6567-4803-830D-3C6E61F67D08}"/>
    <cellStyle name="Normal 20 51" xfId="3807" xr:uid="{0AFF448D-43F0-41A8-BDDD-E12E23725135}"/>
    <cellStyle name="Normal 20 52" xfId="3808" xr:uid="{5C956CAD-487A-43FC-9180-AE2E8189E0EE}"/>
    <cellStyle name="Normal 20 53" xfId="3809" xr:uid="{013E2DE2-DA18-4F05-91C3-6440A4F83EBC}"/>
    <cellStyle name="Normal 20 54" xfId="3810" xr:uid="{F46B0D94-5162-49ED-9CB2-2732C0FC57BA}"/>
    <cellStyle name="Normal 20 55" xfId="3811" xr:uid="{0A7C2C2A-3793-4441-8C91-0BD97D45C448}"/>
    <cellStyle name="Normal 20 56" xfId="3812" xr:uid="{D60CA4D0-97B9-4AFF-8E71-FD76BA3D5ABA}"/>
    <cellStyle name="Normal 20 57" xfId="3813" xr:uid="{E5EDCF93-DAFA-420B-9BC6-67400B696284}"/>
    <cellStyle name="Normal 20 58" xfId="3814" xr:uid="{6636E804-092A-4D6D-A8D5-B3CF7C1A5D22}"/>
    <cellStyle name="Normal 20 6" xfId="3815" xr:uid="{DC90D2C0-1C77-405B-A106-16271F4B11C2}"/>
    <cellStyle name="Normal 20 7" xfId="3816" xr:uid="{C8E5A3D2-707C-4B8A-9044-AB69197146D3}"/>
    <cellStyle name="Normal 20 8" xfId="3817" xr:uid="{999529F5-C6E2-4AAB-8DD1-F1DCBB89EEE6}"/>
    <cellStyle name="Normal 20 9" xfId="3818" xr:uid="{ADA2EFF2-E687-40C6-8BE6-E8732D92641C}"/>
    <cellStyle name="Normal 21" xfId="3819" xr:uid="{4FFC50FC-7995-4598-AAC4-B89EF609EDF5}"/>
    <cellStyle name="Normal 21 10" xfId="3820" xr:uid="{9005F5FD-D184-439D-8CEB-96E6D8215A22}"/>
    <cellStyle name="Normal 21 11" xfId="3821" xr:uid="{B04B1DEF-F8A5-4909-AE9F-0E095C75137E}"/>
    <cellStyle name="Normal 21 12" xfId="3822" xr:uid="{A245D7FC-FDA3-49E2-84C1-3BABEDC9B2D2}"/>
    <cellStyle name="Normal 21 13" xfId="3823" xr:uid="{276137DB-6BC2-40D9-9506-BD46CACE6D37}"/>
    <cellStyle name="Normal 21 14" xfId="3824" xr:uid="{CB968A7E-3175-4241-BE62-345E39D08FA6}"/>
    <cellStyle name="Normal 21 15" xfId="3825" xr:uid="{E41C34B1-B1DD-4710-8E41-5659E42DFE4C}"/>
    <cellStyle name="Normal 21 16" xfId="3826" xr:uid="{D50757DF-E534-4889-BD54-71C8601BBCEE}"/>
    <cellStyle name="Normal 21 17" xfId="3827" xr:uid="{71D97C5E-BAF8-48FE-B5DD-D70AFCE4FA9F}"/>
    <cellStyle name="Normal 21 18" xfId="3828" xr:uid="{18F5F653-309B-41BD-9E37-F7C54D28FFAD}"/>
    <cellStyle name="Normal 21 19" xfId="3829" xr:uid="{970422B8-B9C9-436B-A77B-802BD4B003EA}"/>
    <cellStyle name="Normal 21 2" xfId="3830" xr:uid="{E41E62C7-D897-4463-A364-18D1609E9EF9}"/>
    <cellStyle name="Normal 21 2 2" xfId="3831" xr:uid="{109FC230-4B91-4E5D-979A-8724BB154B4A}"/>
    <cellStyle name="Normal 21 20" xfId="3832" xr:uid="{D1AFD037-E478-4267-8491-DCDB55D0BA99}"/>
    <cellStyle name="Normal 21 21" xfId="3833" xr:uid="{3331CD1F-F288-43F3-8763-2AE5F1BC6959}"/>
    <cellStyle name="Normal 21 22" xfId="3834" xr:uid="{3F3FB6A0-4927-4BE5-9475-A49BD2738C79}"/>
    <cellStyle name="Normal 21 23" xfId="3835" xr:uid="{F9EFE29F-49E2-4D54-9F15-53348B22CAAF}"/>
    <cellStyle name="Normal 21 24" xfId="3836" xr:uid="{1BCDFAE0-E0D5-412C-89BD-84A06EE2E111}"/>
    <cellStyle name="Normal 21 25" xfId="3837" xr:uid="{7F8BBEEF-7E7D-4749-8B8C-54C569C44548}"/>
    <cellStyle name="Normal 21 26" xfId="3838" xr:uid="{E72BF86D-0E4C-4D48-A745-DE8D2C9663AF}"/>
    <cellStyle name="Normal 21 27" xfId="3839" xr:uid="{EA0A751C-645B-4678-9787-2D2E841BF5F9}"/>
    <cellStyle name="Normal 21 28" xfId="3840" xr:uid="{F1091E08-65AE-40F3-B247-3FBE21255808}"/>
    <cellStyle name="Normal 21 29" xfId="3841" xr:uid="{5D4E3A59-9A72-44CF-BBCF-DC2F5BBA4C91}"/>
    <cellStyle name="Normal 21 3" xfId="3842" xr:uid="{25CD907B-A546-4C9B-B70F-3F780C696240}"/>
    <cellStyle name="Normal 21 30" xfId="3843" xr:uid="{004FF23C-2DF7-4D6A-814B-F62F77CE0356}"/>
    <cellStyle name="Normal 21 31" xfId="3844" xr:uid="{D8C2EFEE-8D79-4339-8F86-85243B7C0959}"/>
    <cellStyle name="Normal 21 32" xfId="3845" xr:uid="{9027F031-6DFE-4E36-A098-7A242DD5EB2E}"/>
    <cellStyle name="Normal 21 32 2" xfId="3846" xr:uid="{DA8E77C1-CCC9-4219-869A-0351A2E613FB}"/>
    <cellStyle name="Normal 21 33" xfId="3847" xr:uid="{01B28EA7-7913-46B6-AA56-15725429D280}"/>
    <cellStyle name="Normal 21 34" xfId="3848" xr:uid="{1A4E63C5-B0DF-42BF-A492-8EB3E50C8CEF}"/>
    <cellStyle name="Normal 21 35" xfId="3849" xr:uid="{7004D4D5-EB92-4DB9-A16A-29A2B9749D82}"/>
    <cellStyle name="Normal 21 36" xfId="3850" xr:uid="{DBB35474-859D-4AE2-9E05-486B94920227}"/>
    <cellStyle name="Normal 21 37" xfId="3851" xr:uid="{04C9C339-EE3F-4FE5-8599-C5A94E128B6C}"/>
    <cellStyle name="Normal 21 38" xfId="3852" xr:uid="{E841C715-7239-43C9-98DF-61082FC5A776}"/>
    <cellStyle name="Normal 21 39" xfId="3853" xr:uid="{C8C0B065-2AEF-4640-8809-AE102D47CEE2}"/>
    <cellStyle name="Normal 21 4" xfId="3854" xr:uid="{282E47EC-A4E6-43B5-BFFD-18ECA6A15409}"/>
    <cellStyle name="Normal 21 40" xfId="3855" xr:uid="{2174A363-7D99-4E96-8D3E-880DE8AC53EA}"/>
    <cellStyle name="Normal 21 41" xfId="3856" xr:uid="{89CA9791-78CE-4285-8F2F-9A2669CE549A}"/>
    <cellStyle name="Normal 21 42" xfId="3857" xr:uid="{0BC03BA7-7483-4D2B-A5F3-050A05D1F95C}"/>
    <cellStyle name="Normal 21 43" xfId="3858" xr:uid="{FD0DCDC4-44B6-4B6B-B51C-80ECE8A95EFB}"/>
    <cellStyle name="Normal 21 44" xfId="3859" xr:uid="{89B542FF-6036-4F8E-9EB8-995912331EC2}"/>
    <cellStyle name="Normal 21 45" xfId="3860" xr:uid="{B096C965-1327-44DF-8FA3-FE24FCC5E96F}"/>
    <cellStyle name="Normal 21 46" xfId="3861" xr:uid="{30180216-9B8C-4909-B5D0-49D6D17F2153}"/>
    <cellStyle name="Normal 21 47" xfId="3862" xr:uid="{3FF6C965-C213-4FD3-83C7-441E01B4FEF9}"/>
    <cellStyle name="Normal 21 48" xfId="3863" xr:uid="{A6F5BA6F-F89C-40A0-BB14-47F605081927}"/>
    <cellStyle name="Normal 21 49" xfId="3864" xr:uid="{FB4AE192-2469-466D-A18B-42C35729B192}"/>
    <cellStyle name="Normal 21 5" xfId="3865" xr:uid="{E7711AB7-40CE-4833-B5AE-67BAE915DCCC}"/>
    <cellStyle name="Normal 21 50" xfId="3866" xr:uid="{97D4A42F-F905-4ADA-BD12-3EFBEF078609}"/>
    <cellStyle name="Normal 21 51" xfId="3867" xr:uid="{033BFC44-4071-482B-AACE-69ACD5CB17CE}"/>
    <cellStyle name="Normal 21 52" xfId="3868" xr:uid="{EAA311D0-58EE-46F8-B43A-6A744E96304D}"/>
    <cellStyle name="Normal 21 53" xfId="3869" xr:uid="{3F7942E3-E693-46A7-9F3C-CD070506DE7A}"/>
    <cellStyle name="Normal 21 54" xfId="3870" xr:uid="{2E872889-7B86-4340-B8AA-EC7D7D702624}"/>
    <cellStyle name="Normal 21 55" xfId="3871" xr:uid="{D13EBA06-0C4C-4578-AEA7-D650F10F7DED}"/>
    <cellStyle name="Normal 21 56" xfId="3872" xr:uid="{0BB2F409-E542-4093-AD64-843B2ABF7CF6}"/>
    <cellStyle name="Normal 21 57" xfId="3873" xr:uid="{E18C43DC-C2D6-4937-A094-AE17D6AFCF17}"/>
    <cellStyle name="Normal 21 58" xfId="3874" xr:uid="{DEECC920-EF8A-467D-BFBF-FD81FB690BD8}"/>
    <cellStyle name="Normal 21 6" xfId="3875" xr:uid="{0D63B738-5F51-490E-BE5B-8BA339EA2EE2}"/>
    <cellStyle name="Normal 21 7" xfId="3876" xr:uid="{EBEFC55A-81DC-401A-AA3C-1D1679A75A7B}"/>
    <cellStyle name="Normal 21 8" xfId="3877" xr:uid="{C5F1E862-6C54-4562-9D0A-F7A0CAD8E420}"/>
    <cellStyle name="Normal 21 9" xfId="3878" xr:uid="{78D86312-5A54-433E-AD69-9E0CD44E2F3E}"/>
    <cellStyle name="Normal 22" xfId="3879" xr:uid="{15447F82-C4A5-42ED-B050-B7AB71FE3276}"/>
    <cellStyle name="Normal 22 10" xfId="3880" xr:uid="{6BC7CC56-3024-4BCD-946C-CF27F900AE06}"/>
    <cellStyle name="Normal 22 11" xfId="3881" xr:uid="{FFBDE9CA-D4BB-420D-959B-8B0840792BDF}"/>
    <cellStyle name="Normal 22 12" xfId="3882" xr:uid="{44C8ABC8-C2EA-4995-9C1D-F79F2AB5C8B1}"/>
    <cellStyle name="Normal 22 13" xfId="3883" xr:uid="{BFBF9AE0-8993-4A92-9C6B-6FADA77FEC7A}"/>
    <cellStyle name="Normal 22 14" xfId="3884" xr:uid="{20B64D71-02A9-4B35-BB07-3C03336F12BD}"/>
    <cellStyle name="Normal 22 15" xfId="3885" xr:uid="{C284FA35-8BA3-4C28-ADBA-0AC6F454D27E}"/>
    <cellStyle name="Normal 22 16" xfId="3886" xr:uid="{6CBE6689-B931-48DB-AC48-E409F4110AB8}"/>
    <cellStyle name="Normal 22 17" xfId="3887" xr:uid="{7F0A1772-ABDE-43C2-8781-21FD7DDE14A0}"/>
    <cellStyle name="Normal 22 18" xfId="3888" xr:uid="{C9D7DB45-1E64-497C-B755-BC4B38177378}"/>
    <cellStyle name="Normal 22 19" xfId="3889" xr:uid="{5BC56C32-4837-4F72-9709-82667835DFDA}"/>
    <cellStyle name="Normal 22 2" xfId="3890" xr:uid="{4F64CCC0-290B-402A-9E83-A3A595F48774}"/>
    <cellStyle name="Normal 22 2 2" xfId="3891" xr:uid="{DA1BB560-614E-4057-8228-A5A446FE4A5F}"/>
    <cellStyle name="Normal 22 20" xfId="3892" xr:uid="{5797AE1B-3377-47A1-AED6-09E6F48A3271}"/>
    <cellStyle name="Normal 22 21" xfId="3893" xr:uid="{933D6CFF-EDEF-45D6-B2DD-16D0CB9B805F}"/>
    <cellStyle name="Normal 22 22" xfId="3894" xr:uid="{C477E407-5333-486C-8A89-44B7D0F69630}"/>
    <cellStyle name="Normal 22 23" xfId="3895" xr:uid="{964BF771-0B74-4EA8-983F-0E6E1268BE3D}"/>
    <cellStyle name="Normal 22 24" xfId="3896" xr:uid="{C16D1D15-54ED-4A1B-B5BD-6E051330865B}"/>
    <cellStyle name="Normal 22 25" xfId="3897" xr:uid="{B91CF51E-C8B5-4E65-A815-30E2DCE92681}"/>
    <cellStyle name="Normal 22 26" xfId="3898" xr:uid="{EFCE4FCE-5FAE-43D6-B131-2E8126A6D5F2}"/>
    <cellStyle name="Normal 22 27" xfId="3899" xr:uid="{4171674C-7711-43F0-94B5-371009671176}"/>
    <cellStyle name="Normal 22 28" xfId="3900" xr:uid="{53A5275D-73B5-4E90-8703-A98C0D31238B}"/>
    <cellStyle name="Normal 22 29" xfId="3901" xr:uid="{45B516E7-D0C8-4E01-89EE-8DF3A096AABE}"/>
    <cellStyle name="Normal 22 3" xfId="3902" xr:uid="{30561DBC-3F75-4B6B-A877-5DC36D9B4EFE}"/>
    <cellStyle name="Normal 22 30" xfId="3903" xr:uid="{04E0A669-5EB9-4261-8813-DB467ABB1258}"/>
    <cellStyle name="Normal 22 31" xfId="3904" xr:uid="{F5F1AFF4-1691-404F-9D23-C8E55AE77052}"/>
    <cellStyle name="Normal 22 32" xfId="3905" xr:uid="{77EDFB3E-2E5C-433C-9D33-9326A1F9E29C}"/>
    <cellStyle name="Normal 22 32 2" xfId="3906" xr:uid="{C356B7F7-92B3-4AC8-BD3C-A7BE16F8E240}"/>
    <cellStyle name="Normal 22 33" xfId="3907" xr:uid="{231C0085-72EB-4A6E-8855-4DB3B1601CDD}"/>
    <cellStyle name="Normal 22 34" xfId="3908" xr:uid="{B1B16C33-A16C-4559-A7C0-927FEA0CE9D1}"/>
    <cellStyle name="Normal 22 35" xfId="3909" xr:uid="{0BA93018-2DE1-4EAD-AA1F-3086F34043D3}"/>
    <cellStyle name="Normal 22 36" xfId="3910" xr:uid="{82A862E3-E205-4612-B128-A93EF0CE2BBD}"/>
    <cellStyle name="Normal 22 37" xfId="3911" xr:uid="{A8FA8BC4-9AB7-45E8-AEB9-BE6C7CC2599B}"/>
    <cellStyle name="Normal 22 38" xfId="3912" xr:uid="{D95FA938-2313-45E3-8F29-A8E4D8390E94}"/>
    <cellStyle name="Normal 22 39" xfId="3913" xr:uid="{7491E2A9-205C-4BE4-8A19-99EBE6336D26}"/>
    <cellStyle name="Normal 22 4" xfId="3914" xr:uid="{48707F84-959B-44F8-9798-C1006357BFB6}"/>
    <cellStyle name="Normal 22 40" xfId="3915" xr:uid="{8E81B3C4-A40C-41CF-A012-2013F3E6589B}"/>
    <cellStyle name="Normal 22 41" xfId="3916" xr:uid="{86A6C88F-EF59-49F0-AB5C-C0CB6E116933}"/>
    <cellStyle name="Normal 22 42" xfId="3917" xr:uid="{1E4EAD8C-A58E-40C6-90B4-6A4EA3F9E760}"/>
    <cellStyle name="Normal 22 43" xfId="3918" xr:uid="{E151E434-E80F-4D35-946F-A491F224680A}"/>
    <cellStyle name="Normal 22 44" xfId="3919" xr:uid="{A769EFF9-2D6B-481C-A9FE-9D3A38E85AA7}"/>
    <cellStyle name="Normal 22 45" xfId="3920" xr:uid="{07DE103F-33CF-4A3A-89D0-678CF87EDA8A}"/>
    <cellStyle name="Normal 22 46" xfId="3921" xr:uid="{4B955DFB-32E5-4C5E-8E1D-8039801A6005}"/>
    <cellStyle name="Normal 22 47" xfId="3922" xr:uid="{4B7713B1-6FFC-4666-96FF-24C91CAC887B}"/>
    <cellStyle name="Normal 22 48" xfId="3923" xr:uid="{C922E919-4486-4605-9C92-0A5F6BD5EDC4}"/>
    <cellStyle name="Normal 22 49" xfId="3924" xr:uid="{A4BC235B-C099-4CA8-A6C7-9A7D6E1B465C}"/>
    <cellStyle name="Normal 22 5" xfId="3925" xr:uid="{59FCC3AF-EDD2-48C6-81D3-5BE18287C3ED}"/>
    <cellStyle name="Normal 22 50" xfId="3926" xr:uid="{B65EFB48-8656-480C-9F2E-1B2BBE61007D}"/>
    <cellStyle name="Normal 22 51" xfId="3927" xr:uid="{E8F76AA8-917C-459C-90DD-74F40F227E20}"/>
    <cellStyle name="Normal 22 52" xfId="3928" xr:uid="{302F38D0-9B3D-4F3E-B971-23BB367DA7E1}"/>
    <cellStyle name="Normal 22 53" xfId="3929" xr:uid="{4C65CB16-0428-4443-9DB6-C136C8658498}"/>
    <cellStyle name="Normal 22 54" xfId="3930" xr:uid="{31BCAAF4-E1A6-45BD-9E6B-FEF68C33E75A}"/>
    <cellStyle name="Normal 22 55" xfId="3931" xr:uid="{567779FC-3BE2-4C7A-9F4B-3DA3A5C0817B}"/>
    <cellStyle name="Normal 22 56" xfId="3932" xr:uid="{0020F70F-53CD-4AFA-AF0B-D147ADDE4B10}"/>
    <cellStyle name="Normal 22 57" xfId="3933" xr:uid="{2CD46DEE-048E-4EBE-B6F6-011144B46634}"/>
    <cellStyle name="Normal 22 58" xfId="3934" xr:uid="{3E444078-A358-4F7A-9683-E26A6A03B4F4}"/>
    <cellStyle name="Normal 22 6" xfId="3935" xr:uid="{3B15D283-79C2-4298-9A1F-41899C20A498}"/>
    <cellStyle name="Normal 22 7" xfId="3936" xr:uid="{79E81365-36C5-465D-BB15-8D593F987FD3}"/>
    <cellStyle name="Normal 22 8" xfId="3937" xr:uid="{619E8F9E-451E-4D21-AFD2-E3EBE76598EA}"/>
    <cellStyle name="Normal 22 9" xfId="3938" xr:uid="{3BC15839-DB4E-4BE6-8D7A-2A60431FD70A}"/>
    <cellStyle name="Normal 23" xfId="3939" xr:uid="{AA92E528-3E70-41B0-B05C-651B029B2FF9}"/>
    <cellStyle name="Normal 23 10" xfId="3940" xr:uid="{47330E3B-3229-4B43-BFE4-56C939A629C5}"/>
    <cellStyle name="Normal 23 11" xfId="3941" xr:uid="{F8E5A9EC-02FA-4556-87CB-7A3AE69F20BF}"/>
    <cellStyle name="Normal 23 12" xfId="3942" xr:uid="{BD94D274-4FD4-4C2F-98EA-9EB94C5F2E0A}"/>
    <cellStyle name="Normal 23 13" xfId="3943" xr:uid="{916E9526-59F8-4A04-B837-6130EDB78DD2}"/>
    <cellStyle name="Normal 23 14" xfId="3944" xr:uid="{62FC511F-4340-4282-B5CF-E17BBA2B5D92}"/>
    <cellStyle name="Normal 23 15" xfId="3945" xr:uid="{169AEA0A-5BF6-4C2C-B754-AD39EE7E6552}"/>
    <cellStyle name="Normal 23 16" xfId="3946" xr:uid="{E64BFC67-E181-4923-B563-BC2455F01FD8}"/>
    <cellStyle name="Normal 23 17" xfId="3947" xr:uid="{2648B91B-3A37-4065-A80B-65980817ADE2}"/>
    <cellStyle name="Normal 23 18" xfId="3948" xr:uid="{BA442B90-74FE-4B91-811A-13B6CF8D378A}"/>
    <cellStyle name="Normal 23 19" xfId="3949" xr:uid="{992D73CB-5EA8-4EAA-8846-AAF693108D22}"/>
    <cellStyle name="Normal 23 2" xfId="3950" xr:uid="{87BFBF14-2D7F-42CA-9A5C-CA0E2F5D9B33}"/>
    <cellStyle name="Normal 23 2 2" xfId="3951" xr:uid="{C8BE5EE2-70FB-4FC8-98FE-2443B828C09B}"/>
    <cellStyle name="Normal 23 20" xfId="3952" xr:uid="{E5B2278C-DEBD-4D15-9132-1E0621E05127}"/>
    <cellStyle name="Normal 23 21" xfId="3953" xr:uid="{09521EE3-C3C8-40FE-B597-09A715A986EE}"/>
    <cellStyle name="Normal 23 22" xfId="3954" xr:uid="{1D493D88-A5B5-4033-B380-16431F2F1E6B}"/>
    <cellStyle name="Normal 23 23" xfId="3955" xr:uid="{303EADD8-93C3-4AB4-A630-7DEEBC1E1426}"/>
    <cellStyle name="Normal 23 24" xfId="3956" xr:uid="{E90E76A0-D2BC-4A26-B530-04B219E0494C}"/>
    <cellStyle name="Normal 23 25" xfId="3957" xr:uid="{11EF4C3B-E5CF-4F0D-9014-93C00F5EB31E}"/>
    <cellStyle name="Normal 23 26" xfId="3958" xr:uid="{4B61A142-1181-4CD6-9518-FBD1669B2933}"/>
    <cellStyle name="Normal 23 27" xfId="3959" xr:uid="{35401D75-ECF3-4F62-8AC7-47249AC00CA3}"/>
    <cellStyle name="Normal 23 28" xfId="3960" xr:uid="{FB1CC86C-D5D2-4682-84AB-5E2440BE0A05}"/>
    <cellStyle name="Normal 23 29" xfId="3961" xr:uid="{3BE54A03-9437-436B-A58A-DA99419BA224}"/>
    <cellStyle name="Normal 23 3" xfId="3962" xr:uid="{C9D12A78-19AC-4E35-83F1-003538D8F979}"/>
    <cellStyle name="Normal 23 30" xfId="3963" xr:uid="{7B4CD2AA-2424-42BB-8D15-FC9CB64A97A5}"/>
    <cellStyle name="Normal 23 31" xfId="3964" xr:uid="{8351A2C9-2559-4F36-85E8-63381C94D046}"/>
    <cellStyle name="Normal 23 32" xfId="3965" xr:uid="{9A361C56-9592-4950-8B33-A4EEBF8A1554}"/>
    <cellStyle name="Normal 23 32 2" xfId="3966" xr:uid="{69B039B9-9295-4A68-B161-62AD6E1F6326}"/>
    <cellStyle name="Normal 23 33" xfId="3967" xr:uid="{8A00F02F-470A-495E-8461-6B2ED27978AE}"/>
    <cellStyle name="Normal 23 34" xfId="3968" xr:uid="{55E4CF33-B08D-45B7-8558-F763F0994B6B}"/>
    <cellStyle name="Normal 23 35" xfId="3969" xr:uid="{548EB2D7-26A7-4282-89C5-8C0FE39E6105}"/>
    <cellStyle name="Normal 23 36" xfId="3970" xr:uid="{B48EA48D-8661-4A9A-AA9F-B22A117BAB16}"/>
    <cellStyle name="Normal 23 37" xfId="3971" xr:uid="{A0B6D71C-541C-46CD-8A53-574ADEDC339F}"/>
    <cellStyle name="Normal 23 38" xfId="3972" xr:uid="{D50C81CA-5831-44BD-BAB0-9E6BB3A0500A}"/>
    <cellStyle name="Normal 23 39" xfId="3973" xr:uid="{AFB281A3-45F8-475A-9B82-B3FD155DC808}"/>
    <cellStyle name="Normal 23 4" xfId="3974" xr:uid="{B97142D7-1D94-4BA4-8B3E-837026C9E571}"/>
    <cellStyle name="Normal 23 40" xfId="3975" xr:uid="{ACB9D49B-3DBD-4711-8903-6C7BA3E7E561}"/>
    <cellStyle name="Normal 23 41" xfId="3976" xr:uid="{BB653C0B-D755-489D-9DF0-9B7E0B3583F6}"/>
    <cellStyle name="Normal 23 42" xfId="3977" xr:uid="{4C3BD708-221B-434F-8AF8-1CF7B6DA75AE}"/>
    <cellStyle name="Normal 23 43" xfId="3978" xr:uid="{9570A8D4-0D61-4E2C-B4DC-6C38F6ECC016}"/>
    <cellStyle name="Normal 23 44" xfId="3979" xr:uid="{63189BE5-E837-40C4-AD66-081601BD7C3F}"/>
    <cellStyle name="Normal 23 45" xfId="3980" xr:uid="{D9276714-13D3-45E7-85F4-379E46E35BE2}"/>
    <cellStyle name="Normal 23 46" xfId="3981" xr:uid="{F51DE835-6B16-4C35-A378-5738B32D1400}"/>
    <cellStyle name="Normal 23 47" xfId="3982" xr:uid="{83CCD55A-CE46-4DD8-893B-A1142749AB5E}"/>
    <cellStyle name="Normal 23 48" xfId="3983" xr:uid="{A129F2EC-0C7E-4FD7-968E-77AFAA5F260D}"/>
    <cellStyle name="Normal 23 49" xfId="3984" xr:uid="{75912C52-C245-4FB4-96F5-C0253365E0A8}"/>
    <cellStyle name="Normal 23 5" xfId="3985" xr:uid="{B23B8906-9C2F-4DCA-804A-56D3BA1D2726}"/>
    <cellStyle name="Normal 23 50" xfId="3986" xr:uid="{205C0EEB-A1C9-4E4D-B077-5044F6A54332}"/>
    <cellStyle name="Normal 23 51" xfId="3987" xr:uid="{16C060C9-F4BA-497D-8F28-085DCE0BD6CB}"/>
    <cellStyle name="Normal 23 52" xfId="3988" xr:uid="{86BDDC0E-AC43-42BF-8B8B-8EF836A05F20}"/>
    <cellStyle name="Normal 23 53" xfId="3989" xr:uid="{D954C250-CAE6-418B-B13B-BCB4B177B1FE}"/>
    <cellStyle name="Normal 23 54" xfId="3990" xr:uid="{F0F6A65B-085E-4DFE-A532-40AA2988CBC1}"/>
    <cellStyle name="Normal 23 55" xfId="3991" xr:uid="{CC671E14-F058-4915-B74C-F7E3425DED2E}"/>
    <cellStyle name="Normal 23 56" xfId="3992" xr:uid="{2DB9C2AD-148C-4903-BA03-0C1B4D22B11B}"/>
    <cellStyle name="Normal 23 57" xfId="3993" xr:uid="{4B8F5CB6-E8AE-4726-B4FC-6B3666FFCF55}"/>
    <cellStyle name="Normal 23 58" xfId="3994" xr:uid="{09B42B5F-1700-44E9-ABEB-3D702F19D959}"/>
    <cellStyle name="Normal 23 6" xfId="3995" xr:uid="{7A2BA4C3-C1A7-446F-BA99-362D4EBB3E03}"/>
    <cellStyle name="Normal 23 7" xfId="3996" xr:uid="{90697E5E-B901-4F4F-BD96-FE78B01AA2E2}"/>
    <cellStyle name="Normal 23 8" xfId="3997" xr:uid="{03D0C433-01B7-4302-B6E4-F4750B7ED506}"/>
    <cellStyle name="Normal 23 9" xfId="3998" xr:uid="{C8268AD5-4F3E-4BB8-99F5-0BDF247826F4}"/>
    <cellStyle name="Normal 24" xfId="3999" xr:uid="{89F64CBB-0D2A-463C-AB4C-8D98411CEEF3}"/>
    <cellStyle name="Normal 24 10" xfId="4000" xr:uid="{28B6115E-4990-439D-BF29-FAE48DEA195A}"/>
    <cellStyle name="Normal 24 11" xfId="4001" xr:uid="{58CD4FC8-7942-46A1-8A4E-53C40D660DB7}"/>
    <cellStyle name="Normal 24 12" xfId="4002" xr:uid="{4E7D7CB6-4BA0-434C-A62D-6BDDBAC85FCC}"/>
    <cellStyle name="Normal 24 13" xfId="4003" xr:uid="{3F4D1FA9-DEE1-4F0D-A96D-8A5F26839BFD}"/>
    <cellStyle name="Normal 24 14" xfId="4004" xr:uid="{C6E21B89-9977-47AC-AB98-C4981492BFE6}"/>
    <cellStyle name="Normal 24 15" xfId="4005" xr:uid="{21F6E187-8490-4AD9-94CE-038DEE1C63FD}"/>
    <cellStyle name="Normal 24 16" xfId="4006" xr:uid="{E330E0FF-D4CC-4D19-988A-C771631E40BD}"/>
    <cellStyle name="Normal 24 17" xfId="4007" xr:uid="{B742DF01-3C03-46F5-9BD7-33D6FE382DA3}"/>
    <cellStyle name="Normal 24 18" xfId="4008" xr:uid="{7928CE83-5E50-47A3-BEA2-EE88D5136D61}"/>
    <cellStyle name="Normal 24 19" xfId="4009" xr:uid="{D3DE62B8-C63D-4147-843D-D0269C918625}"/>
    <cellStyle name="Normal 24 2" xfId="4010" xr:uid="{51947A4C-F68C-4DE8-BF71-BB7549A2841E}"/>
    <cellStyle name="Normal 24 2 2" xfId="4011" xr:uid="{FCECF741-6711-4DDC-BD3B-F34FDDC5F869}"/>
    <cellStyle name="Normal 24 20" xfId="4012" xr:uid="{D1D4BD8F-8C73-4ACA-9ADD-7533A3095E0D}"/>
    <cellStyle name="Normal 24 21" xfId="4013" xr:uid="{15F5D4BA-847F-42BC-B370-A3CDC8764680}"/>
    <cellStyle name="Normal 24 22" xfId="4014" xr:uid="{C9C66693-AE0E-47C4-B3DC-87EA35233777}"/>
    <cellStyle name="Normal 24 23" xfId="4015" xr:uid="{9C575833-D3F7-4903-A78E-E3FF86D4F6C3}"/>
    <cellStyle name="Normal 24 24" xfId="4016" xr:uid="{14DE0790-AB68-475F-8927-FF82A8F01961}"/>
    <cellStyle name="Normal 24 25" xfId="4017" xr:uid="{742C07D7-CD64-4408-A4FA-D4ED0A140E87}"/>
    <cellStyle name="Normal 24 26" xfId="4018" xr:uid="{269814BF-C56F-4C63-8A19-3ADF3C2691BB}"/>
    <cellStyle name="Normal 24 27" xfId="4019" xr:uid="{F7E1FD61-8D84-4949-94D3-3B040188964C}"/>
    <cellStyle name="Normal 24 28" xfId="4020" xr:uid="{749C3E6C-8BA6-4DA5-8B81-287850A6EED1}"/>
    <cellStyle name="Normal 24 29" xfId="4021" xr:uid="{ABDA5DE7-9534-4BE1-BAC0-4248ADDB0B80}"/>
    <cellStyle name="Normal 24 3" xfId="4022" xr:uid="{B92E88C4-76E3-4845-9A9E-D13E3367284E}"/>
    <cellStyle name="Normal 24 30" xfId="4023" xr:uid="{8E5F1BFA-FC54-413E-A683-A286AA427BFC}"/>
    <cellStyle name="Normal 24 31" xfId="4024" xr:uid="{FBFE5B08-68A9-41C7-BBF8-76164822B205}"/>
    <cellStyle name="Normal 24 32" xfId="4025" xr:uid="{D6EAA816-434C-4F94-B439-CA9959C2FF0B}"/>
    <cellStyle name="Normal 24 32 2" xfId="4026" xr:uid="{5DE3B32B-B5D0-4296-A883-B3300D97F821}"/>
    <cellStyle name="Normal 24 33" xfId="4027" xr:uid="{FE6B7C76-8554-4A62-B9D0-BC5C34992144}"/>
    <cellStyle name="Normal 24 34" xfId="4028" xr:uid="{A9F5FAB4-AF75-4353-91E1-15B1B8873EDC}"/>
    <cellStyle name="Normal 24 35" xfId="4029" xr:uid="{7CB23B4E-F660-4142-B5C8-933E04AC442B}"/>
    <cellStyle name="Normal 24 36" xfId="4030" xr:uid="{5D9452DF-0A83-403F-B3FC-5FCF18C1CCE7}"/>
    <cellStyle name="Normal 24 37" xfId="4031" xr:uid="{67E3B9CF-A4D4-48A8-9A51-1BAF16BAEAF2}"/>
    <cellStyle name="Normal 24 38" xfId="4032" xr:uid="{4ADFCD90-5643-43E6-93E9-5FB6A1181664}"/>
    <cellStyle name="Normal 24 39" xfId="4033" xr:uid="{33135D8D-FFB0-4FA5-B23B-00E64F3BB04E}"/>
    <cellStyle name="Normal 24 4" xfId="4034" xr:uid="{8F84DDF4-8ACB-43B3-88B2-CCA7989D5980}"/>
    <cellStyle name="Normal 24 40" xfId="4035" xr:uid="{6C90D0D4-BD9D-4956-895E-78B036FDFC54}"/>
    <cellStyle name="Normal 24 41" xfId="4036" xr:uid="{6C66D6D1-BE25-4EA3-B8E4-A8D6C0FE2E77}"/>
    <cellStyle name="Normal 24 42" xfId="4037" xr:uid="{34756028-A10A-4237-8636-DB8C01E29E85}"/>
    <cellStyle name="Normal 24 43" xfId="4038" xr:uid="{F9C5A006-4AC4-4A03-8B8A-018456D7853C}"/>
    <cellStyle name="Normal 24 44" xfId="4039" xr:uid="{D8C9509E-C6DC-4321-AD1C-190C6766C2B5}"/>
    <cellStyle name="Normal 24 45" xfId="4040" xr:uid="{E6F4CBF8-D1DF-48F4-98A7-1BAC48FA3824}"/>
    <cellStyle name="Normal 24 46" xfId="4041" xr:uid="{48C3F322-92AB-4010-AC48-DEB5998AABB1}"/>
    <cellStyle name="Normal 24 47" xfId="4042" xr:uid="{932984B0-61B4-4D6C-9A73-27E35AFB1B7E}"/>
    <cellStyle name="Normal 24 48" xfId="4043" xr:uid="{C541BC6F-F8C2-4185-B529-EE1A7F18B32B}"/>
    <cellStyle name="Normal 24 49" xfId="4044" xr:uid="{CA6DDF06-2F59-4559-A79D-9DF2F001CFB0}"/>
    <cellStyle name="Normal 24 5" xfId="4045" xr:uid="{E7ABAD6A-C754-4DCD-A8DC-CFFC2311BB20}"/>
    <cellStyle name="Normal 24 50" xfId="4046" xr:uid="{8EFA5D38-DF02-4A46-8812-37CE06E72BC5}"/>
    <cellStyle name="Normal 24 51" xfId="4047" xr:uid="{22BBB358-D87C-4CAE-A7B9-B738B3B16C97}"/>
    <cellStyle name="Normal 24 52" xfId="4048" xr:uid="{16C032E0-551D-49C4-849E-4016397C6C9D}"/>
    <cellStyle name="Normal 24 53" xfId="4049" xr:uid="{7202BC57-503E-458D-84F5-2210BA7EF465}"/>
    <cellStyle name="Normal 24 54" xfId="4050" xr:uid="{93DDF319-8C15-4098-A37D-FB79E55D320D}"/>
    <cellStyle name="Normal 24 55" xfId="4051" xr:uid="{A8A8A162-0D54-4419-84E2-8396F2ED6FBE}"/>
    <cellStyle name="Normal 24 56" xfId="4052" xr:uid="{C14F677C-8D73-4BE4-A79E-76997B7BBDBA}"/>
    <cellStyle name="Normal 24 57" xfId="4053" xr:uid="{90F8A50E-9369-432A-8B11-4D69F77A0B67}"/>
    <cellStyle name="Normal 24 58" xfId="4054" xr:uid="{5347EB4C-0A02-4AF2-9427-60E3A326D624}"/>
    <cellStyle name="Normal 24 6" xfId="4055" xr:uid="{D3FFF04A-9E28-4259-A7E7-591BC262B3B1}"/>
    <cellStyle name="Normal 24 7" xfId="4056" xr:uid="{E00B4C31-8E2C-4A92-BCEF-13638495B4EA}"/>
    <cellStyle name="Normal 24 8" xfId="4057" xr:uid="{19221AC1-F22A-470F-B39C-0BB5F3A89DBA}"/>
    <cellStyle name="Normal 24 9" xfId="4058" xr:uid="{DC66F3BA-486B-4783-915E-5BBA843C5EF7}"/>
    <cellStyle name="Normal 25" xfId="4059" xr:uid="{1B4FFDFA-647A-404C-B30D-672FECE4986E}"/>
    <cellStyle name="Normal 25 10" xfId="4060" xr:uid="{31BD04B1-A2BE-42E2-A8C1-95AC764ACBC9}"/>
    <cellStyle name="Normal 25 11" xfId="4061" xr:uid="{2F249387-0B03-41CF-90A6-8CE953DC6C53}"/>
    <cellStyle name="Normal 25 12" xfId="4062" xr:uid="{CA738262-C83C-4204-849B-8475DB14EBAA}"/>
    <cellStyle name="Normal 25 13" xfId="4063" xr:uid="{DF35345C-13E4-4F56-9657-91B4EDACF21C}"/>
    <cellStyle name="Normal 25 14" xfId="4064" xr:uid="{7376DD2F-5567-49F5-B255-D1A1AC3BFD45}"/>
    <cellStyle name="Normal 25 15" xfId="4065" xr:uid="{2561C38E-1EF3-46D5-8FD7-1B5C3A200B95}"/>
    <cellStyle name="Normal 25 16" xfId="4066" xr:uid="{7629FAA6-E887-44F0-B24F-D0CEF3003EFA}"/>
    <cellStyle name="Normal 25 17" xfId="4067" xr:uid="{BD5A1C33-B798-4A31-84B3-A53DA996D638}"/>
    <cellStyle name="Normal 25 18" xfId="4068" xr:uid="{00CA2D0B-EC1D-49F2-85FB-2A75C41FD059}"/>
    <cellStyle name="Normal 25 19" xfId="4069" xr:uid="{C77898E6-7A1D-44B4-BEBC-751B553BCB02}"/>
    <cellStyle name="Normal 25 2" xfId="4070" xr:uid="{5DC1653C-6FD4-41D9-804A-4CD8D6FD7FF6}"/>
    <cellStyle name="Normal 25 2 2" xfId="4071" xr:uid="{788B2659-F838-4F07-B480-0CCBE6FE6266}"/>
    <cellStyle name="Normal 25 20" xfId="4072" xr:uid="{3E844C43-8A25-4E95-B257-4E3511D5EB64}"/>
    <cellStyle name="Normal 25 21" xfId="4073" xr:uid="{5A42BF22-5B6E-4212-A011-2B16D448FF3E}"/>
    <cellStyle name="Normal 25 22" xfId="4074" xr:uid="{8664E576-D26C-40A5-96B0-4CBE2E87BBD4}"/>
    <cellStyle name="Normal 25 23" xfId="4075" xr:uid="{AD32199D-8B92-4BF5-9C1B-22CFA3B32860}"/>
    <cellStyle name="Normal 25 24" xfId="4076" xr:uid="{CF462453-5B8D-46D2-85FC-82725EEAD36F}"/>
    <cellStyle name="Normal 25 25" xfId="4077" xr:uid="{0D2B43A3-C32D-4090-AC16-D601F97926D4}"/>
    <cellStyle name="Normal 25 26" xfId="4078" xr:uid="{815820B2-3420-4B66-9F84-F0876EE55FF9}"/>
    <cellStyle name="Normal 25 27" xfId="4079" xr:uid="{E10861C8-56AE-4CFC-AD7E-816CF0768952}"/>
    <cellStyle name="Normal 25 28" xfId="4080" xr:uid="{D9BDD461-01CE-4874-BD4A-988F4970ADCB}"/>
    <cellStyle name="Normal 25 29" xfId="4081" xr:uid="{8FDE55B5-098E-4E4C-A2A3-55F6C119CBDE}"/>
    <cellStyle name="Normal 25 3" xfId="4082" xr:uid="{323CA3EB-3745-4007-8FA0-10F6316134B2}"/>
    <cellStyle name="Normal 25 30" xfId="4083" xr:uid="{0FF1374A-9B36-415D-8A7E-8F0439B86CEA}"/>
    <cellStyle name="Normal 25 31" xfId="4084" xr:uid="{5E2B3B41-BC84-49C9-A03E-C59D45647BE5}"/>
    <cellStyle name="Normal 25 32" xfId="4085" xr:uid="{DDB6873D-3F81-4CD4-93BD-84E2443379D2}"/>
    <cellStyle name="Normal 25 32 2" xfId="4086" xr:uid="{C4C8725B-2672-4F06-B5A1-425EC00A687E}"/>
    <cellStyle name="Normal 25 33" xfId="4087" xr:uid="{DF2F2961-3B80-4C93-B9D5-7030CA1BBD7E}"/>
    <cellStyle name="Normal 25 34" xfId="4088" xr:uid="{C1CEB0A8-241E-4125-80F4-49D3BCD415D6}"/>
    <cellStyle name="Normal 25 35" xfId="4089" xr:uid="{CCDB30FA-6EE5-4E38-A591-381EE53865D0}"/>
    <cellStyle name="Normal 25 36" xfId="4090" xr:uid="{400E8AC8-D4CF-499F-B355-2612461DAA89}"/>
    <cellStyle name="Normal 25 37" xfId="4091" xr:uid="{320A7D11-98E8-4387-90C5-49CF9A2DE8F8}"/>
    <cellStyle name="Normal 25 38" xfId="4092" xr:uid="{6FF53C1D-5465-44A6-8661-4BBCF67F5E37}"/>
    <cellStyle name="Normal 25 39" xfId="4093" xr:uid="{81368B99-11FD-4D60-AD41-0E44C529263E}"/>
    <cellStyle name="Normal 25 4" xfId="4094" xr:uid="{DED78D8C-751C-4297-8BC0-A0FC08C994DF}"/>
    <cellStyle name="Normal 25 40" xfId="4095" xr:uid="{C3A7A7D8-49EB-457F-BF84-06B62B42F67C}"/>
    <cellStyle name="Normal 25 41" xfId="4096" xr:uid="{926A1EC5-8231-47CD-B24D-5D43B6D99FB5}"/>
    <cellStyle name="Normal 25 42" xfId="4097" xr:uid="{8B50FA69-DB4C-42B8-8F71-E4B9BC100401}"/>
    <cellStyle name="Normal 25 43" xfId="4098" xr:uid="{7107E00B-DE40-4C59-BDD4-4923586F72D4}"/>
    <cellStyle name="Normal 25 44" xfId="4099" xr:uid="{2465CC81-2374-418B-BCFA-E7C9C1D08212}"/>
    <cellStyle name="Normal 25 45" xfId="4100" xr:uid="{9316D6BB-431F-4B2F-B097-998E28476BCF}"/>
    <cellStyle name="Normal 25 46" xfId="4101" xr:uid="{82342B34-6216-4623-9242-3B5CD8EF80F2}"/>
    <cellStyle name="Normal 25 47" xfId="4102" xr:uid="{22882CAE-6E56-4141-9F64-A76BB13E4E32}"/>
    <cellStyle name="Normal 25 48" xfId="4103" xr:uid="{BBA65451-AF0F-47A5-8229-C80CACC29ADA}"/>
    <cellStyle name="Normal 25 49" xfId="4104" xr:uid="{BA15050C-7B87-4AF4-B4E0-7C0CEB55272D}"/>
    <cellStyle name="Normal 25 5" xfId="4105" xr:uid="{0A5B5EEA-4C1F-485E-9BB2-554940C07A73}"/>
    <cellStyle name="Normal 25 50" xfId="4106" xr:uid="{4EB35DC8-EB21-4729-BBEA-85CF8AF9067D}"/>
    <cellStyle name="Normal 25 51" xfId="4107" xr:uid="{3390A847-13B4-4705-8D3A-1ED14FE22AF7}"/>
    <cellStyle name="Normal 25 52" xfId="4108" xr:uid="{6D5C3776-B0D0-43E1-B015-AEA7EFEECF16}"/>
    <cellStyle name="Normal 25 53" xfId="4109" xr:uid="{AA8E7DB3-278E-418A-9E56-C02A6E3506F6}"/>
    <cellStyle name="Normal 25 54" xfId="4110" xr:uid="{8A5A1B0D-4E2A-4E64-B3FE-696D854CD7E8}"/>
    <cellStyle name="Normal 25 55" xfId="4111" xr:uid="{70E5A1A0-AFC5-4CB0-B378-6AACBCC916FC}"/>
    <cellStyle name="Normal 25 56" xfId="4112" xr:uid="{5506255E-73B6-4A7B-A6D7-36088E107EDB}"/>
    <cellStyle name="Normal 25 57" xfId="4113" xr:uid="{61A0D40E-8BF4-4B52-AACE-5AB3CAFDE8F0}"/>
    <cellStyle name="Normal 25 58" xfId="4114" xr:uid="{EF27BF21-95DE-492D-B85A-57C20F103A09}"/>
    <cellStyle name="Normal 25 6" xfId="4115" xr:uid="{F06B2069-DD53-4E16-AB6D-4A7C8C2ADF2A}"/>
    <cellStyle name="Normal 25 7" xfId="4116" xr:uid="{745F54B3-7636-4CB7-97E2-DBD15316554A}"/>
    <cellStyle name="Normal 25 8" xfId="4117" xr:uid="{267CF1B8-E4D3-43D0-B9E4-5B00676BA82D}"/>
    <cellStyle name="Normal 25 9" xfId="4118" xr:uid="{F374BB81-F62C-4EAE-A0C0-6C56A4204A33}"/>
    <cellStyle name="Normal 26" xfId="4119" xr:uid="{D37013BD-D751-47AE-BAA4-2E92BC9C625B}"/>
    <cellStyle name="Normal 26 10" xfId="4120" xr:uid="{917348C6-2A36-4CFB-B9AD-2A2FFEF4DE17}"/>
    <cellStyle name="Normal 26 11" xfId="4121" xr:uid="{D48453E1-5096-42F4-B990-9587AB965637}"/>
    <cellStyle name="Normal 26 12" xfId="4122" xr:uid="{F0B8CD5C-1271-48FC-85C6-7CA7F210ECBB}"/>
    <cellStyle name="Normal 26 13" xfId="4123" xr:uid="{2424D850-DADA-4EA9-BBFF-A77D1372BD1E}"/>
    <cellStyle name="Normal 26 14" xfId="4124" xr:uid="{C19A9452-F361-4320-AA28-2E8A3B2FEBB5}"/>
    <cellStyle name="Normal 26 15" xfId="4125" xr:uid="{0E99E1D9-50C8-4899-BC55-9641DE6744EB}"/>
    <cellStyle name="Normal 26 16" xfId="4126" xr:uid="{395A47F2-E269-45E8-9D10-FB98536C002F}"/>
    <cellStyle name="Normal 26 17" xfId="4127" xr:uid="{4D4C011E-0A55-487E-80D9-3C772FCAD541}"/>
    <cellStyle name="Normal 26 18" xfId="4128" xr:uid="{4E045F63-BAE4-4AD5-8693-462CDFAE1319}"/>
    <cellStyle name="Normal 26 19" xfId="4129" xr:uid="{0E7EEFF2-28CD-474C-9673-90FBE23DD3B9}"/>
    <cellStyle name="Normal 26 2" xfId="4130" xr:uid="{3546C4CE-543B-44FC-9B0A-180B6074ABD8}"/>
    <cellStyle name="Normal 26 2 2" xfId="4131" xr:uid="{306EB245-9F94-4E7C-BB51-DE79926454CD}"/>
    <cellStyle name="Normal 26 20" xfId="4132" xr:uid="{BC15D2E6-CC61-4540-A310-36BD5CA74E58}"/>
    <cellStyle name="Normal 26 21" xfId="4133" xr:uid="{C5633FE7-46ED-4803-8B07-397F421A8F17}"/>
    <cellStyle name="Normal 26 22" xfId="4134" xr:uid="{F6A80147-7EDD-4A8C-AD66-27706326ABCA}"/>
    <cellStyle name="Normal 26 23" xfId="4135" xr:uid="{2F1337CD-0726-4D0A-8ADD-758F945B9681}"/>
    <cellStyle name="Normal 26 24" xfId="4136" xr:uid="{053227D0-8BCB-40C4-B540-3C2D82D0E145}"/>
    <cellStyle name="Normal 26 25" xfId="4137" xr:uid="{A566F7B4-18F6-4E1F-8366-355463356DC8}"/>
    <cellStyle name="Normal 26 26" xfId="4138" xr:uid="{14FB9F24-C506-4170-8CA0-8A4C0792E9CB}"/>
    <cellStyle name="Normal 26 27" xfId="4139" xr:uid="{CE5306F2-231D-4E67-915E-322BCF4BE06B}"/>
    <cellStyle name="Normal 26 28" xfId="4140" xr:uid="{CCFB1784-722A-4224-A202-E8BEB2356903}"/>
    <cellStyle name="Normal 26 29" xfId="4141" xr:uid="{6E2BCE4F-7544-4806-A402-B1B50508E773}"/>
    <cellStyle name="Normal 26 3" xfId="4142" xr:uid="{C67282D8-3036-4A05-969A-D8954CF55D82}"/>
    <cellStyle name="Normal 26 30" xfId="4143" xr:uid="{9A525719-1E4D-4398-BFB4-230EAC7569E8}"/>
    <cellStyle name="Normal 26 31" xfId="4144" xr:uid="{D83C57BE-5B51-4853-A288-AD395033181E}"/>
    <cellStyle name="Normal 26 32" xfId="4145" xr:uid="{86A5930F-C021-4E8E-B0D0-E292AB8639AC}"/>
    <cellStyle name="Normal 26 32 2" xfId="4146" xr:uid="{4B29B680-DFAE-40B4-B3E4-8E9EA29BBCFB}"/>
    <cellStyle name="Normal 26 33" xfId="4147" xr:uid="{DAE9938D-C392-40D8-AB7A-D46791B4149F}"/>
    <cellStyle name="Normal 26 34" xfId="4148" xr:uid="{2C46E83B-575E-4B42-A477-B88DADF5566E}"/>
    <cellStyle name="Normal 26 35" xfId="4149" xr:uid="{B42B6743-5289-4534-8C1E-B92BB0342109}"/>
    <cellStyle name="Normal 26 36" xfId="4150" xr:uid="{CC8D6889-5D9E-47EF-B991-A54B121908AB}"/>
    <cellStyle name="Normal 26 37" xfId="4151" xr:uid="{FFDBA6F3-BF70-41BC-AF77-D8C0969AD8C4}"/>
    <cellStyle name="Normal 26 38" xfId="4152" xr:uid="{07772E94-DDA0-4373-A18F-96140B73803F}"/>
    <cellStyle name="Normal 26 39" xfId="4153" xr:uid="{7A39F8C7-62A4-40E7-AE9F-5E2310AECE04}"/>
    <cellStyle name="Normal 26 4" xfId="4154" xr:uid="{B31B47F3-2978-4474-B30E-0E2F489DA721}"/>
    <cellStyle name="Normal 26 40" xfId="4155" xr:uid="{0BB36EDB-DEFA-41A6-A080-C1D8F0B4167A}"/>
    <cellStyle name="Normal 26 41" xfId="4156" xr:uid="{0C6B886B-ADFA-420C-A66C-AB7736010D7D}"/>
    <cellStyle name="Normal 26 42" xfId="4157" xr:uid="{2B6605B6-46BD-49B7-B686-0BEFC9EA0A77}"/>
    <cellStyle name="Normal 26 43" xfId="4158" xr:uid="{9C8D73EF-705A-42AE-B7E5-BB8D57C0265E}"/>
    <cellStyle name="Normal 26 44" xfId="4159" xr:uid="{EDDF8DEB-E2A7-4666-BD29-50023948D697}"/>
    <cellStyle name="Normal 26 45" xfId="4160" xr:uid="{0036BB7B-81A0-44A8-9D1F-451C6F3D15A6}"/>
    <cellStyle name="Normal 26 46" xfId="4161" xr:uid="{82C90C21-C764-4DC0-97A4-8140B37C0B02}"/>
    <cellStyle name="Normal 26 47" xfId="4162" xr:uid="{03639110-3FCD-4713-901E-3A6086A2AA73}"/>
    <cellStyle name="Normal 26 48" xfId="4163" xr:uid="{7F53D6A0-05EE-4F3A-9D4C-B6972133228D}"/>
    <cellStyle name="Normal 26 49" xfId="4164" xr:uid="{8CABBA03-6F95-44C3-B8A8-61ACF11AE57D}"/>
    <cellStyle name="Normal 26 5" xfId="4165" xr:uid="{3831CC1F-D5DA-4D16-887C-50BBE9FF56C3}"/>
    <cellStyle name="Normal 26 50" xfId="4166" xr:uid="{08342342-EB66-4852-BBF0-7B7937FD8B7B}"/>
    <cellStyle name="Normal 26 51" xfId="4167" xr:uid="{5B437E4A-E74B-4B4C-A1E4-AF645ADEC8B9}"/>
    <cellStyle name="Normal 26 52" xfId="4168" xr:uid="{5985C40C-D915-40DD-BCCB-7953CF858094}"/>
    <cellStyle name="Normal 26 53" xfId="4169" xr:uid="{DE722CB9-0D55-462E-83E9-0B6782BED4B0}"/>
    <cellStyle name="Normal 26 54" xfId="4170" xr:uid="{1916C2A0-3DBD-4134-B966-2EFB19EB7058}"/>
    <cellStyle name="Normal 26 55" xfId="4171" xr:uid="{819D3B07-752D-4D85-A08A-C98AC33AADC5}"/>
    <cellStyle name="Normal 26 56" xfId="4172" xr:uid="{87D53D79-BED0-4BC9-8747-CD51F878E2E3}"/>
    <cellStyle name="Normal 26 57" xfId="4173" xr:uid="{9947BD3C-CBC4-4F46-83FA-BF53945BAF61}"/>
    <cellStyle name="Normal 26 58" xfId="4174" xr:uid="{599BD82E-5349-4499-BA79-B0D56DB4679C}"/>
    <cellStyle name="Normal 26 6" xfId="4175" xr:uid="{4E63338E-E99C-488E-89E1-27A7181CEE37}"/>
    <cellStyle name="Normal 26 7" xfId="4176" xr:uid="{41E52683-4525-4933-8570-61269BCBC904}"/>
    <cellStyle name="Normal 26 8" xfId="4177" xr:uid="{BCEF99BE-0669-4415-83DE-B69077B70EB5}"/>
    <cellStyle name="Normal 26 9" xfId="4178" xr:uid="{4C0A04EA-ED53-46FD-9D70-F5B528B40F28}"/>
    <cellStyle name="Normal 27" xfId="4179" xr:uid="{4379E853-6EFC-49D7-839D-423933536EA9}"/>
    <cellStyle name="Normal 27 10" xfId="4180" xr:uid="{8D5D58E4-415D-42D4-9A38-EA94308DFB58}"/>
    <cellStyle name="Normal 27 11" xfId="4181" xr:uid="{2CD59B3F-4F92-4156-A446-1E92A792ED7F}"/>
    <cellStyle name="Normal 27 12" xfId="4182" xr:uid="{7AC9A31C-6BAF-47FA-B870-EA47187BD04D}"/>
    <cellStyle name="Normal 27 13" xfId="4183" xr:uid="{F772D69A-C3D3-4FA3-A508-76A8B97920D7}"/>
    <cellStyle name="Normal 27 14" xfId="4184" xr:uid="{74A72761-5F32-456A-BA44-1C1AEAF2361D}"/>
    <cellStyle name="Normal 27 15" xfId="4185" xr:uid="{1AB73DBA-E4EE-43CD-8FA3-3625BB045512}"/>
    <cellStyle name="Normal 27 16" xfId="4186" xr:uid="{B2E93B9D-48B9-4C18-A982-6A9A6684F294}"/>
    <cellStyle name="Normal 27 17" xfId="4187" xr:uid="{ACA6E36F-3DF0-4621-9A9A-8D33344CB552}"/>
    <cellStyle name="Normal 27 18" xfId="4188" xr:uid="{5392D98F-7CAD-4D2B-85F8-91E6A8C66735}"/>
    <cellStyle name="Normal 27 19" xfId="4189" xr:uid="{E29C46C9-4439-4491-B801-E29161F19BB2}"/>
    <cellStyle name="Normal 27 2" xfId="4190" xr:uid="{BE8F4E2C-14D0-46C6-9BB4-5B5F1964E28A}"/>
    <cellStyle name="Normal 27 2 2" xfId="4191" xr:uid="{F422B799-9E8F-4E91-BA96-802A3E9B70B1}"/>
    <cellStyle name="Normal 27 20" xfId="4192" xr:uid="{75802F12-4307-4D7A-AF5A-7B78C59BB977}"/>
    <cellStyle name="Normal 27 21" xfId="4193" xr:uid="{4BBBC0B0-44BD-436B-80A2-0E581DB76C9A}"/>
    <cellStyle name="Normal 27 22" xfId="4194" xr:uid="{884AC297-59C2-4524-AAE9-687E8C1687D5}"/>
    <cellStyle name="Normal 27 23" xfId="4195" xr:uid="{E2DA6FCF-3B2A-4332-968F-8D077B4320BE}"/>
    <cellStyle name="Normal 27 24" xfId="4196" xr:uid="{127BCF81-0025-4BBF-8D69-692482D4E8C0}"/>
    <cellStyle name="Normal 27 25" xfId="4197" xr:uid="{5F1C1629-6FD7-4391-BCA1-DBF400AF6447}"/>
    <cellStyle name="Normal 27 26" xfId="4198" xr:uid="{DACE31E5-00E0-4DC5-A2FF-88DCDDE4E995}"/>
    <cellStyle name="Normal 27 27" xfId="4199" xr:uid="{1A988384-EE6D-4FAC-9619-2DFCA4735FBF}"/>
    <cellStyle name="Normal 27 28" xfId="4200" xr:uid="{A8B4DDDE-69AC-425F-AFD7-090821C3CB27}"/>
    <cellStyle name="Normal 27 29" xfId="4201" xr:uid="{54B2131E-E548-4479-A94F-4F5AB1EB6A89}"/>
    <cellStyle name="Normal 27 3" xfId="4202" xr:uid="{10EB36B2-3D65-4B3B-A0DE-5A32DD6E1511}"/>
    <cellStyle name="Normal 27 30" xfId="4203" xr:uid="{6346ACF9-C051-4EAD-8E01-C72B78BC9DF5}"/>
    <cellStyle name="Normal 27 31" xfId="4204" xr:uid="{D61006FA-375F-437B-A7C7-D2B65A6394B1}"/>
    <cellStyle name="Normal 27 32" xfId="4205" xr:uid="{8001E178-921B-49CD-AC5B-228599E04B82}"/>
    <cellStyle name="Normal 27 32 2" xfId="4206" xr:uid="{C69CBC21-BD3B-4F9A-9CFA-F6871EE3966F}"/>
    <cellStyle name="Normal 27 33" xfId="4207" xr:uid="{E94811B1-C6DB-4E78-95A9-BC864E067ADC}"/>
    <cellStyle name="Normal 27 34" xfId="4208" xr:uid="{40083181-768D-4B40-BB3D-1427D28F99BA}"/>
    <cellStyle name="Normal 27 35" xfId="4209" xr:uid="{6329150C-9EB6-4448-8339-9F30A5D54303}"/>
    <cellStyle name="Normal 27 36" xfId="4210" xr:uid="{CCFC8919-B2A0-4959-9AB9-DEE8CFBA6B32}"/>
    <cellStyle name="Normal 27 37" xfId="4211" xr:uid="{7E337907-B69C-48A0-8421-89D03056E5F9}"/>
    <cellStyle name="Normal 27 38" xfId="4212" xr:uid="{135DF49B-1A91-4D52-8DD4-56227507FCFA}"/>
    <cellStyle name="Normal 27 39" xfId="4213" xr:uid="{38E2EC0E-543A-4DCF-9868-715EAA1B3147}"/>
    <cellStyle name="Normal 27 4" xfId="4214" xr:uid="{0FADE14E-FB30-48BF-BEB7-76D10AFE9CB8}"/>
    <cellStyle name="Normal 27 40" xfId="4215" xr:uid="{8D2CCC38-94D6-4432-BC13-D357A88C486C}"/>
    <cellStyle name="Normal 27 41" xfId="4216" xr:uid="{B7437997-23F2-4938-849D-D499C9384F96}"/>
    <cellStyle name="Normal 27 42" xfId="4217" xr:uid="{506151C0-9E00-4996-8FA8-FABAB7A3A09C}"/>
    <cellStyle name="Normal 27 43" xfId="4218" xr:uid="{99B96D4D-452F-472A-A97A-2BCADC9EDC8A}"/>
    <cellStyle name="Normal 27 44" xfId="4219" xr:uid="{328F55DC-1D41-457A-B249-6D87706567A0}"/>
    <cellStyle name="Normal 27 45" xfId="4220" xr:uid="{DF585DB4-7E14-4CCA-83F2-EFF165CF326D}"/>
    <cellStyle name="Normal 27 46" xfId="4221" xr:uid="{083A0F1A-0113-4555-AF70-B2379E805464}"/>
    <cellStyle name="Normal 27 47" xfId="4222" xr:uid="{C0734FB7-8FD0-4E81-A536-F34EEC8980BF}"/>
    <cellStyle name="Normal 27 48" xfId="4223" xr:uid="{9CF02208-0740-42E8-A059-71998594F5E5}"/>
    <cellStyle name="Normal 27 49" xfId="4224" xr:uid="{C5DD985A-ECC3-4871-9A80-7ADC1D02DFDD}"/>
    <cellStyle name="Normal 27 5" xfId="4225" xr:uid="{89C67612-21A1-43BB-9442-CABF58DAE109}"/>
    <cellStyle name="Normal 27 50" xfId="4226" xr:uid="{FED88B99-B895-4545-BD69-6028470ADB2E}"/>
    <cellStyle name="Normal 27 51" xfId="4227" xr:uid="{263FCEFA-9CD9-4A79-BFDD-6CC4DC0F0116}"/>
    <cellStyle name="Normal 27 52" xfId="4228" xr:uid="{89556A61-091A-4080-9AA1-8C6BA1CC04A4}"/>
    <cellStyle name="Normal 27 53" xfId="4229" xr:uid="{BD0DC091-829E-475E-A64C-7AA4EF82AD65}"/>
    <cellStyle name="Normal 27 54" xfId="4230" xr:uid="{FC3A533F-6621-4CEA-9F56-3FA4D9602D69}"/>
    <cellStyle name="Normal 27 55" xfId="4231" xr:uid="{402A5BAB-8C3A-4FE6-BC9E-D2643E33BD30}"/>
    <cellStyle name="Normal 27 56" xfId="4232" xr:uid="{32A8968F-0121-4459-986C-16B1D3EA635A}"/>
    <cellStyle name="Normal 27 57" xfId="4233" xr:uid="{72134D85-9845-41D1-9F48-7247A61FA55C}"/>
    <cellStyle name="Normal 27 58" xfId="4234" xr:uid="{886B3E31-5C63-4C14-86AE-A9AB455781AF}"/>
    <cellStyle name="Normal 27 6" xfId="4235" xr:uid="{FAD5439A-01FF-4140-8958-CA7BE32336B7}"/>
    <cellStyle name="Normal 27 7" xfId="4236" xr:uid="{3FEE9B49-7B61-4826-8C16-C4F4D3FE5701}"/>
    <cellStyle name="Normal 27 8" xfId="4237" xr:uid="{0E9D7818-A22D-46D9-9C22-A2A89FE6C248}"/>
    <cellStyle name="Normal 27 9" xfId="4238" xr:uid="{A36CD5CF-2796-490B-8D42-F7B87EF70A0F}"/>
    <cellStyle name="Normal 28" xfId="4239" xr:uid="{D0B74132-0732-4086-825A-EA5D16AF7B04}"/>
    <cellStyle name="Normal 28 10" xfId="4240" xr:uid="{8226EE48-8223-428F-8A74-7E85EE38FA7A}"/>
    <cellStyle name="Normal 28 11" xfId="4241" xr:uid="{94F479E0-610C-40C7-BF2F-D40EEDA58ED6}"/>
    <cellStyle name="Normal 28 12" xfId="4242" xr:uid="{92C6083C-C968-4F67-98D4-954E9FAF7257}"/>
    <cellStyle name="Normal 28 13" xfId="4243" xr:uid="{662B9DFF-721B-4DB8-9021-0EFDF0AE4C37}"/>
    <cellStyle name="Normal 28 14" xfId="4244" xr:uid="{939686E3-FFF1-4399-B25D-F7331B38541F}"/>
    <cellStyle name="Normal 28 15" xfId="4245" xr:uid="{6794F114-068B-4495-A2AD-1375AB97F4E8}"/>
    <cellStyle name="Normal 28 16" xfId="4246" xr:uid="{D39CE813-108C-4A8B-B34E-DB5CC86811D1}"/>
    <cellStyle name="Normal 28 17" xfId="4247" xr:uid="{61363FCC-8308-4D7A-9A28-EAA732C36066}"/>
    <cellStyle name="Normal 28 18" xfId="4248" xr:uid="{383E340D-59D7-4777-A7FC-2DEAAE9623DE}"/>
    <cellStyle name="Normal 28 19" xfId="4249" xr:uid="{5DB8EDE0-382E-4A66-92D1-86122E510191}"/>
    <cellStyle name="Normal 28 2" xfId="4250" xr:uid="{C2781A48-A715-45E4-BFE6-B1571B89FF7F}"/>
    <cellStyle name="Normal 28 2 2" xfId="4251" xr:uid="{D7C3EFAF-834D-4105-ACFB-1D1E511C0B2F}"/>
    <cellStyle name="Normal 28 20" xfId="4252" xr:uid="{0A861DF0-3EE7-4E06-B66D-44DCF0D8A0E0}"/>
    <cellStyle name="Normal 28 21" xfId="4253" xr:uid="{764E60C5-55B2-4125-8270-32DC54A7B2AA}"/>
    <cellStyle name="Normal 28 22" xfId="4254" xr:uid="{C70A66AA-5F15-42BA-B52B-80A4F208ED32}"/>
    <cellStyle name="Normal 28 23" xfId="4255" xr:uid="{BFB565F3-8F54-4156-929A-C5388B016668}"/>
    <cellStyle name="Normal 28 24" xfId="4256" xr:uid="{A933D86C-703A-4D7C-871A-628EA89B5C67}"/>
    <cellStyle name="Normal 28 25" xfId="4257" xr:uid="{318F7639-0FF0-4D74-9726-A00649A78E40}"/>
    <cellStyle name="Normal 28 26" xfId="4258" xr:uid="{210380A0-B6FF-4214-9010-C62B32AB2183}"/>
    <cellStyle name="Normal 28 27" xfId="4259" xr:uid="{87DB6410-AD64-4DAC-8969-3EE6FE1911BC}"/>
    <cellStyle name="Normal 28 28" xfId="4260" xr:uid="{B136BDE4-9C8B-467A-8F45-17A8D18D7F0C}"/>
    <cellStyle name="Normal 28 29" xfId="4261" xr:uid="{4EA13071-493B-46F6-95AC-17A533174AD4}"/>
    <cellStyle name="Normal 28 3" xfId="4262" xr:uid="{85ABE309-1DC3-4D88-B221-7970EA1C3FFE}"/>
    <cellStyle name="Normal 28 30" xfId="4263" xr:uid="{B32B4139-7FBE-44F9-860C-A17897D5A8E3}"/>
    <cellStyle name="Normal 28 31" xfId="4264" xr:uid="{2446AD0F-E966-47AA-8AAE-41885BDDAACA}"/>
    <cellStyle name="Normal 28 32" xfId="4265" xr:uid="{C3EF8D71-AEAE-4E94-85A8-1FA4D162D1D4}"/>
    <cellStyle name="Normal 28 32 2" xfId="4266" xr:uid="{5C765638-3996-4060-9186-0463CA682715}"/>
    <cellStyle name="Normal 28 33" xfId="4267" xr:uid="{993F4AAE-4226-480B-A6A0-6A2B4D13B45F}"/>
    <cellStyle name="Normal 28 34" xfId="4268" xr:uid="{85B7EF95-7E7C-4BCA-91AA-202C2E0D64F7}"/>
    <cellStyle name="Normal 28 35" xfId="4269" xr:uid="{6FACEFDB-36B8-4F3C-8C67-827C5303A76D}"/>
    <cellStyle name="Normal 28 36" xfId="4270" xr:uid="{ECA319C1-819D-4516-A071-80B43EB93B9C}"/>
    <cellStyle name="Normal 28 37" xfId="4271" xr:uid="{45D87B63-27FC-4BCE-BC7A-673D6B38BAA0}"/>
    <cellStyle name="Normal 28 38" xfId="4272" xr:uid="{70E3084C-C9DC-4F09-8237-2ED466FFC207}"/>
    <cellStyle name="Normal 28 39" xfId="4273" xr:uid="{299AFD22-0DEF-4550-B022-FD428C4EAC41}"/>
    <cellStyle name="Normal 28 4" xfId="4274" xr:uid="{B4FAC48A-A373-4097-AC21-C59B4190B8C1}"/>
    <cellStyle name="Normal 28 40" xfId="4275" xr:uid="{7488DD5E-9AA5-4C40-B5B7-6A69BED6825D}"/>
    <cellStyle name="Normal 28 41" xfId="4276" xr:uid="{69FE4F7E-4B7F-4F33-B7B2-9C674AC05171}"/>
    <cellStyle name="Normal 28 42" xfId="4277" xr:uid="{5783C557-F81A-4F0C-A27A-FCE60C4A94A4}"/>
    <cellStyle name="Normal 28 43" xfId="4278" xr:uid="{92D804B8-506F-44EF-8CED-C154DF373B79}"/>
    <cellStyle name="Normal 28 44" xfId="4279" xr:uid="{1A727943-6835-4B94-AF14-D9049743BCED}"/>
    <cellStyle name="Normal 28 45" xfId="4280" xr:uid="{4F4AF461-2BE1-4706-9808-E1AF6D1FFE46}"/>
    <cellStyle name="Normal 28 46" xfId="4281" xr:uid="{D8797D5A-472A-4010-B224-F6458A3236A4}"/>
    <cellStyle name="Normal 28 47" xfId="4282" xr:uid="{E6DDFE03-C5C3-408A-BF1F-FFA230E1A473}"/>
    <cellStyle name="Normal 28 48" xfId="4283" xr:uid="{6BCE89F5-1E55-4043-8C86-269FA7E894BF}"/>
    <cellStyle name="Normal 28 49" xfId="4284" xr:uid="{25598B61-77BE-49F4-9C9D-CCC3D57AC7CF}"/>
    <cellStyle name="Normal 28 5" xfId="4285" xr:uid="{75BD5BEF-FEA1-486B-A4A9-679C4E42E261}"/>
    <cellStyle name="Normal 28 50" xfId="4286" xr:uid="{B1311178-E611-4275-8646-0F11EBA62802}"/>
    <cellStyle name="Normal 28 51" xfId="4287" xr:uid="{F9FE1B0A-F49E-4898-A65B-EB45F3A07089}"/>
    <cellStyle name="Normal 28 52" xfId="4288" xr:uid="{3CA3F78D-CAE1-4DE9-B871-F264B34D0C1C}"/>
    <cellStyle name="Normal 28 53" xfId="4289" xr:uid="{5955DFFF-8460-41AF-9935-F11CC2CAC811}"/>
    <cellStyle name="Normal 28 54" xfId="4290" xr:uid="{C0ED2A60-A07B-4C92-BB6C-D4A2A6618C98}"/>
    <cellStyle name="Normal 28 55" xfId="4291" xr:uid="{E164B266-5470-4B65-83EC-58E7D166B5A0}"/>
    <cellStyle name="Normal 28 56" xfId="4292" xr:uid="{3DAF3342-53E9-4FB6-9016-CC9002DFBF37}"/>
    <cellStyle name="Normal 28 57" xfId="4293" xr:uid="{277DB692-F934-4015-AF76-975C90A1A0D2}"/>
    <cellStyle name="Normal 28 58" xfId="4294" xr:uid="{FC88FCA6-62F8-4A9D-944B-CAAF1137EB69}"/>
    <cellStyle name="Normal 28 6" xfId="4295" xr:uid="{FA4E0385-D92F-4415-87DC-B41C81BD8692}"/>
    <cellStyle name="Normal 28 7" xfId="4296" xr:uid="{80F2BEC0-C247-4076-9866-56381B9D6E65}"/>
    <cellStyle name="Normal 28 8" xfId="4297" xr:uid="{DACBECA2-624C-431B-B80B-AAB9C4D9F3D7}"/>
    <cellStyle name="Normal 28 9" xfId="4298" xr:uid="{42B8184C-A63B-4F0E-90BA-0D13D88E4AFF}"/>
    <cellStyle name="Normal 29" xfId="4299" xr:uid="{D53EEDF7-EA53-4C34-BDF1-5C856D01FFFC}"/>
    <cellStyle name="Normal 29 10" xfId="4300" xr:uid="{7D5CBCB1-CA60-4AB2-81B3-3FC7B4F007D1}"/>
    <cellStyle name="Normal 29 11" xfId="4301" xr:uid="{CC013722-B014-49BA-B959-3454777E88B5}"/>
    <cellStyle name="Normal 29 12" xfId="4302" xr:uid="{FB2674F5-F71B-4F36-BE58-CA2B8D09AA4D}"/>
    <cellStyle name="Normal 29 13" xfId="4303" xr:uid="{B08C9F4B-16FB-4866-8CBD-471FE3DA0CBA}"/>
    <cellStyle name="Normal 29 14" xfId="4304" xr:uid="{45F5A6E2-C515-4B9F-A74D-F7B3E0A83525}"/>
    <cellStyle name="Normal 29 15" xfId="4305" xr:uid="{B15896E1-586C-49C0-9473-8E202E8E8F47}"/>
    <cellStyle name="Normal 29 16" xfId="4306" xr:uid="{54879DE0-C9D9-4018-8D63-408BCDDFDCC4}"/>
    <cellStyle name="Normal 29 17" xfId="4307" xr:uid="{08F0AFFD-B7C2-4041-87B3-D47AD7F1803E}"/>
    <cellStyle name="Normal 29 18" xfId="4308" xr:uid="{6B30115E-232F-46CB-8F85-A38AF1BB6A00}"/>
    <cellStyle name="Normal 29 19" xfId="4309" xr:uid="{62D5BBF8-3262-4D46-8FB8-96C9B3117FF5}"/>
    <cellStyle name="Normal 29 2" xfId="4310" xr:uid="{DDA837B5-71C6-4075-B6A2-C1E2E8C1E431}"/>
    <cellStyle name="Normal 29 2 2" xfId="4311" xr:uid="{F1968F1C-BDAC-4F4C-A789-F051B0F99026}"/>
    <cellStyle name="Normal 29 20" xfId="4312" xr:uid="{B23BB3E1-A0B7-4654-A641-19D201A1B762}"/>
    <cellStyle name="Normal 29 21" xfId="4313" xr:uid="{AA891CAC-F51C-40E2-88FC-5237FB33DA68}"/>
    <cellStyle name="Normal 29 22" xfId="4314" xr:uid="{701964A3-8CAE-4264-AED2-B1305B5CD1FB}"/>
    <cellStyle name="Normal 29 23" xfId="4315" xr:uid="{54FE30A9-8740-4C63-B1E5-B4CFD8226507}"/>
    <cellStyle name="Normal 29 24" xfId="4316" xr:uid="{A9A76957-8242-478E-8355-96255E9AE125}"/>
    <cellStyle name="Normal 29 25" xfId="4317" xr:uid="{D4896B88-5F1B-416C-9E18-BAE6672C7297}"/>
    <cellStyle name="Normal 29 26" xfId="4318" xr:uid="{2C7B9BE7-0AB4-4645-ADCB-85288ABF472B}"/>
    <cellStyle name="Normal 29 27" xfId="4319" xr:uid="{F22034EE-1061-4DAE-B485-A97B078A49CB}"/>
    <cellStyle name="Normal 29 28" xfId="4320" xr:uid="{9D837B75-4AD3-4CAB-A21B-B95EBD80DCAC}"/>
    <cellStyle name="Normal 29 29" xfId="4321" xr:uid="{2580A1F6-F647-43E4-BC05-E40BFEED340D}"/>
    <cellStyle name="Normal 29 3" xfId="4322" xr:uid="{4BBBAF62-82EF-46CA-A215-16B0445DF657}"/>
    <cellStyle name="Normal 29 30" xfId="4323" xr:uid="{E8BD6D23-DDA2-4B01-AD10-2F6AA3CE0862}"/>
    <cellStyle name="Normal 29 31" xfId="4324" xr:uid="{26C58E6A-0014-4F61-AE9A-C9EEF3B771A1}"/>
    <cellStyle name="Normal 29 32" xfId="4325" xr:uid="{0F0AC629-BE2B-4CA3-9BCB-558E6AAB8F70}"/>
    <cellStyle name="Normal 29 32 2" xfId="4326" xr:uid="{1FD92944-22F7-4FC0-9C6B-6CB776FC0A53}"/>
    <cellStyle name="Normal 29 33" xfId="4327" xr:uid="{94BDC814-E820-40B5-AB27-D62414E876A5}"/>
    <cellStyle name="Normal 29 34" xfId="4328" xr:uid="{FA624A24-4088-4645-BEFB-F2057B98A322}"/>
    <cellStyle name="Normal 29 35" xfId="4329" xr:uid="{E77E1BCB-0ECA-40A0-8D9D-AE5CBDFE64BC}"/>
    <cellStyle name="Normal 29 36" xfId="4330" xr:uid="{8D831DC9-F169-4C97-AF9E-34FBB61D506D}"/>
    <cellStyle name="Normal 29 37" xfId="4331" xr:uid="{845B75B4-6B37-4976-901D-9A723B95B4E5}"/>
    <cellStyle name="Normal 29 38" xfId="4332" xr:uid="{F4D42FA7-AD38-42EA-81E0-A37C5945C1FC}"/>
    <cellStyle name="Normal 29 39" xfId="4333" xr:uid="{3310E315-7644-4956-ADE5-BBBBF6593A30}"/>
    <cellStyle name="Normal 29 4" xfId="4334" xr:uid="{94B3E665-33A0-4299-9F2A-D9B8F349AD77}"/>
    <cellStyle name="Normal 29 40" xfId="4335" xr:uid="{6B22192E-4B5B-4C06-A983-4458064AEA9F}"/>
    <cellStyle name="Normal 29 41" xfId="4336" xr:uid="{C4A7053C-CC58-4AA3-B257-5FD5098251F9}"/>
    <cellStyle name="Normal 29 42" xfId="4337" xr:uid="{1E97E874-C82A-41D7-B1F1-0F3094E274D3}"/>
    <cellStyle name="Normal 29 43" xfId="4338" xr:uid="{CEFAA136-FF09-4432-89AA-6DC465262F26}"/>
    <cellStyle name="Normal 29 44" xfId="4339" xr:uid="{8F0B7500-6EF2-41E7-813D-149BBB6C06D4}"/>
    <cellStyle name="Normal 29 45" xfId="4340" xr:uid="{4AE4DD26-DD7D-4641-B1CE-F883DEE204EA}"/>
    <cellStyle name="Normal 29 46" xfId="4341" xr:uid="{3171F123-DBAA-42AF-8331-22A777EF9C83}"/>
    <cellStyle name="Normal 29 47" xfId="4342" xr:uid="{EC8E2C49-9E22-4217-B9FD-43A16AD30BA6}"/>
    <cellStyle name="Normal 29 48" xfId="4343" xr:uid="{C465C13E-6408-4587-989C-BD284F4DB111}"/>
    <cellStyle name="Normal 29 49" xfId="4344" xr:uid="{5D151682-B255-4182-9863-3868A1AD700D}"/>
    <cellStyle name="Normal 29 5" xfId="4345" xr:uid="{66EFC8D7-9086-4A97-B0C6-699CFF31FDA1}"/>
    <cellStyle name="Normal 29 50" xfId="4346" xr:uid="{A73A8C44-486E-45A2-B0AD-DA3BE9A85E5F}"/>
    <cellStyle name="Normal 29 51" xfId="4347" xr:uid="{D8F58565-6082-4EDC-8142-9F98F433AAC5}"/>
    <cellStyle name="Normal 29 52" xfId="4348" xr:uid="{9D486111-B4AE-4A09-B8D3-794A89116E6D}"/>
    <cellStyle name="Normal 29 53" xfId="4349" xr:uid="{682A8C2E-86C5-4FDC-918B-B1C5D10E3E6D}"/>
    <cellStyle name="Normal 29 54" xfId="4350" xr:uid="{78DE2BFD-689A-48B3-8451-E0806FC7EE9E}"/>
    <cellStyle name="Normal 29 55" xfId="4351" xr:uid="{CEF658BA-B66A-442A-9FBE-683F4CAAF375}"/>
    <cellStyle name="Normal 29 56" xfId="4352" xr:uid="{B90EB682-D417-4FA0-BAA2-266FD4E2077D}"/>
    <cellStyle name="Normal 29 57" xfId="4353" xr:uid="{F294DAE0-6123-491F-AFA5-B91FFE4E2D53}"/>
    <cellStyle name="Normal 29 58" xfId="4354" xr:uid="{1FE9D556-75BD-43D4-808B-F0F9FE73AC8D}"/>
    <cellStyle name="Normal 29 6" xfId="4355" xr:uid="{55CF9DF0-F8E7-4DCB-A466-955C953BCE73}"/>
    <cellStyle name="Normal 29 7" xfId="4356" xr:uid="{CB4462A3-75AC-4057-A668-B1022E03FDF6}"/>
    <cellStyle name="Normal 29 8" xfId="4357" xr:uid="{A2B4D3E8-B1BC-4D0B-98D9-13ADAE0AFFF1}"/>
    <cellStyle name="Normal 29 9" xfId="4358" xr:uid="{C27C6A13-15CE-4141-840C-B91DB07E2AD1}"/>
    <cellStyle name="Normal 3" xfId="1501" xr:uid="{00000000-0005-0000-0000-000071090000}"/>
    <cellStyle name="Normal 3 10" xfId="4359" xr:uid="{CE8C47AF-50AF-4D51-B735-850F4B8B6F11}"/>
    <cellStyle name="Normal 3 11" xfId="4360" xr:uid="{AC824FA6-67FD-4988-83D1-66BABE915B2E}"/>
    <cellStyle name="Normal 3 12" xfId="4361" xr:uid="{E988F301-AE2A-4A9D-8DBF-AC52FBE46E67}"/>
    <cellStyle name="Normal 3 13" xfId="4362" xr:uid="{3E442B82-49C2-4C79-AB67-A93534C11C6A}"/>
    <cellStyle name="Normal 3 14" xfId="4363" xr:uid="{A0B69D21-942C-4601-B299-7556DA36E816}"/>
    <cellStyle name="Normal 3 15" xfId="4364" xr:uid="{F1C95789-1F4D-4E13-A218-7050859E16F4}"/>
    <cellStyle name="Normal 3 16" xfId="4365" xr:uid="{9173EF5D-BFFF-4ACF-B484-4ED9069139DE}"/>
    <cellStyle name="Normal 3 17" xfId="4366" xr:uid="{279F7230-C614-4FB7-9FB5-2A17C12BE586}"/>
    <cellStyle name="Normal 3 18" xfId="4367" xr:uid="{232BCB35-4CF5-40AD-9ACB-1F1EA8794417}"/>
    <cellStyle name="Normal 3 19" xfId="4368" xr:uid="{2710A666-FD81-44EC-B464-E8791D20F4F5}"/>
    <cellStyle name="Normal 3 2" xfId="4369" xr:uid="{F4091659-EB97-4A6D-B858-AFF1924D41CB}"/>
    <cellStyle name="Normal 3 2 2" xfId="4370" xr:uid="{8AD77310-6848-46F8-8CEC-FC88EF707E9C}"/>
    <cellStyle name="Normal 3 2 3" xfId="4371" xr:uid="{819F6FB6-0DF0-4DAC-9311-E9F372899009}"/>
    <cellStyle name="Normal 3 2 4" xfId="38017" xr:uid="{06CB94C1-116F-4123-9DB3-245ADF96271A}"/>
    <cellStyle name="Normal 3 20" xfId="4372" xr:uid="{67D16F65-34C9-4B38-AAC0-E8B056FE8329}"/>
    <cellStyle name="Normal 3 21" xfId="4373" xr:uid="{5D7941D6-E8D8-481E-840E-7CB83C0CA4D3}"/>
    <cellStyle name="Normal 3 22" xfId="4374" xr:uid="{10817C8D-A0C2-4141-AA07-96AFB59CC781}"/>
    <cellStyle name="Normal 3 23" xfId="4375" xr:uid="{E0C1A5CE-6D65-4916-9FE3-1D1B6C764C7F}"/>
    <cellStyle name="Normal 3 24" xfId="4376" xr:uid="{55A1A950-3A5A-42BB-A875-1178392B7B82}"/>
    <cellStyle name="Normal 3 25" xfId="4377" xr:uid="{70EB49F7-9C85-418B-9A04-B7E086F9F222}"/>
    <cellStyle name="Normal 3 26" xfId="4378" xr:uid="{C007B420-187A-42C1-A361-73DAF523A975}"/>
    <cellStyle name="Normal 3 27" xfId="4379" xr:uid="{A47D03E7-8990-42CB-A8F2-7D41DFCD60E5}"/>
    <cellStyle name="Normal 3 28" xfId="4380" xr:uid="{DEE46392-2470-4A19-B841-3F02AF68B183}"/>
    <cellStyle name="Normal 3 29" xfId="4381" xr:uid="{38C48BE2-7686-4206-988F-745739F9C45D}"/>
    <cellStyle name="Normal 3 3" xfId="4382" xr:uid="{BB0B64D0-EBE0-4E6A-BBFC-1396ACE86A07}"/>
    <cellStyle name="Normal 3 30" xfId="4383" xr:uid="{25227C47-92F9-4098-9C8B-61D1B1672C1A}"/>
    <cellStyle name="Normal 3 31" xfId="4384" xr:uid="{B045DB61-621A-4773-B5D7-04663DF76934}"/>
    <cellStyle name="Normal 3 32" xfId="4385" xr:uid="{DDCD3566-17C6-4CC6-9FB9-096B32AD6487}"/>
    <cellStyle name="Normal 3 32 2" xfId="4386" xr:uid="{B1BBE3B2-9B7A-4965-A4A3-9F6FA8877F2C}"/>
    <cellStyle name="Normal 3 33" xfId="4387" xr:uid="{C829E69B-AF57-4C9E-8490-5354D1605EE9}"/>
    <cellStyle name="Normal 3 34" xfId="4388" xr:uid="{C9AC3A4B-6D00-4FEA-B7BE-9CF82920F91F}"/>
    <cellStyle name="Normal 3 35" xfId="4389" xr:uid="{15A913C4-16F7-4F33-A23D-759E0133779A}"/>
    <cellStyle name="Normal 3 36" xfId="4390" xr:uid="{2C73B44F-0141-496A-B76B-70BF97F59DA5}"/>
    <cellStyle name="Normal 3 37" xfId="4391" xr:uid="{D6A7B6D4-FC9B-4028-9D15-A6D5387EA66A}"/>
    <cellStyle name="Normal 3 38" xfId="4392" xr:uid="{3B5C13DC-FDBC-4038-83CB-27559C3BA09B}"/>
    <cellStyle name="Normal 3 39" xfId="4393" xr:uid="{F5F6673D-9624-4A8F-83C9-FDB17113A0B3}"/>
    <cellStyle name="Normal 3 4" xfId="4394" xr:uid="{E2372AE2-F743-49E5-B786-28A566BAE629}"/>
    <cellStyle name="Normal 3 40" xfId="4395" xr:uid="{F62FFC4B-6E43-4013-92E9-3A39B310EBF3}"/>
    <cellStyle name="Normal 3 41" xfId="4396" xr:uid="{F4C63F22-3D67-4F50-9934-6589CFFD2539}"/>
    <cellStyle name="Normal 3 42" xfId="4397" xr:uid="{C65F36D0-AE21-4C63-894F-DB5E5D5575D9}"/>
    <cellStyle name="Normal 3 43" xfId="4398" xr:uid="{BDFBF09A-FD22-4408-A4A8-75CC57F656C7}"/>
    <cellStyle name="Normal 3 44" xfId="4399" xr:uid="{EB389D05-E026-4FAE-B9FA-12EE5092B5CB}"/>
    <cellStyle name="Normal 3 45" xfId="4400" xr:uid="{82DAD67D-31A9-4965-B6EA-9696C8EE1108}"/>
    <cellStyle name="Normal 3 46" xfId="4401" xr:uid="{B3D0B564-0EFD-4E6B-A2B5-0096785AD1AC}"/>
    <cellStyle name="Normal 3 47" xfId="4402" xr:uid="{8D5421E9-2BDC-4B66-BA84-D6869B0F3430}"/>
    <cellStyle name="Normal 3 48" xfId="4403" xr:uid="{FE774444-545A-4CCC-BF67-A341F5132057}"/>
    <cellStyle name="Normal 3 49" xfId="4404" xr:uid="{DF4AA6F7-0F9B-4CD8-AA21-FF7A41BCBC92}"/>
    <cellStyle name="Normal 3 5" xfId="4405" xr:uid="{33153627-DB98-4F90-9D20-72CCFE871F8F}"/>
    <cellStyle name="Normal 3 50" xfId="4406" xr:uid="{8E6A818D-3723-4418-8D7E-84FDDE599217}"/>
    <cellStyle name="Normal 3 51" xfId="4407" xr:uid="{4F6E9CFB-A73E-4A0C-B4B0-EE148F69AFDB}"/>
    <cellStyle name="Normal 3 52" xfId="4408" xr:uid="{F7A96DE9-EEC2-4742-A9A7-925FDA5151FF}"/>
    <cellStyle name="Normal 3 53" xfId="4409" xr:uid="{8912441D-D40D-4C71-8AD0-EEDA205D7EFD}"/>
    <cellStyle name="Normal 3 54" xfId="4410" xr:uid="{24B9D8F7-CDE2-47C2-8941-9E4C2FD11738}"/>
    <cellStyle name="Normal 3 55" xfId="4411" xr:uid="{FA810544-3729-4F88-B0BA-1EC46EDA60A7}"/>
    <cellStyle name="Normal 3 56" xfId="4412" xr:uid="{86A3B9EF-4FBA-4FB5-BE44-973BD2DA260E}"/>
    <cellStyle name="Normal 3 57" xfId="4413" xr:uid="{7C2C615A-67B9-4B82-B93A-7C206308B8D3}"/>
    <cellStyle name="Normal 3 58" xfId="4414" xr:uid="{CBE22738-3598-4BD0-BC21-B76BA221E8EE}"/>
    <cellStyle name="Normal 3 59" xfId="4415" xr:uid="{FC93957E-B1F0-4720-8A54-7A6C0CED98A3}"/>
    <cellStyle name="Normal 3 6" xfId="4416" xr:uid="{6C377797-3D58-4A72-9316-3D9942BEEB8B}"/>
    <cellStyle name="Normal 3 60" xfId="2986" xr:uid="{E8B29A42-3928-4C50-8E6C-1EF5C10CA98A}"/>
    <cellStyle name="Normal 3 61" xfId="5945" xr:uid="{EBAEC327-1D4A-4B1A-B8AC-AA57F08FF9B9}"/>
    <cellStyle name="Normal 3 62" xfId="8866" xr:uid="{D97A8574-2D6D-4516-A602-3EDC9F71C665}"/>
    <cellStyle name="Normal 3 62 2" xfId="12515" xr:uid="{94990E36-DFC9-41E8-AE17-95E50052DC8E}"/>
    <cellStyle name="Normal 3 63" xfId="2982" xr:uid="{6869668C-80B3-44C2-9D3B-DDA632AD804B}"/>
    <cellStyle name="Normal 3 7" xfId="4417" xr:uid="{976A76EA-1C01-41F2-8B76-132313BAD4CB}"/>
    <cellStyle name="Normal 3 8" xfId="4418" xr:uid="{CED70AE3-544A-40DA-AAB8-85B8C56FB8ED}"/>
    <cellStyle name="Normal 3 9" xfId="4419" xr:uid="{F61EF619-5227-4DDC-9BB0-5D0F19103333}"/>
    <cellStyle name="Normal 30" xfId="4420" xr:uid="{378E1DD9-F4E4-415A-9AA3-9A7EF3C9268F}"/>
    <cellStyle name="Normal 30 10" xfId="4421" xr:uid="{BE792EC4-5D11-43B8-9FFD-ABDDD58495FC}"/>
    <cellStyle name="Normal 30 11" xfId="4422" xr:uid="{5ABBDA6C-CA3C-4985-863B-50B0D0B54114}"/>
    <cellStyle name="Normal 30 12" xfId="4423" xr:uid="{78EFFA65-ACF0-4B27-8DDE-3011DEE224BE}"/>
    <cellStyle name="Normal 30 13" xfId="4424" xr:uid="{26CCB79E-E636-45F1-9937-48E789CC1314}"/>
    <cellStyle name="Normal 30 14" xfId="4425" xr:uid="{A04A0B68-1246-44CF-8BD6-36653A1F7491}"/>
    <cellStyle name="Normal 30 15" xfId="4426" xr:uid="{B84C14F8-15E1-4396-9B50-FD5738049180}"/>
    <cellStyle name="Normal 30 16" xfId="4427" xr:uid="{10EB93A5-81D9-417C-8392-9607A8F9ADC3}"/>
    <cellStyle name="Normal 30 17" xfId="4428" xr:uid="{34F84A96-FC75-4623-B09E-0C2E7EBDC83E}"/>
    <cellStyle name="Normal 30 18" xfId="4429" xr:uid="{F32CDC00-C7E9-4A05-8ABD-CC1C9B8C4080}"/>
    <cellStyle name="Normal 30 19" xfId="4430" xr:uid="{673633DF-B0C0-47A6-9B00-A8ED6071720A}"/>
    <cellStyle name="Normal 30 2" xfId="4431" xr:uid="{E976CF79-193F-4917-8472-24C541587443}"/>
    <cellStyle name="Normal 30 2 2" xfId="4432" xr:uid="{1652653D-6695-4683-8944-3EA0FBCA3577}"/>
    <cellStyle name="Normal 30 20" xfId="4433" xr:uid="{B07AD37B-81A3-435A-869A-227DB129B0A9}"/>
    <cellStyle name="Normal 30 21" xfId="4434" xr:uid="{F94D32F1-E4C8-4F56-8853-B5C73EAF7F4D}"/>
    <cellStyle name="Normal 30 22" xfId="4435" xr:uid="{288330B4-312B-4D67-8B8D-6FB2514D6B7C}"/>
    <cellStyle name="Normal 30 23" xfId="4436" xr:uid="{D8862592-C6BE-4E09-8F48-16E40E26D236}"/>
    <cellStyle name="Normal 30 24" xfId="4437" xr:uid="{8ADE25E3-E1AF-462B-8C2A-B5FF56B5F7F3}"/>
    <cellStyle name="Normal 30 25" xfId="4438" xr:uid="{4F4C9410-E0A5-4AD1-92B2-D55E64C70B10}"/>
    <cellStyle name="Normal 30 26" xfId="4439" xr:uid="{470366BD-0207-47F6-A857-05A47F4D48D9}"/>
    <cellStyle name="Normal 30 27" xfId="4440" xr:uid="{7D6B5640-3E30-4509-AC91-E3B325C8A532}"/>
    <cellStyle name="Normal 30 28" xfId="4441" xr:uid="{E3127163-CC31-4709-AF35-75C71B73F5CB}"/>
    <cellStyle name="Normal 30 29" xfId="4442" xr:uid="{C8759986-5278-4557-A5EF-D5284BCA9DFC}"/>
    <cellStyle name="Normal 30 3" xfId="4443" xr:uid="{92A1EFC2-56AC-4B3F-8C62-C51FA5003249}"/>
    <cellStyle name="Normal 30 30" xfId="4444" xr:uid="{A9AEFB35-3FE0-4DB1-B532-0D54A3F8BA0E}"/>
    <cellStyle name="Normal 30 31" xfId="4445" xr:uid="{BF249D28-5BB9-46B8-AAF1-F323FBF2DE05}"/>
    <cellStyle name="Normal 30 32" xfId="4446" xr:uid="{215C52F9-20A5-477B-8CB6-BD2C69626A94}"/>
    <cellStyle name="Normal 30 32 2" xfId="4447" xr:uid="{4E9227F1-A7B1-4343-B4AA-C1B1E6F2B5D8}"/>
    <cellStyle name="Normal 30 33" xfId="4448" xr:uid="{75CC3F19-E1DD-44F0-AEBB-CB0EF730DCAC}"/>
    <cellStyle name="Normal 30 34" xfId="4449" xr:uid="{1BA174D3-7542-463E-B0DD-F4BFAFA60CD2}"/>
    <cellStyle name="Normal 30 35" xfId="4450" xr:uid="{7B4BF7B8-1418-499F-815C-1142CE85695C}"/>
    <cellStyle name="Normal 30 36" xfId="4451" xr:uid="{15366686-0272-428F-9067-B3451A244E06}"/>
    <cellStyle name="Normal 30 37" xfId="4452" xr:uid="{E0B3BB71-6EA0-496A-81E7-E36EF1A16871}"/>
    <cellStyle name="Normal 30 38" xfId="4453" xr:uid="{93A7135F-6E44-4B6A-8731-57A00C7A8FA4}"/>
    <cellStyle name="Normal 30 39" xfId="4454" xr:uid="{E47517BE-A5DE-4358-AF5D-EA44C556C10D}"/>
    <cellStyle name="Normal 30 4" xfId="4455" xr:uid="{0E972799-3CB0-4731-BFBC-BA5F78E66AF7}"/>
    <cellStyle name="Normal 30 40" xfId="4456" xr:uid="{C70E7CD5-0FFD-40C3-A2F1-45F914F849CA}"/>
    <cellStyle name="Normal 30 41" xfId="4457" xr:uid="{41C03BF1-5F41-4E92-9ECC-103D093C5294}"/>
    <cellStyle name="Normal 30 42" xfId="4458" xr:uid="{49F00B73-28F5-4003-888A-7571BBA11BDD}"/>
    <cellStyle name="Normal 30 43" xfId="4459" xr:uid="{93DF7759-206F-46F7-BCDE-367CFD686237}"/>
    <cellStyle name="Normal 30 44" xfId="4460" xr:uid="{71CF7373-28EF-42D6-A997-520AB52A0221}"/>
    <cellStyle name="Normal 30 45" xfId="4461" xr:uid="{20AD5579-57C5-4183-B04D-A0F504EDBE92}"/>
    <cellStyle name="Normal 30 46" xfId="4462" xr:uid="{CB190786-5DAD-4777-B06C-5EFC1B4EBBF3}"/>
    <cellStyle name="Normal 30 47" xfId="4463" xr:uid="{A00BBC11-7D74-4F8D-B6F3-19043403029C}"/>
    <cellStyle name="Normal 30 48" xfId="4464" xr:uid="{B1E305F3-61BD-4C7C-9A27-C533FDA6F6A6}"/>
    <cellStyle name="Normal 30 49" xfId="4465" xr:uid="{EA715020-35F3-4C80-81FE-0E0262C8D9D0}"/>
    <cellStyle name="Normal 30 5" xfId="4466" xr:uid="{AAFE68A7-C8D8-4F4A-8103-44CC8066381B}"/>
    <cellStyle name="Normal 30 50" xfId="4467" xr:uid="{09F7E49A-4E23-48B7-B66B-5DC62334847C}"/>
    <cellStyle name="Normal 30 51" xfId="4468" xr:uid="{32D855BF-0B96-4283-8C19-9C19EB367ADE}"/>
    <cellStyle name="Normal 30 52" xfId="4469" xr:uid="{AC030FB2-A0D7-4DB7-9D83-02A185C7A4B5}"/>
    <cellStyle name="Normal 30 53" xfId="4470" xr:uid="{A1A98977-AC17-46C1-95AE-0A92EDA70F5A}"/>
    <cellStyle name="Normal 30 54" xfId="4471" xr:uid="{4003A5EC-793D-4683-9223-AC96AF2608FF}"/>
    <cellStyle name="Normal 30 55" xfId="4472" xr:uid="{19FB34DD-0BE3-43CD-9732-F5594BFDC4A8}"/>
    <cellStyle name="Normal 30 56" xfId="4473" xr:uid="{3565C6E1-F1CC-4855-9E26-F9ED027D126B}"/>
    <cellStyle name="Normal 30 57" xfId="4474" xr:uid="{3E7F755E-78D3-4839-A2BB-9E760A953E47}"/>
    <cellStyle name="Normal 30 58" xfId="4475" xr:uid="{88936D7B-73A9-460D-ACF8-5D096902490F}"/>
    <cellStyle name="Normal 30 6" xfId="4476" xr:uid="{A7A091BB-0257-4B83-A81D-CA56DA320B93}"/>
    <cellStyle name="Normal 30 7" xfId="4477" xr:uid="{CDC76D00-1DBA-420F-858B-F0439D26A68A}"/>
    <cellStyle name="Normal 30 8" xfId="4478" xr:uid="{78788510-680B-404C-AFFF-665D6C806B15}"/>
    <cellStyle name="Normal 30 9" xfId="4479" xr:uid="{B9ACF009-10BA-452B-9D00-9D4BC3B6B403}"/>
    <cellStyle name="Normal 31" xfId="4480" xr:uid="{0AAB7D98-6D1B-470D-8097-4CD5B09F8FAB}"/>
    <cellStyle name="Normal 31 10" xfId="4481" xr:uid="{6FB18E13-89AD-40CD-B1A6-B43A8C0DE3D4}"/>
    <cellStyle name="Normal 31 11" xfId="4482" xr:uid="{EDE3C424-4476-4149-A40E-EA40EFA00F42}"/>
    <cellStyle name="Normal 31 12" xfId="4483" xr:uid="{9F65E1AA-28D2-4B70-920C-39A98FAA459B}"/>
    <cellStyle name="Normal 31 13" xfId="4484" xr:uid="{919EE4EC-C306-4F69-BA56-B0764A2CD7B0}"/>
    <cellStyle name="Normal 31 14" xfId="4485" xr:uid="{B787D53B-40A6-47E9-A1EA-C816AE3A1504}"/>
    <cellStyle name="Normal 31 15" xfId="4486" xr:uid="{A49ABE51-525E-41EC-9F0E-5E98FF0F98AB}"/>
    <cellStyle name="Normal 31 16" xfId="4487" xr:uid="{D7D1D8BB-AA62-4FC6-A0DC-6858C9E616BE}"/>
    <cellStyle name="Normal 31 17" xfId="4488" xr:uid="{CC9631EE-B761-43D0-9E5D-B9278459531C}"/>
    <cellStyle name="Normal 31 18" xfId="4489" xr:uid="{2B81229C-4F45-48ED-8094-00D56D1330CA}"/>
    <cellStyle name="Normal 31 19" xfId="4490" xr:uid="{4BC2077B-88D0-4D5F-9C46-C9C77EE8FC27}"/>
    <cellStyle name="Normal 31 2" xfId="4491" xr:uid="{145494F7-BE35-4320-8A53-CB45A4468134}"/>
    <cellStyle name="Normal 31 2 2" xfId="4492" xr:uid="{CFBF35DF-F5EB-4F4A-B852-D559FB448DFE}"/>
    <cellStyle name="Normal 31 20" xfId="4493" xr:uid="{388249C6-7298-4640-8735-BBBA4EEB58ED}"/>
    <cellStyle name="Normal 31 21" xfId="4494" xr:uid="{658B6ED1-3117-45DD-8F23-E71C5F62B593}"/>
    <cellStyle name="Normal 31 22" xfId="4495" xr:uid="{09D9D5E5-CEAD-492C-BBEA-9B7187EA761A}"/>
    <cellStyle name="Normal 31 23" xfId="4496" xr:uid="{0B0059F3-A55B-4A54-BE04-56A76BC66149}"/>
    <cellStyle name="Normal 31 24" xfId="4497" xr:uid="{F72C3229-9DB6-4480-BCEB-E7094A5EA8C7}"/>
    <cellStyle name="Normal 31 25" xfId="4498" xr:uid="{BBF6076D-0547-4272-8E46-ABDF23037912}"/>
    <cellStyle name="Normal 31 26" xfId="4499" xr:uid="{DD2CCE35-EE56-4015-B0AD-D7F01750D17A}"/>
    <cellStyle name="Normal 31 27" xfId="4500" xr:uid="{A16900EA-8126-4606-81F6-30427016BC7E}"/>
    <cellStyle name="Normal 31 28" xfId="4501" xr:uid="{4C597ADB-BA48-40F4-896C-360288D11A6E}"/>
    <cellStyle name="Normal 31 29" xfId="4502" xr:uid="{24DEE1B0-8D9D-4ADF-9A2D-3C59BB05D8A8}"/>
    <cellStyle name="Normal 31 3" xfId="4503" xr:uid="{14B92AAA-2DF3-4C4E-A6BF-B6BC8A9772AA}"/>
    <cellStyle name="Normal 31 30" xfId="4504" xr:uid="{5A563637-A93D-4857-A8CE-F35084204C11}"/>
    <cellStyle name="Normal 31 31" xfId="4505" xr:uid="{A0CCB300-F13C-406D-896C-CBE9DC1A220B}"/>
    <cellStyle name="Normal 31 32" xfId="4506" xr:uid="{6642E22B-E6DF-4F6F-B3AA-42FEED5715B4}"/>
    <cellStyle name="Normal 31 32 2" xfId="4507" xr:uid="{007A4331-EEA8-483F-B463-19BDC140780E}"/>
    <cellStyle name="Normal 31 33" xfId="4508" xr:uid="{C5FBADB4-2147-4955-917D-B44ECF6481F5}"/>
    <cellStyle name="Normal 31 34" xfId="4509" xr:uid="{A2B0A253-3D28-4B0C-AF43-35F8CC27AD82}"/>
    <cellStyle name="Normal 31 35" xfId="4510" xr:uid="{0027ACB9-2CB0-4DCB-BA40-818632C3D0EA}"/>
    <cellStyle name="Normal 31 36" xfId="4511" xr:uid="{EED1C0FE-A3D7-40AC-BBBE-819F81E6F4CB}"/>
    <cellStyle name="Normal 31 37" xfId="4512" xr:uid="{5D795808-4598-4AE6-AD33-E18353F2BDBF}"/>
    <cellStyle name="Normal 31 38" xfId="4513" xr:uid="{E04A91B0-0275-4816-A179-2405056B3026}"/>
    <cellStyle name="Normal 31 39" xfId="4514" xr:uid="{ECCF46A8-9E18-416D-B4CE-1F8FF5E9FDC8}"/>
    <cellStyle name="Normal 31 4" xfId="4515" xr:uid="{072A94E4-1295-4B4D-8D02-1BC81769ACBC}"/>
    <cellStyle name="Normal 31 40" xfId="4516" xr:uid="{5E809E6F-B50A-4A13-A920-B6B3B8307088}"/>
    <cellStyle name="Normal 31 41" xfId="4517" xr:uid="{B08723CA-4B0E-460C-924E-CCF07C4E9500}"/>
    <cellStyle name="Normal 31 42" xfId="4518" xr:uid="{A9C1A294-86C5-4E21-B96F-EB94169C2EA4}"/>
    <cellStyle name="Normal 31 43" xfId="4519" xr:uid="{3A441045-E201-428A-AE48-5A7E56820ABB}"/>
    <cellStyle name="Normal 31 44" xfId="4520" xr:uid="{FD41E326-D8CC-48CC-B13A-ADE4594F717D}"/>
    <cellStyle name="Normal 31 45" xfId="4521" xr:uid="{60A4019C-AA26-4560-8B44-CE37D5BB9791}"/>
    <cellStyle name="Normal 31 46" xfId="4522" xr:uid="{4D7D2CA8-FDAB-4C58-BAFE-99EAEE6DF771}"/>
    <cellStyle name="Normal 31 47" xfId="4523" xr:uid="{C63E9C12-9713-4FDA-87A8-DA0AB7D45ACC}"/>
    <cellStyle name="Normal 31 48" xfId="4524" xr:uid="{A46A8775-CA5F-4276-BD99-A9EB9361F6B4}"/>
    <cellStyle name="Normal 31 49" xfId="4525" xr:uid="{F4C7DA47-B543-4D69-82CD-FD7739B85390}"/>
    <cellStyle name="Normal 31 5" xfId="4526" xr:uid="{6019F793-9766-428C-A0B3-F56500DFB20B}"/>
    <cellStyle name="Normal 31 50" xfId="4527" xr:uid="{3C7579F8-121E-4094-AB67-332A09691C55}"/>
    <cellStyle name="Normal 31 51" xfId="4528" xr:uid="{7A7507C4-DA84-4C91-8859-7EC004547A01}"/>
    <cellStyle name="Normal 31 52" xfId="4529" xr:uid="{7A77D8A8-0678-463E-95E1-154D89A91410}"/>
    <cellStyle name="Normal 31 53" xfId="4530" xr:uid="{DD25EA62-BFC0-4700-AB43-1A80C2E85779}"/>
    <cellStyle name="Normal 31 54" xfId="4531" xr:uid="{DD27986D-F413-429B-AC0B-A9B9574FC01D}"/>
    <cellStyle name="Normal 31 55" xfId="4532" xr:uid="{04DF10E0-1649-4782-BF9E-1A97DD8DBDF5}"/>
    <cellStyle name="Normal 31 56" xfId="4533" xr:uid="{F005AE63-B809-4EA5-A497-4923F111AA1F}"/>
    <cellStyle name="Normal 31 57" xfId="4534" xr:uid="{B0B04332-D4AC-4144-AB55-2165A1237AB6}"/>
    <cellStyle name="Normal 31 58" xfId="4535" xr:uid="{FAFD9B29-14DC-411B-9719-1CD7574FA24D}"/>
    <cellStyle name="Normal 31 6" xfId="4536" xr:uid="{29EDE41E-584A-49BB-8499-34BF439C7B03}"/>
    <cellStyle name="Normal 31 7" xfId="4537" xr:uid="{DC249DCF-2FF4-4C05-904B-4144FA43A99C}"/>
    <cellStyle name="Normal 31 8" xfId="4538" xr:uid="{7D0EE6D8-8D00-4262-B9EE-75299882FF6F}"/>
    <cellStyle name="Normal 31 9" xfId="4539" xr:uid="{49F2539A-D817-40ED-880B-ED69F727C922}"/>
    <cellStyle name="Normal 32" xfId="4540" xr:uid="{92B3954D-FD00-42CF-83F7-0AFAAB773510}"/>
    <cellStyle name="Normal 32 10" xfId="4541" xr:uid="{DD4E3E8E-A00C-4D05-B5B5-7FDC046D416C}"/>
    <cellStyle name="Normal 32 11" xfId="4542" xr:uid="{525C7DE0-B989-4A66-A387-A5566A34B2B1}"/>
    <cellStyle name="Normal 32 12" xfId="4543" xr:uid="{516FCC79-D3D7-448B-81FB-053B5DCC024D}"/>
    <cellStyle name="Normal 32 13" xfId="4544" xr:uid="{0C6E07BD-CB3F-4C81-AE1F-4015B3341DCC}"/>
    <cellStyle name="Normal 32 14" xfId="4545" xr:uid="{FD5C0EE4-05A3-4859-846A-E28DE79A464D}"/>
    <cellStyle name="Normal 32 15" xfId="4546" xr:uid="{B7301394-275F-4DE3-9A45-7892D12511DA}"/>
    <cellStyle name="Normal 32 16" xfId="4547" xr:uid="{86390301-B255-4CE0-B450-7ACE01AC6EC4}"/>
    <cellStyle name="Normal 32 17" xfId="4548" xr:uid="{BE132E94-7645-4392-B67B-EFB5E0940163}"/>
    <cellStyle name="Normal 32 18" xfId="4549" xr:uid="{EB8FAF1D-FC3F-40A0-96BF-B144F5685EE4}"/>
    <cellStyle name="Normal 32 19" xfId="4550" xr:uid="{9049746B-316C-4CF4-A007-CBEF648630CA}"/>
    <cellStyle name="Normal 32 2" xfId="4551" xr:uid="{55D6941C-E5DD-45D4-A8C2-9C88A442D300}"/>
    <cellStyle name="Normal 32 2 2" xfId="4552" xr:uid="{79682072-CA66-4AEC-9F89-22364578B9D7}"/>
    <cellStyle name="Normal 32 20" xfId="4553" xr:uid="{5CF6FE26-1BDE-4458-A407-63DF4A2942F7}"/>
    <cellStyle name="Normal 32 21" xfId="4554" xr:uid="{935B7426-0E82-4511-ACAE-9B6DF128B36F}"/>
    <cellStyle name="Normal 32 22" xfId="4555" xr:uid="{2636609F-7636-44A7-9602-D9965C48FD8B}"/>
    <cellStyle name="Normal 32 23" xfId="4556" xr:uid="{C563B3C1-5618-4875-93F5-F66F284F44D0}"/>
    <cellStyle name="Normal 32 24" xfId="4557" xr:uid="{E6D6EEB9-1587-4672-949E-36CE4936D378}"/>
    <cellStyle name="Normal 32 25" xfId="4558" xr:uid="{ACADD2F6-76B5-4076-B51A-CCDE521FF5BE}"/>
    <cellStyle name="Normal 32 26" xfId="4559" xr:uid="{17CEB90B-D18D-454F-A254-D15CBE0A361C}"/>
    <cellStyle name="Normal 32 27" xfId="4560" xr:uid="{4AA90B24-D5B4-4FAC-8F93-B5AF907FCAA6}"/>
    <cellStyle name="Normal 32 28" xfId="4561" xr:uid="{4D165232-1DA8-4AA4-A553-75BD5C293810}"/>
    <cellStyle name="Normal 32 29" xfId="4562" xr:uid="{24361C8D-E518-400A-BCD7-A1442146E827}"/>
    <cellStyle name="Normal 32 3" xfId="4563" xr:uid="{049F39EF-E464-4F3B-88C5-E4B43F5A4793}"/>
    <cellStyle name="Normal 32 30" xfId="4564" xr:uid="{6C959841-1FA4-4380-A874-FE4791D2295C}"/>
    <cellStyle name="Normal 32 31" xfId="4565" xr:uid="{0D94C9DE-631C-4E2C-9EFB-CFF70DA91911}"/>
    <cellStyle name="Normal 32 32" xfId="4566" xr:uid="{A6C33420-54AB-4333-BF4B-8021641634E8}"/>
    <cellStyle name="Normal 32 32 2" xfId="4567" xr:uid="{0AB9A6FC-3FD0-46D9-ABAC-3E91C8958101}"/>
    <cellStyle name="Normal 32 33" xfId="4568" xr:uid="{52253791-4B8B-4229-90E2-2ED9824230CB}"/>
    <cellStyle name="Normal 32 34" xfId="4569" xr:uid="{9B156A32-A6CD-4C47-A15D-BD04FCCFCB22}"/>
    <cellStyle name="Normal 32 35" xfId="4570" xr:uid="{DD8241CA-8082-4393-A3BC-2BD0D5F134DE}"/>
    <cellStyle name="Normal 32 36" xfId="4571" xr:uid="{F36CEBD5-008F-48B2-956A-3F047CF63BDC}"/>
    <cellStyle name="Normal 32 37" xfId="4572" xr:uid="{1C1E407A-5980-4077-B86F-8474A4213888}"/>
    <cellStyle name="Normal 32 38" xfId="4573" xr:uid="{6A21C176-F1C8-46EC-945A-8672D86CF264}"/>
    <cellStyle name="Normal 32 39" xfId="4574" xr:uid="{EE6C81DE-3A0B-4901-9F61-580D5D4DCC61}"/>
    <cellStyle name="Normal 32 4" xfId="4575" xr:uid="{D7A97A48-5057-4375-94CF-DDCF567DD183}"/>
    <cellStyle name="Normal 32 40" xfId="4576" xr:uid="{83DD9336-2120-43DD-8666-67660148D131}"/>
    <cellStyle name="Normal 32 41" xfId="4577" xr:uid="{64A0D500-9CB9-4DD5-AE5C-88D0E4FDCAEF}"/>
    <cellStyle name="Normal 32 42" xfId="4578" xr:uid="{461F4704-FF7A-40B8-8E6B-B4C785A53120}"/>
    <cellStyle name="Normal 32 43" xfId="4579" xr:uid="{FA7B19D8-4C5B-404F-92BF-389ED4799DB7}"/>
    <cellStyle name="Normal 32 44" xfId="4580" xr:uid="{B228EA38-0DA0-401A-A837-E1943B3DA744}"/>
    <cellStyle name="Normal 32 45" xfId="4581" xr:uid="{C5188B0E-5C28-42B4-9F42-E313995D59B5}"/>
    <cellStyle name="Normal 32 46" xfId="4582" xr:uid="{0B8F3FA8-BAD3-4F66-BA83-90E15ECE723A}"/>
    <cellStyle name="Normal 32 47" xfId="4583" xr:uid="{39DCA414-BE73-4477-8147-85B74E111F56}"/>
    <cellStyle name="Normal 32 48" xfId="4584" xr:uid="{B2A86472-7A4B-456A-9B1D-CEECD0C4CCF3}"/>
    <cellStyle name="Normal 32 49" xfId="4585" xr:uid="{3B099281-9750-4DAC-87CB-1554E741F633}"/>
    <cellStyle name="Normal 32 5" xfId="4586" xr:uid="{D9B9DA6F-484A-4962-B41E-021717C6F3A9}"/>
    <cellStyle name="Normal 32 50" xfId="4587" xr:uid="{4A2E907D-081E-43DC-B7EC-EAD0ABF2AB55}"/>
    <cellStyle name="Normal 32 51" xfId="4588" xr:uid="{B17B3BF6-FEA2-42EB-B47C-14754226447D}"/>
    <cellStyle name="Normal 32 52" xfId="4589" xr:uid="{C0CE0B19-4565-4240-9E99-D664E811171F}"/>
    <cellStyle name="Normal 32 53" xfId="4590" xr:uid="{37A58681-B80A-46A5-BB61-655196341317}"/>
    <cellStyle name="Normal 32 54" xfId="4591" xr:uid="{3CC51B16-FD20-4E07-8F8B-1C1CF54FA118}"/>
    <cellStyle name="Normal 32 55" xfId="4592" xr:uid="{E3C50121-1A70-493C-B9EB-BEAC1712347F}"/>
    <cellStyle name="Normal 32 56" xfId="4593" xr:uid="{1998E1E9-5EE4-4B2F-9E56-5DC7D2E0FE2D}"/>
    <cellStyle name="Normal 32 57" xfId="4594" xr:uid="{5251FA8B-DB41-40AD-83D6-852043CFB2C9}"/>
    <cellStyle name="Normal 32 58" xfId="4595" xr:uid="{50CCBF0C-8A81-4D85-B174-5CF0E1302115}"/>
    <cellStyle name="Normal 32 6" xfId="4596" xr:uid="{2608BD5B-10F3-42F9-8AC5-0D72DAABF691}"/>
    <cellStyle name="Normal 32 7" xfId="4597" xr:uid="{1B6077D5-BA77-4A84-A0BA-2C8F12A5ABF7}"/>
    <cellStyle name="Normal 32 8" xfId="4598" xr:uid="{36456DE7-33A8-4E4C-92E6-FE46CA75315F}"/>
    <cellStyle name="Normal 32 9" xfId="4599" xr:uid="{6230A3BB-6864-40AA-AC66-1EF5A030FFC7}"/>
    <cellStyle name="Normal 33" xfId="4600" xr:uid="{D76BEEF6-75F6-46C6-88F6-C65F6F8E7394}"/>
    <cellStyle name="Normal 33 10" xfId="4601" xr:uid="{20E6B6FD-7887-4D63-AFE5-02BF0A18D9C6}"/>
    <cellStyle name="Normal 33 11" xfId="4602" xr:uid="{695B64F5-075A-469D-BC37-103A41A157F3}"/>
    <cellStyle name="Normal 33 12" xfId="4603" xr:uid="{5F2F2EA4-A0C5-4396-847C-21B798919159}"/>
    <cellStyle name="Normal 33 13" xfId="4604" xr:uid="{424D454F-BC85-4376-B5CA-0EF421F6B526}"/>
    <cellStyle name="Normal 33 14" xfId="4605" xr:uid="{F5BDAB92-38A9-4501-9BDB-B862020AF95D}"/>
    <cellStyle name="Normal 33 15" xfId="4606" xr:uid="{70FC2C0E-3953-4A5B-9D59-D9950AEC345C}"/>
    <cellStyle name="Normal 33 16" xfId="4607" xr:uid="{AD5CA6D0-F4CD-4978-A47A-9DEABDBFD784}"/>
    <cellStyle name="Normal 33 17" xfId="4608" xr:uid="{397D1805-95CC-4EE8-8296-65A376363FE8}"/>
    <cellStyle name="Normal 33 18" xfId="4609" xr:uid="{0DEAD47B-058D-44F9-B10D-7AC5FE925245}"/>
    <cellStyle name="Normal 33 19" xfId="4610" xr:uid="{BDA91311-DD5E-415A-960B-0BE825B4B031}"/>
    <cellStyle name="Normal 33 2" xfId="4611" xr:uid="{C340DE4F-6795-48DA-AF6B-908DA0E59F68}"/>
    <cellStyle name="Normal 33 2 2" xfId="4612" xr:uid="{16AF9343-B8E2-48CD-A960-DF168261A31A}"/>
    <cellStyle name="Normal 33 20" xfId="4613" xr:uid="{1F42F1D2-C971-4C50-8C6B-E6A1BEFE7870}"/>
    <cellStyle name="Normal 33 21" xfId="4614" xr:uid="{4CB19A9E-A7EB-4784-8AB4-CE6F88013CA4}"/>
    <cellStyle name="Normal 33 22" xfId="4615" xr:uid="{0E691928-5A79-4B8F-94CA-A96E45091C3B}"/>
    <cellStyle name="Normal 33 23" xfId="4616" xr:uid="{D3176C9C-633E-4F3C-AB97-AD4995677149}"/>
    <cellStyle name="Normal 33 24" xfId="4617" xr:uid="{B52E54F4-A64C-4754-832A-0985F348F543}"/>
    <cellStyle name="Normal 33 25" xfId="4618" xr:uid="{DE39AEBB-0C31-4EC8-823A-ABF6528A9258}"/>
    <cellStyle name="Normal 33 26" xfId="4619" xr:uid="{D879B638-1560-417F-AF55-DDD719D3CA36}"/>
    <cellStyle name="Normal 33 27" xfId="4620" xr:uid="{39E50DBA-47BA-4F05-AEA8-5F92D118EAF0}"/>
    <cellStyle name="Normal 33 28" xfId="4621" xr:uid="{21FDC6F5-5F21-40B3-9FDA-FC9202C9AE91}"/>
    <cellStyle name="Normal 33 29" xfId="4622" xr:uid="{75AD8D45-19D0-45B0-B1B3-D5CBD3B56EE2}"/>
    <cellStyle name="Normal 33 3" xfId="4623" xr:uid="{E9589EBF-2E83-4BBA-B8CA-C46A0EC1D208}"/>
    <cellStyle name="Normal 33 30" xfId="4624" xr:uid="{F67A919F-61EF-4822-A2F5-B2887B1563B3}"/>
    <cellStyle name="Normal 33 31" xfId="4625" xr:uid="{32D66848-1E9F-4D67-A29F-CC9FBCCDADA8}"/>
    <cellStyle name="Normal 33 32" xfId="4626" xr:uid="{86E3F36F-842E-4467-A3E4-40ED84574286}"/>
    <cellStyle name="Normal 33 32 2" xfId="4627" xr:uid="{3F98A126-5BB0-4C2B-B8BB-1439A1D03D8E}"/>
    <cellStyle name="Normal 33 33" xfId="4628" xr:uid="{8A4BDB26-A8FD-4751-BD3B-F4306187CC79}"/>
    <cellStyle name="Normal 33 34" xfId="4629" xr:uid="{74C43B5A-F1E3-4D77-8660-94E3D142F0DB}"/>
    <cellStyle name="Normal 33 35" xfId="4630" xr:uid="{92D25015-B115-40B5-8F09-597F52C51467}"/>
    <cellStyle name="Normal 33 36" xfId="4631" xr:uid="{B6DB12CE-3551-4984-970E-F33BE0986ED3}"/>
    <cellStyle name="Normal 33 37" xfId="4632" xr:uid="{B20D0977-E243-470F-8CC6-F433CD377074}"/>
    <cellStyle name="Normal 33 38" xfId="4633" xr:uid="{8D2D8CD5-C4B2-49A4-A4A3-5E0FB3DB5134}"/>
    <cellStyle name="Normal 33 39" xfId="4634" xr:uid="{41F6C6F7-F982-400F-9883-481F6C381E30}"/>
    <cellStyle name="Normal 33 4" xfId="4635" xr:uid="{9F9FEC59-1CE7-4F7E-8084-031908F179A9}"/>
    <cellStyle name="Normal 33 40" xfId="4636" xr:uid="{CC861762-DD6E-419B-BC12-B5DE13947B39}"/>
    <cellStyle name="Normal 33 41" xfId="4637" xr:uid="{8C1551D8-2D80-4CA7-94C3-8F3DCB5CBDD3}"/>
    <cellStyle name="Normal 33 42" xfId="4638" xr:uid="{4D4A8253-DCED-41D9-A07B-B5A90B20B8AB}"/>
    <cellStyle name="Normal 33 43" xfId="4639" xr:uid="{D2753807-271C-473F-B290-49DB378A8DFA}"/>
    <cellStyle name="Normal 33 44" xfId="4640" xr:uid="{53D9DA11-A39C-4141-8FAB-8C41B1E587E5}"/>
    <cellStyle name="Normal 33 45" xfId="4641" xr:uid="{5D3FC2A0-4B70-44A0-9344-96D08C83A857}"/>
    <cellStyle name="Normal 33 46" xfId="4642" xr:uid="{9FE0A024-67AC-4767-AF57-86187D43F245}"/>
    <cellStyle name="Normal 33 47" xfId="4643" xr:uid="{131675A6-4E0E-4BC4-BE36-3E0B85B51586}"/>
    <cellStyle name="Normal 33 48" xfId="4644" xr:uid="{CB16FF81-60F2-47A6-A917-804BE69AD10A}"/>
    <cellStyle name="Normal 33 49" xfId="4645" xr:uid="{5C996366-4F0F-47A3-82EE-43F9771511EB}"/>
    <cellStyle name="Normal 33 5" xfId="4646" xr:uid="{779D3C4A-9882-4F75-B942-E45D6B4F9341}"/>
    <cellStyle name="Normal 33 50" xfId="4647" xr:uid="{B639DB53-DDFA-43FD-8F1D-360E3881F85C}"/>
    <cellStyle name="Normal 33 51" xfId="4648" xr:uid="{43C96BBB-91D9-4E8B-8739-FA72027C32F7}"/>
    <cellStyle name="Normal 33 52" xfId="4649" xr:uid="{BD6943E0-D5E8-4175-B99B-E30A357C8BEA}"/>
    <cellStyle name="Normal 33 53" xfId="4650" xr:uid="{12766099-7DC8-4045-B744-B0D39D83FF0E}"/>
    <cellStyle name="Normal 33 54" xfId="4651" xr:uid="{3B74D063-6795-4D63-809E-524B446D2DA1}"/>
    <cellStyle name="Normal 33 55" xfId="4652" xr:uid="{E58552B7-84D6-4F72-95AA-8317F1B2AD39}"/>
    <cellStyle name="Normal 33 56" xfId="4653" xr:uid="{5F1E95B7-47BB-4557-B257-93952BDB14DE}"/>
    <cellStyle name="Normal 33 57" xfId="4654" xr:uid="{E0B5166B-493E-4FC6-B5BF-50936A577783}"/>
    <cellStyle name="Normal 33 58" xfId="4655" xr:uid="{92BFFF96-B34D-42C7-B77A-D4A740DF170C}"/>
    <cellStyle name="Normal 33 6" xfId="4656" xr:uid="{8CF30250-0F0B-4E0D-B6B1-15610A553295}"/>
    <cellStyle name="Normal 33 7" xfId="4657" xr:uid="{AD424B19-850D-4F0C-88A2-D6730115BBA9}"/>
    <cellStyle name="Normal 33 8" xfId="4658" xr:uid="{903AAD8F-8AAB-4156-B994-59FF09A1C59A}"/>
    <cellStyle name="Normal 33 9" xfId="4659" xr:uid="{58AFF853-2781-433A-B5E4-794C009ABAD6}"/>
    <cellStyle name="Normal 34" xfId="4660" xr:uid="{CAC192E0-21B7-48EE-B1D9-B004C5AEE6E5}"/>
    <cellStyle name="Normal 34 10" xfId="4661" xr:uid="{885BBD95-7E51-4B5A-A904-A22D84E84DAF}"/>
    <cellStyle name="Normal 34 11" xfId="4662" xr:uid="{4E1533EB-D759-4BB3-B461-7ED31D3AC89D}"/>
    <cellStyle name="Normal 34 12" xfId="4663" xr:uid="{0E36A3D7-2BE1-4FA9-820F-343D0D9D1344}"/>
    <cellStyle name="Normal 34 13" xfId="4664" xr:uid="{221516B9-5A7F-4FE1-B2AE-BDC735C6FF50}"/>
    <cellStyle name="Normal 34 14" xfId="4665" xr:uid="{6EF3F74F-7C83-47D2-9C0A-147F0013EC9D}"/>
    <cellStyle name="Normal 34 15" xfId="4666" xr:uid="{98681FA0-C5E6-437E-B74E-9F8F99B93387}"/>
    <cellStyle name="Normal 34 16" xfId="4667" xr:uid="{BFDE64F8-EFDD-4D7E-ADCD-8B99D8568714}"/>
    <cellStyle name="Normal 34 17" xfId="4668" xr:uid="{6B043EDB-6011-4D88-A13F-7ED17052E8AA}"/>
    <cellStyle name="Normal 34 18" xfId="4669" xr:uid="{BFF94979-CACA-4368-9A82-5E8514B8ACE1}"/>
    <cellStyle name="Normal 34 19" xfId="4670" xr:uid="{85924507-A1D6-4194-8685-D4D30014F665}"/>
    <cellStyle name="Normal 34 2" xfId="4671" xr:uid="{7AFCE327-C9D1-49EC-B392-EBBE48D6A5AE}"/>
    <cellStyle name="Normal 34 2 2" xfId="4672" xr:uid="{B1C49A34-D5B8-4917-A3D7-95E29DF70A4A}"/>
    <cellStyle name="Normal 34 20" xfId="4673" xr:uid="{97689189-5A9D-4D2F-925F-4CA299369AFD}"/>
    <cellStyle name="Normal 34 21" xfId="4674" xr:uid="{188608D7-A997-4742-AAB7-F5B2724FC934}"/>
    <cellStyle name="Normal 34 22" xfId="4675" xr:uid="{2346D9D7-7256-4F30-BB6A-F96FAA0817B6}"/>
    <cellStyle name="Normal 34 23" xfId="4676" xr:uid="{4CBC8D04-1BAA-44DB-BF5D-C05DC681E577}"/>
    <cellStyle name="Normal 34 24" xfId="4677" xr:uid="{617E914D-44F6-43C0-A7A7-48ADCCFCB95E}"/>
    <cellStyle name="Normal 34 25" xfId="4678" xr:uid="{E55235A4-C2B5-47A1-9610-CC4E08E64F05}"/>
    <cellStyle name="Normal 34 26" xfId="4679" xr:uid="{FEE760FE-34EC-455D-A61A-5D5B77B66AB2}"/>
    <cellStyle name="Normal 34 27" xfId="4680" xr:uid="{3CE44034-B1B0-406D-A74E-AF820D5A9F5E}"/>
    <cellStyle name="Normal 34 28" xfId="4681" xr:uid="{5908810C-66B8-4E2D-BEEC-DE9094DB0E18}"/>
    <cellStyle name="Normal 34 29" xfId="4682" xr:uid="{70EC380B-6CFF-4515-B5ED-0C2295FC9160}"/>
    <cellStyle name="Normal 34 3" xfId="4683" xr:uid="{AB48556C-86F0-4B56-9B8A-B633758EFF5D}"/>
    <cellStyle name="Normal 34 30" xfId="4684" xr:uid="{5CE7B944-8402-483E-B60D-7B4C7932B10D}"/>
    <cellStyle name="Normal 34 31" xfId="4685" xr:uid="{BD0C6048-27F5-4692-86CB-86B1E60493A4}"/>
    <cellStyle name="Normal 34 32" xfId="4686" xr:uid="{362BF023-B086-4989-8CCA-AFAFE11B038F}"/>
    <cellStyle name="Normal 34 32 2" xfId="4687" xr:uid="{A33D78C2-AC90-46CA-ABA3-A0A1D7E833A9}"/>
    <cellStyle name="Normal 34 33" xfId="4688" xr:uid="{6D2320F5-14A1-4622-A6BE-5158D8CB2DA0}"/>
    <cellStyle name="Normal 34 34" xfId="4689" xr:uid="{D6FB0E6F-4EB6-471C-BFD6-4DBEBD0F2079}"/>
    <cellStyle name="Normal 34 35" xfId="4690" xr:uid="{1E6789B5-0EB1-46C4-99E7-D1CAAA9E436D}"/>
    <cellStyle name="Normal 34 36" xfId="4691" xr:uid="{77E864A5-62EE-4129-B86D-218F63B9FA77}"/>
    <cellStyle name="Normal 34 37" xfId="4692" xr:uid="{5DFE6954-C9F6-4885-9E0D-2841CD07A005}"/>
    <cellStyle name="Normal 34 38" xfId="4693" xr:uid="{66E5630A-C175-4FB4-B83E-C471F3AEDB3C}"/>
    <cellStyle name="Normal 34 39" xfId="4694" xr:uid="{825C5C0D-68A9-43A1-AAEE-8B4094DBDA41}"/>
    <cellStyle name="Normal 34 4" xfId="4695" xr:uid="{C52A159C-260D-44F0-89BD-D3A3E993573D}"/>
    <cellStyle name="Normal 34 40" xfId="4696" xr:uid="{464F9848-1EA0-4632-879C-136C97F1D546}"/>
    <cellStyle name="Normal 34 41" xfId="4697" xr:uid="{9644ECB7-D282-43B5-AE9B-37A5081981CE}"/>
    <cellStyle name="Normal 34 42" xfId="4698" xr:uid="{C94F37F4-292E-4E21-83D3-3BF032307D7B}"/>
    <cellStyle name="Normal 34 43" xfId="4699" xr:uid="{CEE98352-8DFD-4E26-BD97-1F1D2083A6E8}"/>
    <cellStyle name="Normal 34 44" xfId="4700" xr:uid="{613067B6-5384-4E6C-AB35-C8ED756493CE}"/>
    <cellStyle name="Normal 34 45" xfId="4701" xr:uid="{61BD64C3-4EFE-42F8-99F1-E3F33E92C8C2}"/>
    <cellStyle name="Normal 34 46" xfId="4702" xr:uid="{3AB51570-D20E-45AC-B889-5C1B9F0881E6}"/>
    <cellStyle name="Normal 34 47" xfId="4703" xr:uid="{45B9E573-3D3C-4C5A-B54F-D62F032A70E3}"/>
    <cellStyle name="Normal 34 48" xfId="4704" xr:uid="{4E115BED-493F-495F-AB66-962E5BE752EE}"/>
    <cellStyle name="Normal 34 49" xfId="4705" xr:uid="{626DE1FE-FC11-4E74-BCA0-2FCD991C3834}"/>
    <cellStyle name="Normal 34 5" xfId="4706" xr:uid="{43C86774-5FED-445F-ACC7-F51B6C90548B}"/>
    <cellStyle name="Normal 34 50" xfId="4707" xr:uid="{A1E8E455-D629-427A-95F9-6DED5AE880F0}"/>
    <cellStyle name="Normal 34 51" xfId="4708" xr:uid="{5FC3EAC7-AB20-45F5-8994-E954F09D5C89}"/>
    <cellStyle name="Normal 34 52" xfId="4709" xr:uid="{3F3563C8-3751-4797-B7BB-20699F4CA939}"/>
    <cellStyle name="Normal 34 53" xfId="4710" xr:uid="{6C6F5941-C506-4E08-AF8C-1C5C513D8AE9}"/>
    <cellStyle name="Normal 34 54" xfId="4711" xr:uid="{1D875B9A-2A4A-4D6F-A9CF-16725A221013}"/>
    <cellStyle name="Normal 34 55" xfId="4712" xr:uid="{8AFCC53D-8EDA-44B8-B094-F7A1792A2E41}"/>
    <cellStyle name="Normal 34 56" xfId="4713" xr:uid="{9ABA5B13-29EA-45B7-9CC2-5840C34CC657}"/>
    <cellStyle name="Normal 34 57" xfId="4714" xr:uid="{C14F06F2-7E21-43A1-939C-BBA3C0C6AEAA}"/>
    <cellStyle name="Normal 34 58" xfId="4715" xr:uid="{B5868E1B-B003-44AF-B050-681402E7079B}"/>
    <cellStyle name="Normal 34 6" xfId="4716" xr:uid="{26177C06-8264-44EF-947A-330ACF6B7FC6}"/>
    <cellStyle name="Normal 34 7" xfId="4717" xr:uid="{73279E74-88F4-4BF3-8355-BAAC42B846AF}"/>
    <cellStyle name="Normal 34 8" xfId="4718" xr:uid="{C27C049C-5BBE-4639-8D43-641FE47E28C6}"/>
    <cellStyle name="Normal 34 9" xfId="4719" xr:uid="{DE8934F3-201B-4E3D-BB93-14A37CDFBFAD}"/>
    <cellStyle name="Normal 35" xfId="4720" xr:uid="{AB6B765A-A814-4167-96DF-27F56B937B14}"/>
    <cellStyle name="Normal 35 10" xfId="4721" xr:uid="{C662034E-5538-46AD-B557-875E389B12B0}"/>
    <cellStyle name="Normal 35 11" xfId="4722" xr:uid="{E8B4E0B4-710F-40DC-93E7-74BB78F55668}"/>
    <cellStyle name="Normal 35 12" xfId="4723" xr:uid="{2E20A28E-5523-41EC-A5B7-C6F782EC0206}"/>
    <cellStyle name="Normal 35 13" xfId="4724" xr:uid="{73573640-DB8C-43F4-A152-FAB12A724F08}"/>
    <cellStyle name="Normal 35 14" xfId="4725" xr:uid="{7BB548C4-80BD-4CA6-8621-F14D93F52F2A}"/>
    <cellStyle name="Normal 35 15" xfId="4726" xr:uid="{8B7E8F63-85BF-490C-8D70-6307BE24D03E}"/>
    <cellStyle name="Normal 35 16" xfId="4727" xr:uid="{5A075EEB-21C9-4CCD-8141-7E59BBC3AA69}"/>
    <cellStyle name="Normal 35 17" xfId="4728" xr:uid="{00AF8068-E66D-4B4B-AFA5-69DCD143214F}"/>
    <cellStyle name="Normal 35 18" xfId="4729" xr:uid="{242FBAE7-B54C-41D5-AEB1-5488F18AA53A}"/>
    <cellStyle name="Normal 35 19" xfId="4730" xr:uid="{B3B17836-87E0-4277-8E7A-1468C6002DA5}"/>
    <cellStyle name="Normal 35 2" xfId="4731" xr:uid="{34EAB906-D272-48CB-A95B-B99437C3B57D}"/>
    <cellStyle name="Normal 35 2 2" xfId="4732" xr:uid="{D51E2229-F20F-4D7D-BE6C-D258FE945264}"/>
    <cellStyle name="Normal 35 20" xfId="4733" xr:uid="{0BA8E094-E022-4A5A-B352-5C3DD24FD6CE}"/>
    <cellStyle name="Normal 35 21" xfId="4734" xr:uid="{D57BE0E9-F44D-4B72-BB13-7738087D49AF}"/>
    <cellStyle name="Normal 35 22" xfId="4735" xr:uid="{0F1D410C-1054-4E19-B2F7-FDA9F19B4A63}"/>
    <cellStyle name="Normal 35 23" xfId="4736" xr:uid="{7D2E89AB-59A9-426A-8096-5646309D46E4}"/>
    <cellStyle name="Normal 35 24" xfId="4737" xr:uid="{8BD306AB-7E1E-4DA0-BF5A-AFB6D91E4E28}"/>
    <cellStyle name="Normal 35 25" xfId="4738" xr:uid="{1ED7F665-4E53-498F-B8BE-7A937875801E}"/>
    <cellStyle name="Normal 35 26" xfId="4739" xr:uid="{A4C562FE-F4C2-4DF6-9556-066F19CF33F4}"/>
    <cellStyle name="Normal 35 27" xfId="4740" xr:uid="{D4D39CF3-C4C1-4A14-B230-7CBBD3A6BC6E}"/>
    <cellStyle name="Normal 35 28" xfId="4741" xr:uid="{E24E6633-8B99-4F82-A7C1-CBF42BBE484F}"/>
    <cellStyle name="Normal 35 29" xfId="4742" xr:uid="{909C524B-C0C1-4F5D-9950-A0932FE66B52}"/>
    <cellStyle name="Normal 35 3" xfId="4743" xr:uid="{A01588DA-5E4C-4FF5-90F8-52A8C3FE4C65}"/>
    <cellStyle name="Normal 35 30" xfId="4744" xr:uid="{2C5EC04D-6BD6-43BB-9786-5F56A3EC2EE6}"/>
    <cellStyle name="Normal 35 31" xfId="4745" xr:uid="{8345984A-F529-4FD6-808A-3D24DC75E350}"/>
    <cellStyle name="Normal 35 32" xfId="4746" xr:uid="{8430F156-2CC6-4410-B76C-937D9DB9E979}"/>
    <cellStyle name="Normal 35 32 2" xfId="4747" xr:uid="{292F7205-D45E-42DC-9749-731E37E8D8D3}"/>
    <cellStyle name="Normal 35 33" xfId="4748" xr:uid="{41F3E25B-5E7B-4C38-B45B-A38EC2BD6EA2}"/>
    <cellStyle name="Normal 35 34" xfId="4749" xr:uid="{111CE088-AE5B-4BF6-A201-BDD83B49573D}"/>
    <cellStyle name="Normal 35 35" xfId="4750" xr:uid="{98FB3330-6604-4769-BFF6-F2FF77CAFFA8}"/>
    <cellStyle name="Normal 35 36" xfId="4751" xr:uid="{F33B88E0-C393-43C1-AC9A-E99631B29D7C}"/>
    <cellStyle name="Normal 35 37" xfId="4752" xr:uid="{1DA41F32-9B41-4274-89D7-BA92C6F4C866}"/>
    <cellStyle name="Normal 35 38" xfId="4753" xr:uid="{8A6E8D52-567B-4BED-82EE-FAE3BFD71D00}"/>
    <cellStyle name="Normal 35 39" xfId="4754" xr:uid="{586E009F-BF53-44E2-A77B-7207F424F74A}"/>
    <cellStyle name="Normal 35 4" xfId="4755" xr:uid="{7541E3EB-82C1-422A-8FB3-739BAC471CBF}"/>
    <cellStyle name="Normal 35 40" xfId="4756" xr:uid="{105B9E88-3E03-4453-967E-6A770A49A7A3}"/>
    <cellStyle name="Normal 35 41" xfId="4757" xr:uid="{70E7F6A8-0876-43E8-9208-B44091987D6C}"/>
    <cellStyle name="Normal 35 42" xfId="4758" xr:uid="{D89A3395-5C41-45E4-94F3-F3A2BA792F2B}"/>
    <cellStyle name="Normal 35 43" xfId="4759" xr:uid="{0F40BDF6-DA80-4245-BBD1-6B477BE3EF45}"/>
    <cellStyle name="Normal 35 44" xfId="4760" xr:uid="{C78E5A07-2FC8-4890-8680-A5500F2F8FA8}"/>
    <cellStyle name="Normal 35 45" xfId="4761" xr:uid="{F827E10D-6A1C-4EF4-85FA-6928E6687E6D}"/>
    <cellStyle name="Normal 35 46" xfId="4762" xr:uid="{1410B913-7177-4B24-B3BE-E6217999ED31}"/>
    <cellStyle name="Normal 35 47" xfId="4763" xr:uid="{7EBAA3DD-A828-4D3B-BCC8-5C3EB36AC5D2}"/>
    <cellStyle name="Normal 35 48" xfId="4764" xr:uid="{0EB6874D-E2CF-45EA-BA28-8E25596D51FF}"/>
    <cellStyle name="Normal 35 49" xfId="4765" xr:uid="{E21E187E-4322-4F3E-893E-1476176D0A61}"/>
    <cellStyle name="Normal 35 5" xfId="4766" xr:uid="{20C7FD74-E37C-4AFE-B4E1-8B04A123502C}"/>
    <cellStyle name="Normal 35 50" xfId="4767" xr:uid="{0B627489-19CE-4B8F-99EF-948B8C104AA4}"/>
    <cellStyle name="Normal 35 51" xfId="4768" xr:uid="{E7D32FD6-E3E2-4050-BB56-168F638BE365}"/>
    <cellStyle name="Normal 35 52" xfId="4769" xr:uid="{617BA145-AC30-4206-89B7-5035FE370AB8}"/>
    <cellStyle name="Normal 35 53" xfId="4770" xr:uid="{5318262B-F840-44F7-9E79-9A04399E8EDA}"/>
    <cellStyle name="Normal 35 54" xfId="4771" xr:uid="{60D93F79-699A-4137-8652-2AFC2B07F434}"/>
    <cellStyle name="Normal 35 55" xfId="4772" xr:uid="{17D7C9D5-6AF1-4B24-A865-3D7A04D32BE9}"/>
    <cellStyle name="Normal 35 56" xfId="4773" xr:uid="{65861A09-1500-4873-9A3E-0BD32385825D}"/>
    <cellStyle name="Normal 35 57" xfId="4774" xr:uid="{3B1E0073-EB54-4F66-A168-B4D1351CEDCA}"/>
    <cellStyle name="Normal 35 58" xfId="4775" xr:uid="{217E73C5-D250-4A9D-8BF8-3D4A1B319794}"/>
    <cellStyle name="Normal 35 6" xfId="4776" xr:uid="{2060B9A8-70B4-4B28-B993-D281609245C0}"/>
    <cellStyle name="Normal 35 7" xfId="4777" xr:uid="{B2C24611-534A-43D4-8D4B-4DC06BBB0A7F}"/>
    <cellStyle name="Normal 35 8" xfId="4778" xr:uid="{5331A953-4380-4516-B4E6-1DD06B04D2D7}"/>
    <cellStyle name="Normal 35 9" xfId="4779" xr:uid="{B47900AB-9B2C-4121-91EB-4A77DDACB150}"/>
    <cellStyle name="Normal 36" xfId="4780" xr:uid="{D4470B84-8FFD-4534-B35A-522C9566862A}"/>
    <cellStyle name="Normal 36 10" xfId="4781" xr:uid="{3DA545C2-AEF9-4CA5-95CF-9143DDE86DE8}"/>
    <cellStyle name="Normal 36 11" xfId="4782" xr:uid="{E0775ED1-B503-4988-AED8-A93BF85DA5D2}"/>
    <cellStyle name="Normal 36 12" xfId="4783" xr:uid="{CCDFB36F-7010-4C31-B96B-5225085B2A13}"/>
    <cellStyle name="Normal 36 13" xfId="4784" xr:uid="{C2F167F4-B462-4125-8ABE-C6947243705E}"/>
    <cellStyle name="Normal 36 14" xfId="4785" xr:uid="{881F01EA-7306-4186-AF22-83816D57F8C4}"/>
    <cellStyle name="Normal 36 15" xfId="4786" xr:uid="{B5C8B3A9-9998-46D3-8E88-316398F93696}"/>
    <cellStyle name="Normal 36 16" xfId="4787" xr:uid="{5CF1DEC6-5077-4CA7-B243-187138EB5D9D}"/>
    <cellStyle name="Normal 36 17" xfId="4788" xr:uid="{2A39E2E0-2D62-438C-9299-1E2FE9BFACB9}"/>
    <cellStyle name="Normal 36 18" xfId="4789" xr:uid="{418240D5-BB0B-4494-8D8D-41B7072F44A3}"/>
    <cellStyle name="Normal 36 19" xfId="4790" xr:uid="{61F7C0E3-C00C-4B87-8AC2-421482FD085F}"/>
    <cellStyle name="Normal 36 2" xfId="4791" xr:uid="{813D91E9-BAD5-46C8-B4D1-6D5742AEDDE6}"/>
    <cellStyle name="Normal 36 2 2" xfId="4792" xr:uid="{F2D2429E-9A1E-40DB-A21A-F934BE1070B3}"/>
    <cellStyle name="Normal 36 20" xfId="4793" xr:uid="{B9448A6D-4DA5-444B-AE74-EC8A430A1661}"/>
    <cellStyle name="Normal 36 21" xfId="4794" xr:uid="{CB9B0285-39E5-47C9-8C2F-16B6991230EE}"/>
    <cellStyle name="Normal 36 22" xfId="4795" xr:uid="{E00898C2-20C6-47D1-9EDB-1224D8664993}"/>
    <cellStyle name="Normal 36 23" xfId="4796" xr:uid="{F8E508D9-FE22-4D3B-B9C0-97FA55BEF44A}"/>
    <cellStyle name="Normal 36 24" xfId="4797" xr:uid="{26F6DCB3-9702-4298-A2AD-8482ECC3E3B8}"/>
    <cellStyle name="Normal 36 25" xfId="4798" xr:uid="{771C25FB-459A-4C21-BCD4-222E2C549B2D}"/>
    <cellStyle name="Normal 36 26" xfId="4799" xr:uid="{E1249B62-C627-475E-9F46-613965097B19}"/>
    <cellStyle name="Normal 36 27" xfId="4800" xr:uid="{27882F18-42CA-4C22-8310-E6B5DDB2CD95}"/>
    <cellStyle name="Normal 36 28" xfId="4801" xr:uid="{58E03965-9A61-4202-A4A7-CE10F49075D2}"/>
    <cellStyle name="Normal 36 29" xfId="4802" xr:uid="{52884C40-BF29-41BE-A613-BFF8D2A72226}"/>
    <cellStyle name="Normal 36 3" xfId="4803" xr:uid="{46142A22-C367-488A-BBA7-3609F142F52B}"/>
    <cellStyle name="Normal 36 30" xfId="4804" xr:uid="{AE400E09-FB82-4DE5-A1DF-B2A2617C61BD}"/>
    <cellStyle name="Normal 36 31" xfId="4805" xr:uid="{83BC5D39-678B-45D9-83F8-C27710FF4A3B}"/>
    <cellStyle name="Normal 36 32" xfId="4806" xr:uid="{5CBB557B-3E23-4415-AE09-ED70F48F64D4}"/>
    <cellStyle name="Normal 36 32 2" xfId="4807" xr:uid="{7858B418-BC66-4505-A00B-1F833C4CAE9F}"/>
    <cellStyle name="Normal 36 33" xfId="4808" xr:uid="{9C4EA19F-4D43-4AB6-A048-0309BD183CCE}"/>
    <cellStyle name="Normal 36 34" xfId="4809" xr:uid="{CB0367E5-2F7B-4B9D-A1AB-629B07E37E30}"/>
    <cellStyle name="Normal 36 35" xfId="4810" xr:uid="{510E9D46-08BA-4540-98B7-6672D64CC266}"/>
    <cellStyle name="Normal 36 36" xfId="4811" xr:uid="{FD553DA4-6F0F-4470-A476-6B12DF52B193}"/>
    <cellStyle name="Normal 36 37" xfId="4812" xr:uid="{7CFFEA30-222B-4ABB-BCE1-98B1C00CE33A}"/>
    <cellStyle name="Normal 36 38" xfId="4813" xr:uid="{5C1F97D8-CFDF-4853-8094-1E3293B3E25A}"/>
    <cellStyle name="Normal 36 39" xfId="4814" xr:uid="{222362A9-7722-47BC-8639-84614EE3E8CD}"/>
    <cellStyle name="Normal 36 4" xfId="4815" xr:uid="{056204E1-6E93-4A9B-8B0A-2817CA97F6A4}"/>
    <cellStyle name="Normal 36 40" xfId="4816" xr:uid="{1CA4868B-CB59-4048-B3ED-25C49AE4846E}"/>
    <cellStyle name="Normal 36 41" xfId="4817" xr:uid="{21E2C494-120C-4E9A-9CC1-E27BEE9E6B59}"/>
    <cellStyle name="Normal 36 42" xfId="4818" xr:uid="{E20BB115-EBEB-4F51-AAEF-F23B63074CA8}"/>
    <cellStyle name="Normal 36 43" xfId="4819" xr:uid="{C099F613-5F12-4E64-83C7-1D030B27ACB8}"/>
    <cellStyle name="Normal 36 44" xfId="4820" xr:uid="{5FCF217A-CB47-4771-A875-90C9A16572A5}"/>
    <cellStyle name="Normal 36 45" xfId="4821" xr:uid="{5050FC81-BED5-40EA-8F90-F4244D529743}"/>
    <cellStyle name="Normal 36 46" xfId="4822" xr:uid="{011CAD3B-30B2-421D-88C2-85DC5BFE44D6}"/>
    <cellStyle name="Normal 36 47" xfId="4823" xr:uid="{09D95076-1CB3-4887-9EA3-EB16ADF03AA5}"/>
    <cellStyle name="Normal 36 48" xfId="4824" xr:uid="{2DAB5916-1559-4EC0-A04B-61F00C41F3DB}"/>
    <cellStyle name="Normal 36 49" xfId="4825" xr:uid="{C61FAA4F-C312-43B9-90F3-4CF9BB0BCA8E}"/>
    <cellStyle name="Normal 36 5" xfId="4826" xr:uid="{5B6BA722-9FF1-4656-AF48-9EF7C4B2E7EA}"/>
    <cellStyle name="Normal 36 50" xfId="4827" xr:uid="{F4C96CC9-176A-4CBF-9B52-57CAB1B05C4E}"/>
    <cellStyle name="Normal 36 51" xfId="4828" xr:uid="{7ACEA5C3-A0E3-43A0-A7EE-0252895FA5DB}"/>
    <cellStyle name="Normal 36 52" xfId="4829" xr:uid="{A4A8051D-8DE5-4884-A2D1-776F88BCD5DB}"/>
    <cellStyle name="Normal 36 53" xfId="4830" xr:uid="{0245F1FC-37B9-4B9B-90B2-2625A6115B73}"/>
    <cellStyle name="Normal 36 54" xfId="4831" xr:uid="{B130A345-BD15-42E8-ACB6-1D67A632BD93}"/>
    <cellStyle name="Normal 36 55" xfId="4832" xr:uid="{0FC44A8C-8DE8-4756-AD28-8DFFBED904C4}"/>
    <cellStyle name="Normal 36 56" xfId="4833" xr:uid="{3E361A45-EC85-40B1-B1FA-859B0BD24637}"/>
    <cellStyle name="Normal 36 57" xfId="4834" xr:uid="{575EA381-B2C4-4CCC-AAC4-924FB416F64A}"/>
    <cellStyle name="Normal 36 58" xfId="4835" xr:uid="{5003B5EF-48C5-439C-B2ED-EFDDC1CD451F}"/>
    <cellStyle name="Normal 36 6" xfId="4836" xr:uid="{E6915C19-5EEE-4F88-8777-C4911321C0E1}"/>
    <cellStyle name="Normal 36 7" xfId="4837" xr:uid="{16E5E92E-2515-4612-8AE8-F525F0936C50}"/>
    <cellStyle name="Normal 36 8" xfId="4838" xr:uid="{466302F9-4B60-4BF8-A575-1B289C64FBF7}"/>
    <cellStyle name="Normal 36 9" xfId="4839" xr:uid="{41260495-0206-4AAD-B900-7C9F9D8A92E8}"/>
    <cellStyle name="Normal 37" xfId="4840" xr:uid="{0259A6C7-C5D1-4708-BF13-90D144BDD425}"/>
    <cellStyle name="Normal 37 10" xfId="4841" xr:uid="{F25C4EEF-01ED-4D27-8001-5CC7A7BDD4FC}"/>
    <cellStyle name="Normal 37 11" xfId="4842" xr:uid="{8110641A-8819-499C-8243-1B46E64369D3}"/>
    <cellStyle name="Normal 37 12" xfId="4843" xr:uid="{ED526BBF-442B-4793-997F-49E4E43A6230}"/>
    <cellStyle name="Normal 37 13" xfId="4844" xr:uid="{D07BA86C-4CBD-48FD-ABCD-00799C11327B}"/>
    <cellStyle name="Normal 37 14" xfId="4845" xr:uid="{9B637552-5CE0-403E-9D3F-1A58087FF0B6}"/>
    <cellStyle name="Normal 37 15" xfId="4846" xr:uid="{DB23461E-313D-46BC-827E-7D30D9E0C98F}"/>
    <cellStyle name="Normal 37 16" xfId="4847" xr:uid="{94154B3B-C31F-4C85-ADE5-405418F5C9EB}"/>
    <cellStyle name="Normal 37 17" xfId="4848" xr:uid="{B7D2362E-4585-462B-8AF6-9773BF193C40}"/>
    <cellStyle name="Normal 37 18" xfId="4849" xr:uid="{4E8F3D96-7D7E-46FC-91AA-2116C148E35E}"/>
    <cellStyle name="Normal 37 19" xfId="4850" xr:uid="{891AA5E5-E0F2-4133-BF53-CF1E143FE35E}"/>
    <cellStyle name="Normal 37 2" xfId="4851" xr:uid="{ED604146-61C1-439B-8FF9-E9C9C58B560B}"/>
    <cellStyle name="Normal 37 2 2" xfId="4852" xr:uid="{96699588-4BEE-4F38-A135-F48F83DC0230}"/>
    <cellStyle name="Normal 37 20" xfId="4853" xr:uid="{198881B7-684B-4059-9AE4-5F8A18888390}"/>
    <cellStyle name="Normal 37 21" xfId="4854" xr:uid="{7091D596-9226-4C56-9E9A-ED3377CC2755}"/>
    <cellStyle name="Normal 37 22" xfId="4855" xr:uid="{7181EEBC-A3CA-4F2D-8BF0-EC14519FA6B1}"/>
    <cellStyle name="Normal 37 23" xfId="4856" xr:uid="{1465D8DC-D793-4116-87FA-9C7B7F370AB2}"/>
    <cellStyle name="Normal 37 24" xfId="4857" xr:uid="{F4183168-2C14-4D26-A8B8-966A8C674699}"/>
    <cellStyle name="Normal 37 25" xfId="4858" xr:uid="{86703069-1CF1-41B8-BD40-88B9C46E425B}"/>
    <cellStyle name="Normal 37 26" xfId="4859" xr:uid="{86028820-0A0E-44C6-9B4B-1296B6C76741}"/>
    <cellStyle name="Normal 37 27" xfId="4860" xr:uid="{84CE0E3D-F59A-41EC-BC64-0A89F4120DC3}"/>
    <cellStyle name="Normal 37 28" xfId="4861" xr:uid="{A7CD5AE1-6A99-4DCB-B13B-B0275F7BB15E}"/>
    <cellStyle name="Normal 37 29" xfId="4862" xr:uid="{8161E2E1-2EA0-485B-91A1-557DCDD9D077}"/>
    <cellStyle name="Normal 37 3" xfId="4863" xr:uid="{F4EB260B-2741-42EF-A80F-BA2E0BD39745}"/>
    <cellStyle name="Normal 37 30" xfId="4864" xr:uid="{8C0CBACF-F781-45D2-A709-826DA05100DF}"/>
    <cellStyle name="Normal 37 31" xfId="4865" xr:uid="{10F5985E-A41D-43E7-847D-E7737B10DD09}"/>
    <cellStyle name="Normal 37 32" xfId="4866" xr:uid="{A00014E7-5E15-4BFD-8780-31833713BC27}"/>
    <cellStyle name="Normal 37 32 2" xfId="4867" xr:uid="{75FF18B3-7D11-4988-9F7C-3512A3446DEE}"/>
    <cellStyle name="Normal 37 33" xfId="4868" xr:uid="{8BF5D41F-51D8-4088-9169-6530188B6FAD}"/>
    <cellStyle name="Normal 37 34" xfId="4869" xr:uid="{96680A00-B6F0-4404-933E-AE01569A2ACB}"/>
    <cellStyle name="Normal 37 35" xfId="4870" xr:uid="{ED94A680-E44B-490C-B39D-4FAB0C1E64F8}"/>
    <cellStyle name="Normal 37 36" xfId="4871" xr:uid="{943D0B75-266E-42C8-A92B-A9A5A279384D}"/>
    <cellStyle name="Normal 37 37" xfId="4872" xr:uid="{266B60EA-DD43-477F-AE07-ED3E5BD34601}"/>
    <cellStyle name="Normal 37 38" xfId="4873" xr:uid="{97C7DF1C-EF93-41DB-AA83-DF0C21D04D2C}"/>
    <cellStyle name="Normal 37 39" xfId="4874" xr:uid="{A29A3715-B9D4-45FE-BDB7-E702D99190A5}"/>
    <cellStyle name="Normal 37 4" xfId="4875" xr:uid="{E3D3ADEB-0AFB-45E1-8C00-8A5364258935}"/>
    <cellStyle name="Normal 37 40" xfId="4876" xr:uid="{895CF3D2-F680-455C-8EE6-228B8716E068}"/>
    <cellStyle name="Normal 37 41" xfId="4877" xr:uid="{8C3348C3-021D-4B89-AFD9-35BE4F4F1223}"/>
    <cellStyle name="Normal 37 42" xfId="4878" xr:uid="{7E483856-0C78-4F71-8477-2473267DAE1A}"/>
    <cellStyle name="Normal 37 43" xfId="4879" xr:uid="{6DB2CE7F-E99A-44B4-BDA0-448A8F351A2E}"/>
    <cellStyle name="Normal 37 44" xfId="4880" xr:uid="{E2649168-589F-4C13-A17C-17C3AB7F9476}"/>
    <cellStyle name="Normal 37 45" xfId="4881" xr:uid="{E3BBF81D-F7B6-48CA-89CC-3FF540923673}"/>
    <cellStyle name="Normal 37 46" xfId="4882" xr:uid="{4333FC05-0FA0-4527-A3DD-EFA2A45D747D}"/>
    <cellStyle name="Normal 37 47" xfId="4883" xr:uid="{64023927-47F7-4799-A8C1-1845BF3616C6}"/>
    <cellStyle name="Normal 37 48" xfId="4884" xr:uid="{DF75DB56-108C-4612-A474-5B7D8D20669E}"/>
    <cellStyle name="Normal 37 49" xfId="4885" xr:uid="{11AD5B24-1DDD-410E-BABD-D39E698FF7A2}"/>
    <cellStyle name="Normal 37 5" xfId="4886" xr:uid="{341EF401-F560-4C6B-95E5-A37A3E996CB9}"/>
    <cellStyle name="Normal 37 50" xfId="4887" xr:uid="{915BFD05-7C09-4EE7-8710-28FF006C9F15}"/>
    <cellStyle name="Normal 37 51" xfId="4888" xr:uid="{11E7481D-32D7-43BD-9227-D8F30689CF1B}"/>
    <cellStyle name="Normal 37 52" xfId="4889" xr:uid="{4F42058A-2EE1-429D-9F53-C6E791C9AB62}"/>
    <cellStyle name="Normal 37 53" xfId="4890" xr:uid="{1AC45B0E-DA1E-4144-A9A4-03CD6DE6C5B1}"/>
    <cellStyle name="Normal 37 54" xfId="4891" xr:uid="{B1FB707C-D3C8-4C7D-A220-6B40282B4E42}"/>
    <cellStyle name="Normal 37 55" xfId="4892" xr:uid="{274B1723-DCE1-44F1-ABF4-AE8CD94523BF}"/>
    <cellStyle name="Normal 37 56" xfId="4893" xr:uid="{9B8799DB-97EE-4699-BA82-A6C017C7D3AD}"/>
    <cellStyle name="Normal 37 57" xfId="4894" xr:uid="{4A9B1505-FCE4-48D8-A414-BCE43C58C341}"/>
    <cellStyle name="Normal 37 58" xfId="4895" xr:uid="{7069FF09-FA80-49CF-A74B-2946B12C4CE4}"/>
    <cellStyle name="Normal 37 6" xfId="4896" xr:uid="{AC3B6BB3-7648-4110-8ABA-37B588669CB0}"/>
    <cellStyle name="Normal 37 7" xfId="4897" xr:uid="{B6594482-4940-4945-B86D-11D4CD48C2BB}"/>
    <cellStyle name="Normal 37 8" xfId="4898" xr:uid="{F71616D1-C7ED-4727-9BD8-2ABF637D9F4A}"/>
    <cellStyle name="Normal 37 9" xfId="4899" xr:uid="{53A54ADD-20CD-48A3-AE99-1CA3F7E218B3}"/>
    <cellStyle name="Normal 38" xfId="4900" xr:uid="{33EA7E6A-91A8-4CD2-9F3B-B16EEC987BBA}"/>
    <cellStyle name="Normal 38 10" xfId="4901" xr:uid="{6421DD60-BD38-4941-A356-3AB93BB90999}"/>
    <cellStyle name="Normal 38 11" xfId="4902" xr:uid="{2117F8AF-9A49-4B05-93FE-2D914F3DF41E}"/>
    <cellStyle name="Normal 38 12" xfId="4903" xr:uid="{D648751E-413F-47BA-B123-CE4BFD674162}"/>
    <cellStyle name="Normal 38 13" xfId="4904" xr:uid="{5B0DED2C-F492-49E9-8411-439CAA553568}"/>
    <cellStyle name="Normal 38 14" xfId="4905" xr:uid="{8F78EE93-142B-453A-A56B-2277F515DD96}"/>
    <cellStyle name="Normal 38 15" xfId="4906" xr:uid="{0D9BEF3F-42D0-4ACE-A172-CF4E58177070}"/>
    <cellStyle name="Normal 38 16" xfId="4907" xr:uid="{21EC9552-1DBA-4D82-B57F-CCD32F7BE742}"/>
    <cellStyle name="Normal 38 17" xfId="4908" xr:uid="{75142F71-D0D1-4809-9E3A-741C8ACF9AB4}"/>
    <cellStyle name="Normal 38 18" xfId="4909" xr:uid="{5228D5FD-DB6C-40D6-912F-93B59A6EABA7}"/>
    <cellStyle name="Normal 38 19" xfId="4910" xr:uid="{D569CDDF-57F0-4D35-82F7-C8920A5B3A68}"/>
    <cellStyle name="Normal 38 2" xfId="4911" xr:uid="{3DAD866D-56E0-40F4-87DC-37056D13885B}"/>
    <cellStyle name="Normal 38 2 2" xfId="4912" xr:uid="{BC930191-7EAC-407E-AB8C-5A917D30996B}"/>
    <cellStyle name="Normal 38 20" xfId="4913" xr:uid="{C28B2060-1BFB-434E-87F0-DF9F52D12767}"/>
    <cellStyle name="Normal 38 21" xfId="4914" xr:uid="{E4F882CC-000D-4F90-9506-B668BAA776A3}"/>
    <cellStyle name="Normal 38 22" xfId="4915" xr:uid="{1607DB34-AD53-4D28-A687-10FC3BA07B01}"/>
    <cellStyle name="Normal 38 23" xfId="4916" xr:uid="{754E7D23-DE3F-4C8F-AF26-8EE7D9D34E53}"/>
    <cellStyle name="Normal 38 24" xfId="4917" xr:uid="{F73D6E8A-8BF7-45E3-A787-41AB0604B147}"/>
    <cellStyle name="Normal 38 25" xfId="4918" xr:uid="{A0FED517-637B-4115-926C-55C7B804D7EC}"/>
    <cellStyle name="Normal 38 26" xfId="4919" xr:uid="{5FE84BF3-4837-402F-98E5-FE757351708D}"/>
    <cellStyle name="Normal 38 27" xfId="4920" xr:uid="{4884B581-9014-4DAD-8D48-782F0E803267}"/>
    <cellStyle name="Normal 38 28" xfId="4921" xr:uid="{9A1491F5-B3F4-4E42-AA00-3319750407F1}"/>
    <cellStyle name="Normal 38 29" xfId="4922" xr:uid="{BF6A67A8-6559-4F03-A582-0713A5BDED96}"/>
    <cellStyle name="Normal 38 3" xfId="4923" xr:uid="{2F5BADFE-508D-46C1-96F6-8991A1C78764}"/>
    <cellStyle name="Normal 38 30" xfId="4924" xr:uid="{7E86656E-6DE2-4913-B8D4-55B59926E5DB}"/>
    <cellStyle name="Normal 38 31" xfId="4925" xr:uid="{534279CF-7B58-4673-A47D-244A7277EE7D}"/>
    <cellStyle name="Normal 38 32" xfId="4926" xr:uid="{F500B8FB-69EA-4247-9BE3-644C5817B618}"/>
    <cellStyle name="Normal 38 33" xfId="4927" xr:uid="{646B0897-1909-4B54-800C-EF105D1E01EA}"/>
    <cellStyle name="Normal 38 33 2" xfId="4928" xr:uid="{0B6B083E-18CD-45C8-8457-15C426E7BF74}"/>
    <cellStyle name="Normal 38 34" xfId="4929" xr:uid="{9E8906B0-82FE-48DD-894D-C4A768C16450}"/>
    <cellStyle name="Normal 38 35" xfId="4930" xr:uid="{94991A84-A82A-4AE1-B5EC-21362395599E}"/>
    <cellStyle name="Normal 38 36" xfId="4931" xr:uid="{12AB8713-8F25-4149-8416-4FDD4E6E881F}"/>
    <cellStyle name="Normal 38 37" xfId="4932" xr:uid="{8C8FB003-3FDC-4066-A522-BED8850445F1}"/>
    <cellStyle name="Normal 38 38" xfId="4933" xr:uid="{A345433F-8E43-4038-9D96-C4FAA418B01D}"/>
    <cellStyle name="Normal 38 39" xfId="4934" xr:uid="{D2CC6266-F61C-4E18-9440-BDA05662CC39}"/>
    <cellStyle name="Normal 38 4" xfId="4935" xr:uid="{45BF9B98-F913-4BDE-B6C3-D32F2C45E29C}"/>
    <cellStyle name="Normal 38 40" xfId="4936" xr:uid="{0CE21C00-B005-4B92-BAD7-DF00273A1B0D}"/>
    <cellStyle name="Normal 38 41" xfId="4937" xr:uid="{BF4A6619-E353-4176-A04E-5FFBC962F7D2}"/>
    <cellStyle name="Normal 38 42" xfId="4938" xr:uid="{D1677F98-90C9-4ACD-95FA-60AC073AA6CE}"/>
    <cellStyle name="Normal 38 43" xfId="4939" xr:uid="{22505E5C-E65B-456F-96C9-2330BAF409AA}"/>
    <cellStyle name="Normal 38 44" xfId="4940" xr:uid="{EED8A748-8AED-43F4-87E6-C82D64770C73}"/>
    <cellStyle name="Normal 38 45" xfId="4941" xr:uid="{C3D48EDA-1B26-4B5B-B408-861C9964B110}"/>
    <cellStyle name="Normal 38 46" xfId="4942" xr:uid="{5C1F4067-4E24-48F6-A1D1-0AEE54D932BB}"/>
    <cellStyle name="Normal 38 47" xfId="4943" xr:uid="{9169F1B7-E810-4182-9C63-7D35D47D325E}"/>
    <cellStyle name="Normal 38 48" xfId="4944" xr:uid="{96AC141C-32E2-4FC5-A857-49B44504F229}"/>
    <cellStyle name="Normal 38 49" xfId="4945" xr:uid="{CE659406-0731-4325-82DB-F052D7DB7FE2}"/>
    <cellStyle name="Normal 38 5" xfId="4946" xr:uid="{6B826347-5491-4008-8957-BD8ED333EC05}"/>
    <cellStyle name="Normal 38 50" xfId="4947" xr:uid="{16DA2C09-F87C-445E-BA36-62AAF37C3D48}"/>
    <cellStyle name="Normal 38 51" xfId="4948" xr:uid="{7ABA3F2C-D6C1-4110-881C-587679152140}"/>
    <cellStyle name="Normal 38 52" xfId="4949" xr:uid="{94B8C9A7-BCB8-4A0C-B169-6C153E86B16E}"/>
    <cellStyle name="Normal 38 53" xfId="4950" xr:uid="{67414FAA-C7BA-4A2E-9D40-D35DBE9CFCE3}"/>
    <cellStyle name="Normal 38 54" xfId="4951" xr:uid="{4C8CD152-83B5-44BC-B8C0-C5CA378F60C3}"/>
    <cellStyle name="Normal 38 55" xfId="4952" xr:uid="{3886C305-E31F-447A-B1CD-F836E2599311}"/>
    <cellStyle name="Normal 38 56" xfId="4953" xr:uid="{053B7149-BB6A-4F8F-A1C2-FF37648D3D16}"/>
    <cellStyle name="Normal 38 57" xfId="4954" xr:uid="{B3E4B574-0603-4B7F-9A16-6FB994AE9015}"/>
    <cellStyle name="Normal 38 58" xfId="4955" xr:uid="{C66B7ADD-5D4B-4B94-9B8F-48DA19D31ABC}"/>
    <cellStyle name="Normal 38 59" xfId="4956" xr:uid="{36A9C62B-9DCD-4CE9-AE87-25C62599F549}"/>
    <cellStyle name="Normal 38 6" xfId="4957" xr:uid="{8E1B52A6-1B29-4AE0-9D96-C7A4F606D8B7}"/>
    <cellStyle name="Normal 38 7" xfId="4958" xr:uid="{7E2C83E0-946F-4ED4-9646-C516014196AC}"/>
    <cellStyle name="Normal 38 8" xfId="4959" xr:uid="{D614FC95-FFC1-42C4-9D78-6623300180ED}"/>
    <cellStyle name="Normal 38 9" xfId="4960" xr:uid="{98EF0411-D399-46EE-99CC-225213FEC1A0}"/>
    <cellStyle name="Normal 39" xfId="4961" xr:uid="{2513956B-D25F-4C6E-B866-648303EC1886}"/>
    <cellStyle name="Normal 39 10" xfId="4962" xr:uid="{63EA3D5E-2E6B-49CF-92D6-D21D81D74493}"/>
    <cellStyle name="Normal 39 11" xfId="4963" xr:uid="{1C0FA3DA-CE9C-426D-B9E4-ECC15CE7D4F1}"/>
    <cellStyle name="Normal 39 12" xfId="4964" xr:uid="{449E3E0D-6E33-4FBF-A683-2BCCE68E65F4}"/>
    <cellStyle name="Normal 39 13" xfId="4965" xr:uid="{24172563-0CCA-4C18-AD9E-77BEA31B0B7D}"/>
    <cellStyle name="Normal 39 14" xfId="4966" xr:uid="{8FEA5BF5-0E4F-4067-8C51-EDFF85201E00}"/>
    <cellStyle name="Normal 39 15" xfId="4967" xr:uid="{0B5FD720-E462-4B92-85EF-74C30E1A1561}"/>
    <cellStyle name="Normal 39 16" xfId="4968" xr:uid="{803E51BC-9231-46A0-933F-5A8BDC831811}"/>
    <cellStyle name="Normal 39 17" xfId="4969" xr:uid="{EBD7E51D-F91E-40BB-A0FB-866B23388D85}"/>
    <cellStyle name="Normal 39 18" xfId="4970" xr:uid="{BA753428-131D-4E01-A4DC-12AB12DE740C}"/>
    <cellStyle name="Normal 39 19" xfId="4971" xr:uid="{0354F738-0FBE-4EF8-BD6C-8F58ACAE92EB}"/>
    <cellStyle name="Normal 39 2" xfId="4972" xr:uid="{72BC1CA0-26B1-480F-9A97-090EDDD0A309}"/>
    <cellStyle name="Normal 39 2 2" xfId="4973" xr:uid="{F6853FE6-ABB8-49F8-AB91-C34D9136788F}"/>
    <cellStyle name="Normal 39 20" xfId="4974" xr:uid="{008D6270-5D37-4513-AD14-831A4D7C301A}"/>
    <cellStyle name="Normal 39 21" xfId="4975" xr:uid="{326EC4E5-923C-473D-BD47-6B2A8B7089B4}"/>
    <cellStyle name="Normal 39 22" xfId="4976" xr:uid="{DF491A81-28FB-412A-91CD-7E3BF0274C29}"/>
    <cellStyle name="Normal 39 23" xfId="4977" xr:uid="{561A51B8-EF9A-457A-9728-A6E262A4B2C4}"/>
    <cellStyle name="Normal 39 24" xfId="4978" xr:uid="{1DC5EEB6-863D-4BE7-80D2-0240EADA828A}"/>
    <cellStyle name="Normal 39 25" xfId="4979" xr:uid="{FD453152-8C4A-4040-8A31-9916D7012CDC}"/>
    <cellStyle name="Normal 39 26" xfId="4980" xr:uid="{06605A45-38EF-4618-849F-94DBCCD7E75D}"/>
    <cellStyle name="Normal 39 27" xfId="4981" xr:uid="{435BAF42-95F9-42C0-8C99-95D16C22CFDE}"/>
    <cellStyle name="Normal 39 28" xfId="4982" xr:uid="{EDC2B83A-5AAB-4F3D-A645-E8AD85226A15}"/>
    <cellStyle name="Normal 39 29" xfId="4983" xr:uid="{EDA0A75A-4CB4-4C02-B85B-DF5CB2A22747}"/>
    <cellStyle name="Normal 39 3" xfId="4984" xr:uid="{D6141C7A-3E5C-49B3-8E2A-BF5C2EB568E9}"/>
    <cellStyle name="Normal 39 30" xfId="4985" xr:uid="{105EBDEB-65AE-4C93-99F2-9E09DDCAFA9B}"/>
    <cellStyle name="Normal 39 31" xfId="4986" xr:uid="{1E33AE1A-807A-49E5-887C-C1B934EE410C}"/>
    <cellStyle name="Normal 39 32" xfId="4987" xr:uid="{14D9205F-D6B2-4941-8553-C57580E9C629}"/>
    <cellStyle name="Normal 39 32 2" xfId="4988" xr:uid="{EF3720D6-FEE7-4812-98CF-4416DAB3FFB4}"/>
    <cellStyle name="Normal 39 33" xfId="4989" xr:uid="{A397D9C6-B98A-4322-8060-7C90690EE4B4}"/>
    <cellStyle name="Normal 39 34" xfId="4990" xr:uid="{4DDDE532-761C-4294-BE6E-2CB45E2CA0A6}"/>
    <cellStyle name="Normal 39 35" xfId="4991" xr:uid="{AFE567AE-3D9D-4D0D-B76F-87A0E5C4FEE5}"/>
    <cellStyle name="Normal 39 36" xfId="4992" xr:uid="{F83F6A80-1829-45C9-8349-FAEA47F73B3B}"/>
    <cellStyle name="Normal 39 37" xfId="4993" xr:uid="{E0E32CC4-B0D7-470D-B0E1-2CD023D6F8AB}"/>
    <cellStyle name="Normal 39 38" xfId="4994" xr:uid="{E83ABDD7-41FF-44E3-B04E-DABC23C00DC0}"/>
    <cellStyle name="Normal 39 39" xfId="4995" xr:uid="{98E3B154-A04D-4CF1-8582-814D1907CF5A}"/>
    <cellStyle name="Normal 39 4" xfId="4996" xr:uid="{FE0A78AA-8450-4B20-ABD4-0ABDA8A847DB}"/>
    <cellStyle name="Normal 39 40" xfId="4997" xr:uid="{A3E93C5D-9D0D-4867-9876-8D7FC4D55BC6}"/>
    <cellStyle name="Normal 39 41" xfId="4998" xr:uid="{847DA0D6-71DD-4249-ADFD-4834D6EE9CAE}"/>
    <cellStyle name="Normal 39 42" xfId="4999" xr:uid="{024ADF85-9588-417C-AF05-4BFE9A9B630A}"/>
    <cellStyle name="Normal 39 43" xfId="5000" xr:uid="{6D2C484F-FCD4-41D7-ADAF-6D6A179F4AA2}"/>
    <cellStyle name="Normal 39 44" xfId="5001" xr:uid="{979169D7-D2ED-4AE4-BD14-BA06E3067941}"/>
    <cellStyle name="Normal 39 45" xfId="5002" xr:uid="{294BB5FE-1373-4B28-A422-4D82708D7FD6}"/>
    <cellStyle name="Normal 39 46" xfId="5003" xr:uid="{FACD328B-284B-4CFB-8F2E-9ED176E5AB87}"/>
    <cellStyle name="Normal 39 47" xfId="5004" xr:uid="{1F8A2F43-DAB2-4DBC-9AA9-BF3E2F030E15}"/>
    <cellStyle name="Normal 39 48" xfId="5005" xr:uid="{BD0A5B8B-BD49-4983-A6FE-FF653477B148}"/>
    <cellStyle name="Normal 39 49" xfId="5006" xr:uid="{62938FE0-296F-4090-AA1D-023E83D79898}"/>
    <cellStyle name="Normal 39 5" xfId="5007" xr:uid="{6F091B6C-AA00-4AF0-9F69-9BE0307CE2D5}"/>
    <cellStyle name="Normal 39 50" xfId="5008" xr:uid="{7395D67F-625C-4C6D-87AD-7AF8EBE5DBD5}"/>
    <cellStyle name="Normal 39 51" xfId="5009" xr:uid="{CD876CA1-40E8-4322-8C70-EEA8B60DEB2D}"/>
    <cellStyle name="Normal 39 52" xfId="5010" xr:uid="{4F48D617-3DB7-4DC7-95AE-6101676AC5C6}"/>
    <cellStyle name="Normal 39 53" xfId="5011" xr:uid="{EC954C6C-4DCB-41AC-B136-FBBF10D6611D}"/>
    <cellStyle name="Normal 39 54" xfId="5012" xr:uid="{05E00F3A-08B0-4F30-9DF0-9FB17D973CE4}"/>
    <cellStyle name="Normal 39 55" xfId="5013" xr:uid="{275FBCB4-B1F6-4F86-A0CB-7346C96BDF27}"/>
    <cellStyle name="Normal 39 56" xfId="5014" xr:uid="{3998DACD-3C22-4C33-BD36-B2E9E5E5737C}"/>
    <cellStyle name="Normal 39 57" xfId="5015" xr:uid="{A04F1130-245D-40A2-A33D-B67EDC9B736B}"/>
    <cellStyle name="Normal 39 58" xfId="5016" xr:uid="{5E21188A-297B-4378-AFCB-6329A182B063}"/>
    <cellStyle name="Normal 39 6" xfId="5017" xr:uid="{7F7129F1-9F02-442A-BCC7-3D44A7FF424C}"/>
    <cellStyle name="Normal 39 7" xfId="5018" xr:uid="{0DB9EA10-4AD9-4220-9966-8773AB02B9BB}"/>
    <cellStyle name="Normal 39 8" xfId="5019" xr:uid="{A9EF8783-F3C7-49B7-BA05-56A5E94D9594}"/>
    <cellStyle name="Normal 39 9" xfId="5020" xr:uid="{4C357DDB-1514-48BD-8185-2463D8B1D167}"/>
    <cellStyle name="Normal 4" xfId="1502" xr:uid="{00000000-0005-0000-0000-000072090000}"/>
    <cellStyle name="Normal 4 10" xfId="5021" xr:uid="{8DD5883F-81AF-4C60-B836-E17030BE4B3C}"/>
    <cellStyle name="Normal 4 11" xfId="5022" xr:uid="{74BE48D0-87A8-407D-9295-0828B5617A53}"/>
    <cellStyle name="Normal 4 12" xfId="5023" xr:uid="{33479142-0086-41A9-BA10-52CE7DB8DD9E}"/>
    <cellStyle name="Normal 4 13" xfId="5024" xr:uid="{1F8CDCCA-1C2C-4C98-BA9C-0FFC57B0D3B3}"/>
    <cellStyle name="Normal 4 14" xfId="5025" xr:uid="{B87FDA11-6391-4BDA-B370-D605F6AB1DCD}"/>
    <cellStyle name="Normal 4 15" xfId="5026" xr:uid="{3B244DC7-8E14-42E6-88A6-98F8EA9CCC90}"/>
    <cellStyle name="Normal 4 16" xfId="5027" xr:uid="{5E94EFC4-3A5E-426B-87C0-50D5420C945B}"/>
    <cellStyle name="Normal 4 17" xfId="5028" xr:uid="{F4F1BE10-64B9-4A4E-88B4-5642F0F82629}"/>
    <cellStyle name="Normal 4 18" xfId="5029" xr:uid="{F31173F1-FA97-430E-B3D9-8DDF047B25E3}"/>
    <cellStyle name="Normal 4 19" xfId="5030" xr:uid="{86ED00F0-8DAC-4E98-84AC-FBF2B998796C}"/>
    <cellStyle name="Normal 4 2" xfId="2991" xr:uid="{B07B0A66-CA04-4D31-A71E-9E9733B3FA67}"/>
    <cellStyle name="Normal 4 2 2" xfId="5031" xr:uid="{195226EC-3C74-4198-8563-FDED83C98115}"/>
    <cellStyle name="Normal 4 20" xfId="5032" xr:uid="{7589DC33-5F02-47CD-858F-D2B2567076C5}"/>
    <cellStyle name="Normal 4 21" xfId="5033" xr:uid="{F62A3BCC-6B90-4737-AA52-7E60DAE4F865}"/>
    <cellStyle name="Normal 4 22" xfId="5034" xr:uid="{3CD14693-ADB0-4974-8E95-5A606D882A24}"/>
    <cellStyle name="Normal 4 23" xfId="5035" xr:uid="{49A2B66B-C17A-43AB-B16D-2FF4A4AE3673}"/>
    <cellStyle name="Normal 4 24" xfId="5036" xr:uid="{19F72252-406A-4DE8-9929-FC2FE9047A78}"/>
    <cellStyle name="Normal 4 25" xfId="5037" xr:uid="{0BF5931F-DA9D-4415-B1EB-3D9B507BA905}"/>
    <cellStyle name="Normal 4 26" xfId="5038" xr:uid="{C12C05EE-7D85-4A8F-B1AD-AE3705D39F3B}"/>
    <cellStyle name="Normal 4 27" xfId="5039" xr:uid="{27A842F3-B845-4E74-86DE-ED9E669DFDF1}"/>
    <cellStyle name="Normal 4 28" xfId="5040" xr:uid="{9BFE8651-BCBC-4887-BE85-798A40DA60BC}"/>
    <cellStyle name="Normal 4 29" xfId="5041" xr:uid="{BC2462E7-A52A-4BA5-A134-775E47492EED}"/>
    <cellStyle name="Normal 4 3" xfId="5042" xr:uid="{DD19DD26-72AB-4B48-884F-1F8FF9449614}"/>
    <cellStyle name="Normal 4 30" xfId="5043" xr:uid="{AA814A5D-1949-4DAE-AF98-10E86A2FE9A3}"/>
    <cellStyle name="Normal 4 31" xfId="5044" xr:uid="{8C0B34E3-F8E5-4B2D-94E5-72B6D2F83DBF}"/>
    <cellStyle name="Normal 4 32" xfId="5045" xr:uid="{009496D5-DB11-4084-A3A5-2A7E48D72823}"/>
    <cellStyle name="Normal 4 32 2" xfId="5046" xr:uid="{E08E8E5E-5201-4C4E-AC59-F12C835477D1}"/>
    <cellStyle name="Normal 4 33" xfId="5047" xr:uid="{13955037-DD4A-4827-9942-5B0D27B65C31}"/>
    <cellStyle name="Normal 4 34" xfId="5048" xr:uid="{D185A764-52F6-4291-87D4-2AC5269AA2F3}"/>
    <cellStyle name="Normal 4 35" xfId="5049" xr:uid="{D6292DFC-C741-4544-8D24-EEBC68DDD6E7}"/>
    <cellStyle name="Normal 4 36" xfId="5050" xr:uid="{09DE5BAB-2504-4D0E-AD4E-22B259761E0C}"/>
    <cellStyle name="Normal 4 37" xfId="5051" xr:uid="{8F72A8D8-877C-4211-9F3D-F1D752C8A0D7}"/>
    <cellStyle name="Normal 4 38" xfId="5052" xr:uid="{C6A3C277-FB29-4596-A5AF-83350D97009D}"/>
    <cellStyle name="Normal 4 39" xfId="5053" xr:uid="{CFE89076-D473-4E05-A621-0E50A8AE42ED}"/>
    <cellStyle name="Normal 4 4" xfId="5054" xr:uid="{7688DD23-D021-446F-9C06-8438B04BD2A5}"/>
    <cellStyle name="Normal 4 40" xfId="5055" xr:uid="{6653DBE2-D142-4C04-9682-7FD9327177A3}"/>
    <cellStyle name="Normal 4 41" xfId="5056" xr:uid="{72158A2D-4C5C-4580-8D00-42D90770345A}"/>
    <cellStyle name="Normal 4 42" xfId="5057" xr:uid="{6C7B7B32-C477-4AFD-BE17-E8D35160404D}"/>
    <cellStyle name="Normal 4 43" xfId="5058" xr:uid="{FB4723A1-F8D9-4F01-BEE6-C97105D37F05}"/>
    <cellStyle name="Normal 4 44" xfId="5059" xr:uid="{654BEC4B-8D62-4E88-B76E-60772611A471}"/>
    <cellStyle name="Normal 4 45" xfId="5060" xr:uid="{8C77F490-77EC-4860-A534-D3134254FDB2}"/>
    <cellStyle name="Normal 4 46" xfId="5061" xr:uid="{31F22468-CF02-4B20-ABC1-28B97B2CB177}"/>
    <cellStyle name="Normal 4 47" xfId="5062" xr:uid="{E2345D64-8B6A-4BDA-B097-2AA3B9CDAF52}"/>
    <cellStyle name="Normal 4 48" xfId="5063" xr:uid="{5140B7D4-9CE0-45FA-99A4-83564FC56F97}"/>
    <cellStyle name="Normal 4 49" xfId="5064" xr:uid="{A940F07B-7615-481D-A8C8-F400E3FD6653}"/>
    <cellStyle name="Normal 4 5" xfId="5065" xr:uid="{C98ADECC-7AC2-42E0-B142-14A29649C586}"/>
    <cellStyle name="Normal 4 50" xfId="5066" xr:uid="{FC77C5C1-F4E9-44A9-8515-21276FFFBFFC}"/>
    <cellStyle name="Normal 4 51" xfId="5067" xr:uid="{4B0D723C-A485-43BE-B8F4-8188A78B7B30}"/>
    <cellStyle name="Normal 4 52" xfId="5068" xr:uid="{F54B5A82-58E4-46D4-9D71-8B8A76487458}"/>
    <cellStyle name="Normal 4 53" xfId="5069" xr:uid="{E6EF8792-4181-41E5-8356-CE9160728583}"/>
    <cellStyle name="Normal 4 54" xfId="5070" xr:uid="{443ACD7B-47F8-40AD-B422-01C64113F0A1}"/>
    <cellStyle name="Normal 4 55" xfId="5071" xr:uid="{ADB67C99-FABB-4452-B0F0-E12A43AE2516}"/>
    <cellStyle name="Normal 4 56" xfId="5072" xr:uid="{31F0D11A-3517-42FC-9D73-98CF34B32EB9}"/>
    <cellStyle name="Normal 4 57" xfId="5073" xr:uid="{BD800260-FCA3-43CB-BDF1-134E7F87D16B}"/>
    <cellStyle name="Normal 4 58" xfId="5074" xr:uid="{E82FD8A6-D5F8-44E2-9C94-9BAC89B058DC}"/>
    <cellStyle name="Normal 4 59" xfId="5075" xr:uid="{F1566F59-5C8B-4561-9286-683947E780AA}"/>
    <cellStyle name="Normal 4 6" xfId="5076" xr:uid="{C0B2F7E7-09C0-44B4-9B93-9915097DAFAC}"/>
    <cellStyle name="Normal 4 60" xfId="5940" xr:uid="{2684AEA7-0815-425C-846D-0B7AAB9612B7}"/>
    <cellStyle name="Normal 4 61" xfId="12516" xr:uid="{09723327-FCF0-456B-A18A-6176EF6D264B}"/>
    <cellStyle name="Normal 4 62" xfId="38030" xr:uid="{D836F900-6C20-4F4B-9A5C-AA3581F1C1D9}"/>
    <cellStyle name="Normal 4 63" xfId="2990" xr:uid="{CFD49AC2-5095-4BB5-89F4-12316BBF93E3}"/>
    <cellStyle name="Normal 4 7" xfId="5077" xr:uid="{0E0A0EF5-E934-46CE-9EB1-BFA012B3C69F}"/>
    <cellStyle name="Normal 4 8" xfId="5078" xr:uid="{E1C85667-07D7-4607-8720-7C760212F787}"/>
    <cellStyle name="Normal 4 9" xfId="5079" xr:uid="{1627501D-07AD-4B2D-84A3-7273302E050A}"/>
    <cellStyle name="Normal 40" xfId="5080" xr:uid="{62CB22E7-DC95-4898-9A68-413A6C8313FF}"/>
    <cellStyle name="Normal 40 10" xfId="5081" xr:uid="{C432D962-A665-4070-94E8-4412BE3B72A1}"/>
    <cellStyle name="Normal 40 11" xfId="5082" xr:uid="{6BEAD36F-E8D5-4DE0-B99E-1F95195F0916}"/>
    <cellStyle name="Normal 40 12" xfId="5083" xr:uid="{0B3097DB-72C9-4D16-AB3E-7094C8BA3714}"/>
    <cellStyle name="Normal 40 13" xfId="5084" xr:uid="{B1C19FA7-5F32-4318-9F85-8E2C6B5149E0}"/>
    <cellStyle name="Normal 40 14" xfId="5085" xr:uid="{070BA268-871E-45B9-BF9C-6D723B4BC7FE}"/>
    <cellStyle name="Normal 40 15" xfId="5086" xr:uid="{495F1086-E1BB-45C7-8537-F403241E7E4F}"/>
    <cellStyle name="Normal 40 16" xfId="5087" xr:uid="{EC059521-5307-4110-895E-DF6A6F5C951E}"/>
    <cellStyle name="Normal 40 17" xfId="5088" xr:uid="{6A6B7E19-943E-464E-BC22-F1898B7949E6}"/>
    <cellStyle name="Normal 40 18" xfId="5089" xr:uid="{BFE69EDD-26CD-4503-BF0E-7ABAF52C4B74}"/>
    <cellStyle name="Normal 40 19" xfId="5090" xr:uid="{C41E7400-67B2-4CCE-BD8E-2513CF8CB565}"/>
    <cellStyle name="Normal 40 2" xfId="5091" xr:uid="{9F48DE22-9AB2-432D-A364-4B7B6BB3B859}"/>
    <cellStyle name="Normal 40 2 2" xfId="5092" xr:uid="{5606E99A-02F7-4ED3-8F10-A182D71234F6}"/>
    <cellStyle name="Normal 40 20" xfId="5093" xr:uid="{9B835C52-CBAB-400D-A5D4-48570E997AE8}"/>
    <cellStyle name="Normal 40 21" xfId="5094" xr:uid="{5B640E7B-E579-405D-AD78-779BFA764D7C}"/>
    <cellStyle name="Normal 40 22" xfId="5095" xr:uid="{FF1F117D-C2A7-43D9-B48D-BD77E73CCE61}"/>
    <cellStyle name="Normal 40 23" xfId="5096" xr:uid="{B0ADF38B-AFDB-47E1-A508-152298A50792}"/>
    <cellStyle name="Normal 40 24" xfId="5097" xr:uid="{81D3B224-234A-4062-B730-6497186283CC}"/>
    <cellStyle name="Normal 40 25" xfId="5098" xr:uid="{65930519-0A0E-46E8-8F80-4152D25983AD}"/>
    <cellStyle name="Normal 40 26" xfId="5099" xr:uid="{5A560AC5-80E1-462C-B0D6-1528627CF65E}"/>
    <cellStyle name="Normal 40 27" xfId="5100" xr:uid="{DAB1EFF6-F587-43DC-8DB5-5213EB3F020B}"/>
    <cellStyle name="Normal 40 28" xfId="5101" xr:uid="{96A9110E-0BDF-4756-9A97-A3BC32786B1C}"/>
    <cellStyle name="Normal 40 29" xfId="5102" xr:uid="{A7A71A25-B2F3-47B0-BFA4-019A47E539A0}"/>
    <cellStyle name="Normal 40 3" xfId="5103" xr:uid="{806BBB45-DF12-409C-B24A-44C01521804F}"/>
    <cellStyle name="Normal 40 30" xfId="5104" xr:uid="{4D66C75D-9C67-402C-8E68-521FBA49766E}"/>
    <cellStyle name="Normal 40 31" xfId="5105" xr:uid="{9EC15961-3EF5-47DB-A741-B3F3FDE131B3}"/>
    <cellStyle name="Normal 40 32" xfId="5106" xr:uid="{8B5C5D84-9D2E-41B1-BE54-5AC89570AC14}"/>
    <cellStyle name="Normal 40 32 2" xfId="5107" xr:uid="{D469C4FF-F489-4723-9523-F359B05DB4BB}"/>
    <cellStyle name="Normal 40 33" xfId="5108" xr:uid="{C24958F2-A4B2-4476-B759-7045065663DB}"/>
    <cellStyle name="Normal 40 34" xfId="5109" xr:uid="{74D4C9CB-ECE7-4077-A420-55C141F56CC3}"/>
    <cellStyle name="Normal 40 35" xfId="5110" xr:uid="{90F2A957-0937-4AE6-9663-F590BF5F8CBA}"/>
    <cellStyle name="Normal 40 36" xfId="5111" xr:uid="{C088069A-B9AE-4AC7-B00D-191ABDC97358}"/>
    <cellStyle name="Normal 40 37" xfId="5112" xr:uid="{AD85FBFB-0A70-431E-89D0-8606856D3C19}"/>
    <cellStyle name="Normal 40 38" xfId="5113" xr:uid="{0B0FF151-F12A-4C85-AEA2-6FE1D1372097}"/>
    <cellStyle name="Normal 40 39" xfId="5114" xr:uid="{1A0D6FE4-A034-4B81-AB66-F7AD6A095018}"/>
    <cellStyle name="Normal 40 4" xfId="5115" xr:uid="{707DC3FF-2575-4C87-9AFA-980548AC9A0E}"/>
    <cellStyle name="Normal 40 40" xfId="5116" xr:uid="{ADFB9357-921E-415C-A944-39922AD35C41}"/>
    <cellStyle name="Normal 40 41" xfId="5117" xr:uid="{533FED17-7B05-49E8-8B2D-1F580F9B086C}"/>
    <cellStyle name="Normal 40 42" xfId="5118" xr:uid="{D68EAC92-826F-4984-A6C1-36AAF3C981FF}"/>
    <cellStyle name="Normal 40 43" xfId="5119" xr:uid="{E9FC1DE3-DD7F-4818-9307-FBA8162A73F0}"/>
    <cellStyle name="Normal 40 44" xfId="5120" xr:uid="{1C8E32DA-F2D1-47D2-A8F5-FFFC6E1395FE}"/>
    <cellStyle name="Normal 40 45" xfId="5121" xr:uid="{1F37C30C-341D-410F-9E7C-2C4AF77944E0}"/>
    <cellStyle name="Normal 40 46" xfId="5122" xr:uid="{25D6E833-1C86-4AEF-931A-302DA7264284}"/>
    <cellStyle name="Normal 40 47" xfId="5123" xr:uid="{EE81C54F-D244-4E65-BC88-032F52AF4EE2}"/>
    <cellStyle name="Normal 40 48" xfId="5124" xr:uid="{389178D7-39D0-4824-8CEA-9CF943EFDB46}"/>
    <cellStyle name="Normal 40 49" xfId="5125" xr:uid="{9C8BA3C8-829B-41F7-A81E-0418C3604D03}"/>
    <cellStyle name="Normal 40 5" xfId="5126" xr:uid="{6089AB82-F04E-4A6A-805A-EA576967A76A}"/>
    <cellStyle name="Normal 40 50" xfId="5127" xr:uid="{DEFE5C12-2A8A-4954-9DFA-AAADE240C57C}"/>
    <cellStyle name="Normal 40 51" xfId="5128" xr:uid="{10D81356-B44C-4725-A2DE-E662EE405460}"/>
    <cellStyle name="Normal 40 52" xfId="5129" xr:uid="{666770E9-4481-4850-A009-F56F7D2B9DEE}"/>
    <cellStyle name="Normal 40 53" xfId="5130" xr:uid="{9BA57542-6126-4302-B2BF-371F77B9B785}"/>
    <cellStyle name="Normal 40 54" xfId="5131" xr:uid="{B030FF33-D4FB-4BC2-A496-45C6CD6B8071}"/>
    <cellStyle name="Normal 40 55" xfId="5132" xr:uid="{E90A3FD0-CF0D-41E6-8450-6C5951D48454}"/>
    <cellStyle name="Normal 40 56" xfId="5133" xr:uid="{3FE97615-C91B-4EDB-9F53-C722B058B5B6}"/>
    <cellStyle name="Normal 40 57" xfId="5134" xr:uid="{EACF3BBB-0531-4B4D-8AC6-C452A91B03FF}"/>
    <cellStyle name="Normal 40 58" xfId="5135" xr:uid="{0057D0D2-9218-411D-A48F-FA85BD12CFB8}"/>
    <cellStyle name="Normal 40 6" xfId="5136" xr:uid="{5EB7C7AA-1195-4EB0-8DF8-E7BCB97956D6}"/>
    <cellStyle name="Normal 40 7" xfId="5137" xr:uid="{D400AE17-B990-4A8E-847F-043CAA91029B}"/>
    <cellStyle name="Normal 40 8" xfId="5138" xr:uid="{C49E991B-E2F6-4B0B-8B05-F212E05E3B70}"/>
    <cellStyle name="Normal 40 9" xfId="5139" xr:uid="{F0FF15A2-987D-4513-81BB-1B53272297BF}"/>
    <cellStyle name="Normal 41" xfId="5140" xr:uid="{70868839-BF86-4D74-B303-27FA93D6D7BE}"/>
    <cellStyle name="Normal 41 10" xfId="5141" xr:uid="{BD595928-73E7-4C71-A1BC-4371EA8D5960}"/>
    <cellStyle name="Normal 41 11" xfId="5142" xr:uid="{F4213800-7D21-4B8D-8670-26C8DEF36409}"/>
    <cellStyle name="Normal 41 12" xfId="5143" xr:uid="{25969409-D10F-46D2-8939-808425CF82DA}"/>
    <cellStyle name="Normal 41 13" xfId="5144" xr:uid="{E8495C19-8211-4EFB-93B8-FEEC36A5FF3A}"/>
    <cellStyle name="Normal 41 14" xfId="5145" xr:uid="{3DD2482E-B252-446A-868B-2F26E55522AC}"/>
    <cellStyle name="Normal 41 15" xfId="5146" xr:uid="{C28789C2-0E59-46FC-BAB5-1EA5EC9F0122}"/>
    <cellStyle name="Normal 41 16" xfId="5147" xr:uid="{FB619047-13A5-4C87-AA20-8F9A5C1BDBC6}"/>
    <cellStyle name="Normal 41 17" xfId="5148" xr:uid="{E9D86293-F454-4661-975D-699A38406088}"/>
    <cellStyle name="Normal 41 18" xfId="5149" xr:uid="{877BC924-DAA4-4664-B82C-D6B404FF2351}"/>
    <cellStyle name="Normal 41 19" xfId="5150" xr:uid="{485B98B7-F827-4833-8C83-01C25D2B97E2}"/>
    <cellStyle name="Normal 41 2" xfId="5151" xr:uid="{218FE269-9091-4879-AE6D-14BEE9C464A7}"/>
    <cellStyle name="Normal 41 2 2" xfId="5152" xr:uid="{BA7CCEA3-52FE-477C-834E-2EC80600B8C5}"/>
    <cellStyle name="Normal 41 20" xfId="5153" xr:uid="{E461EE3D-9D83-4F2E-9513-AA2586FEB9D2}"/>
    <cellStyle name="Normal 41 21" xfId="5154" xr:uid="{231B5704-1B3D-4D59-BB46-8F2331B6BA0C}"/>
    <cellStyle name="Normal 41 22" xfId="5155" xr:uid="{98A703F2-6D2E-4284-B37F-79DB8E692F43}"/>
    <cellStyle name="Normal 41 23" xfId="5156" xr:uid="{CF6AE393-7804-45FA-B265-306F41049B23}"/>
    <cellStyle name="Normal 41 24" xfId="5157" xr:uid="{41463CBE-7799-4E87-9763-BD8CE38E95D8}"/>
    <cellStyle name="Normal 41 25" xfId="5158" xr:uid="{92831296-3BB0-404E-9D49-8B56F552B0B2}"/>
    <cellStyle name="Normal 41 26" xfId="5159" xr:uid="{42139E6C-0CA0-41B0-BADD-CC60E71FF5C9}"/>
    <cellStyle name="Normal 41 27" xfId="5160" xr:uid="{45C6327B-23F4-413E-8D8E-97E84147E9AA}"/>
    <cellStyle name="Normal 41 28" xfId="5161" xr:uid="{F6939F4E-318B-4839-80DE-95060DBB3B5B}"/>
    <cellStyle name="Normal 41 29" xfId="5162" xr:uid="{50571B25-0D20-4C4A-BA18-CE9577306408}"/>
    <cellStyle name="Normal 41 3" xfId="5163" xr:uid="{035F078F-FB38-42E4-9BAD-272D9D6107B6}"/>
    <cellStyle name="Normal 41 30" xfId="5164" xr:uid="{BB63B215-2910-4A74-B213-3EEF06E3308D}"/>
    <cellStyle name="Normal 41 31" xfId="5165" xr:uid="{6811D0FB-4F08-425D-A75C-2FE3DD43CFAB}"/>
    <cellStyle name="Normal 41 32" xfId="5166" xr:uid="{FD942782-EE2A-461C-9F8D-9AC6F8AB2236}"/>
    <cellStyle name="Normal 41 32 2" xfId="5167" xr:uid="{A30E688A-F1B5-4290-BA42-AAC829D33D44}"/>
    <cellStyle name="Normal 41 33" xfId="5168" xr:uid="{D64AB616-979F-4453-81C6-BF42EBFC221A}"/>
    <cellStyle name="Normal 41 34" xfId="5169" xr:uid="{A648E502-99A8-4DB4-A3DE-B8787AF63779}"/>
    <cellStyle name="Normal 41 35" xfId="5170" xr:uid="{01699C89-8E64-4C92-9232-2F16E916A068}"/>
    <cellStyle name="Normal 41 36" xfId="5171" xr:uid="{7553847E-C022-4B56-8D9B-420EC606BFED}"/>
    <cellStyle name="Normal 41 37" xfId="5172" xr:uid="{0EDF8C64-BD9F-48A3-B6D0-462C4F2CD67F}"/>
    <cellStyle name="Normal 41 38" xfId="5173" xr:uid="{56898C8B-D387-449A-BC43-4A24165FC615}"/>
    <cellStyle name="Normal 41 39" xfId="5174" xr:uid="{F2383411-CD34-4692-92EF-7E172A262118}"/>
    <cellStyle name="Normal 41 4" xfId="5175" xr:uid="{02873FC3-EBAA-43AA-8D2C-8EE00E1D126F}"/>
    <cellStyle name="Normal 41 40" xfId="5176" xr:uid="{02AF3F12-00BC-4661-9BEA-855F25BC2AD7}"/>
    <cellStyle name="Normal 41 41" xfId="5177" xr:uid="{417AEA6B-8FE0-4F36-A02F-881BAE72E93A}"/>
    <cellStyle name="Normal 41 42" xfId="5178" xr:uid="{09B0868B-FD9E-45CB-BBC3-7DD2701C8221}"/>
    <cellStyle name="Normal 41 43" xfId="5179" xr:uid="{FB8A984A-F462-4954-8F7F-AB9645C44A9B}"/>
    <cellStyle name="Normal 41 44" xfId="5180" xr:uid="{899F69E1-04A0-44C1-84F0-6ACEB1C58536}"/>
    <cellStyle name="Normal 41 45" xfId="5181" xr:uid="{45E06CFF-EB82-48F9-A2BB-E8A185C75E66}"/>
    <cellStyle name="Normal 41 46" xfId="5182" xr:uid="{0375A2A8-3A40-4C54-BD90-ACE948308655}"/>
    <cellStyle name="Normal 41 47" xfId="5183" xr:uid="{A4B79631-C528-4BD3-9F8B-32F588A50903}"/>
    <cellStyle name="Normal 41 48" xfId="5184" xr:uid="{32ECEB43-3998-4C55-BDDC-EF46E2433F71}"/>
    <cellStyle name="Normal 41 49" xfId="5185" xr:uid="{328E4938-70B0-4DFA-B816-368910B6329F}"/>
    <cellStyle name="Normal 41 5" xfId="5186" xr:uid="{E875EC4D-4D8C-48CB-AF13-728A4DABC560}"/>
    <cellStyle name="Normal 41 50" xfId="5187" xr:uid="{4C1B42D2-D0A9-42A5-B1EF-BE8C2CAF7121}"/>
    <cellStyle name="Normal 41 51" xfId="5188" xr:uid="{0C8750F2-C4F7-4E5C-A0EB-01D8ED2CFDE7}"/>
    <cellStyle name="Normal 41 52" xfId="5189" xr:uid="{03458938-A057-4053-9147-0BD0CB9C5808}"/>
    <cellStyle name="Normal 41 53" xfId="5190" xr:uid="{46B48980-8E75-48F8-8193-DD6E406682BD}"/>
    <cellStyle name="Normal 41 54" xfId="5191" xr:uid="{22EE0116-2298-40ED-A7A3-D456AB5F51F8}"/>
    <cellStyle name="Normal 41 55" xfId="5192" xr:uid="{441048F7-D98A-466F-9CF4-7810F410AC08}"/>
    <cellStyle name="Normal 41 56" xfId="5193" xr:uid="{A7DC6762-C1C2-4B33-8D8B-D5FD32E989BB}"/>
    <cellStyle name="Normal 41 57" xfId="5194" xr:uid="{DAB5820D-1235-4CA9-A6E7-B59A14E3885D}"/>
    <cellStyle name="Normal 41 58" xfId="5195" xr:uid="{361AC4BC-2CEB-46F6-B458-815DA526616D}"/>
    <cellStyle name="Normal 41 6" xfId="5196" xr:uid="{77BF1142-2CEA-48EF-8F2A-EA4CF1C7BACC}"/>
    <cellStyle name="Normal 41 7" xfId="5197" xr:uid="{68EAE3A1-823D-4DB2-AEB5-1FDF5DD96526}"/>
    <cellStyle name="Normal 41 8" xfId="5198" xr:uid="{A3BDC3AC-081F-45E7-8825-CC1BB90B4ED3}"/>
    <cellStyle name="Normal 41 9" xfId="5199" xr:uid="{27E07B39-DC02-448B-A19B-66A6955C5163}"/>
    <cellStyle name="Normal 42" xfId="5200" xr:uid="{C61DBF81-D09A-4E46-B53B-C7F24BD355D1}"/>
    <cellStyle name="Normal 42 10" xfId="5201" xr:uid="{2EFCAEE3-09EC-4D59-93D2-B6A9105BC6D6}"/>
    <cellStyle name="Normal 42 11" xfId="5202" xr:uid="{A4E937B3-0B35-495D-BE1B-58AE73DB0120}"/>
    <cellStyle name="Normal 42 12" xfId="5203" xr:uid="{2FA52FC9-DCD3-401D-BC5A-1DD126EC36F0}"/>
    <cellStyle name="Normal 42 13" xfId="5204" xr:uid="{81A637DD-2D6C-4A0F-9DA8-659DB005D21D}"/>
    <cellStyle name="Normal 42 14" xfId="5205" xr:uid="{71976F8E-1FD5-405E-9ECA-1EDAA4C335D9}"/>
    <cellStyle name="Normal 42 15" xfId="5206" xr:uid="{39B34699-9337-4211-B3EC-B025962C6323}"/>
    <cellStyle name="Normal 42 16" xfId="5207" xr:uid="{7FF020E9-163B-496E-9985-6C50BD40C562}"/>
    <cellStyle name="Normal 42 17" xfId="5208" xr:uid="{0AF79A9C-3F6F-4AA4-B321-006346B32E71}"/>
    <cellStyle name="Normal 42 18" xfId="5209" xr:uid="{9BFFADA3-0393-4E8F-B8B4-E85362BF2ADB}"/>
    <cellStyle name="Normal 42 19" xfId="5210" xr:uid="{614CE7F4-6813-4080-A22D-A8620903969F}"/>
    <cellStyle name="Normal 42 2" xfId="5211" xr:uid="{806EE59A-29A0-4B94-9EB2-3E3572E7E6EA}"/>
    <cellStyle name="Normal 42 2 2" xfId="5212" xr:uid="{A54096C4-75AE-4A21-AF9E-D31E91BD20F4}"/>
    <cellStyle name="Normal 42 20" xfId="5213" xr:uid="{2143D2AE-7DB8-41CD-AD85-B7D04C4CD665}"/>
    <cellStyle name="Normal 42 21" xfId="5214" xr:uid="{DD871A4C-DDB5-4AD6-A8B7-83CCF43456C5}"/>
    <cellStyle name="Normal 42 22" xfId="5215" xr:uid="{1131BDB7-1DEB-4B7D-B2F8-BEA584BB8CF9}"/>
    <cellStyle name="Normal 42 23" xfId="5216" xr:uid="{541C1182-AB8A-4F7E-ACD0-FC27C43C2799}"/>
    <cellStyle name="Normal 42 24" xfId="5217" xr:uid="{A69DB905-2D00-4BAC-80B6-9A3B3656C687}"/>
    <cellStyle name="Normal 42 25" xfId="5218" xr:uid="{F85C2378-AF61-4827-88E5-B0E210DCE878}"/>
    <cellStyle name="Normal 42 26" xfId="5219" xr:uid="{2A648F4C-7372-4BAB-A47A-9534110DD063}"/>
    <cellStyle name="Normal 42 27" xfId="5220" xr:uid="{3E262CDC-E22A-40CA-8D78-8C876F3C2C0D}"/>
    <cellStyle name="Normal 42 28" xfId="5221" xr:uid="{0E73D70A-0B2E-40CA-9ECF-92324531D79E}"/>
    <cellStyle name="Normal 42 29" xfId="5222" xr:uid="{006AC629-3482-4732-ADCE-07C3A843FA44}"/>
    <cellStyle name="Normal 42 3" xfId="5223" xr:uid="{D032850E-D960-4BDF-A148-0360FEAFB9E1}"/>
    <cellStyle name="Normal 42 30" xfId="5224" xr:uid="{6C64C316-F477-409B-858E-9A29AE65A8DF}"/>
    <cellStyle name="Normal 42 31" xfId="5225" xr:uid="{16444770-D87C-4E98-BE6A-81E3717CD844}"/>
    <cellStyle name="Normal 42 32" xfId="5226" xr:uid="{D38B0589-D45D-417D-89C8-CC2C124759F3}"/>
    <cellStyle name="Normal 42 32 2" xfId="5227" xr:uid="{DA0525AE-3F20-4AA5-9A1B-CAAE22A4C829}"/>
    <cellStyle name="Normal 42 33" xfId="5228" xr:uid="{09890688-CADE-4B4F-AC34-6AC4EEC7625A}"/>
    <cellStyle name="Normal 42 34" xfId="5229" xr:uid="{0E7CDB78-2F45-4F5B-A346-ACFB6BD3D46A}"/>
    <cellStyle name="Normal 42 35" xfId="5230" xr:uid="{870371D9-E58E-4006-B56F-2567D16BF342}"/>
    <cellStyle name="Normal 42 36" xfId="5231" xr:uid="{4D9941AA-7CE3-4D29-8111-7BD5858333BC}"/>
    <cellStyle name="Normal 42 37" xfId="5232" xr:uid="{792E094C-1FCC-4B20-A590-40409ADD2A26}"/>
    <cellStyle name="Normal 42 38" xfId="5233" xr:uid="{52DB5266-6076-40FB-9830-EB8760D9DE4E}"/>
    <cellStyle name="Normal 42 39" xfId="5234" xr:uid="{49D75915-874E-4045-B79F-0E1F8245A4F0}"/>
    <cellStyle name="Normal 42 4" xfId="5235" xr:uid="{9F31869A-7315-48A5-988D-B0CDF20951D1}"/>
    <cellStyle name="Normal 42 40" xfId="5236" xr:uid="{010C3802-2E40-48B2-B053-FF0400D237E5}"/>
    <cellStyle name="Normal 42 41" xfId="5237" xr:uid="{4C4419F5-A3A9-4634-9877-81A8D809462A}"/>
    <cellStyle name="Normal 42 42" xfId="5238" xr:uid="{DCE3A07B-B81F-486D-BCC6-5AF8DA9EF941}"/>
    <cellStyle name="Normal 42 43" xfId="5239" xr:uid="{0EA8E9D8-C36E-4558-875A-C252D7453A5E}"/>
    <cellStyle name="Normal 42 44" xfId="5240" xr:uid="{652019D1-C33C-4A6A-993C-207EBF93CD2D}"/>
    <cellStyle name="Normal 42 45" xfId="5241" xr:uid="{9247D1DC-2254-462A-A22B-BD854EDA5CA8}"/>
    <cellStyle name="Normal 42 46" xfId="5242" xr:uid="{5680D5BE-B097-4A01-874F-354B4A0BC2E3}"/>
    <cellStyle name="Normal 42 47" xfId="5243" xr:uid="{171FCFB7-B624-4626-8E25-866A215F7E43}"/>
    <cellStyle name="Normal 42 48" xfId="5244" xr:uid="{08AAE794-50C2-4BE8-8776-8438D0DFC46E}"/>
    <cellStyle name="Normal 42 49" xfId="5245" xr:uid="{3FE13FC9-AA3E-4FB8-8B4A-8313508FD12B}"/>
    <cellStyle name="Normal 42 5" xfId="5246" xr:uid="{62D42A44-924D-48C0-8061-08EC1DBEDE7F}"/>
    <cellStyle name="Normal 42 50" xfId="5247" xr:uid="{004D7984-9383-4274-9F14-2206A3BD40EE}"/>
    <cellStyle name="Normal 42 51" xfId="5248" xr:uid="{BB9FBA6E-404D-4A20-BE9D-398EDD10E2BD}"/>
    <cellStyle name="Normal 42 52" xfId="5249" xr:uid="{AF3D2D6F-D8A7-4131-BFE3-97900A091631}"/>
    <cellStyle name="Normal 42 53" xfId="5250" xr:uid="{4AF9689E-8F3A-4DBE-8DB4-D007D71941D1}"/>
    <cellStyle name="Normal 42 54" xfId="5251" xr:uid="{6EBAE05B-2AED-476A-9EFD-69C7FC80E8CD}"/>
    <cellStyle name="Normal 42 55" xfId="5252" xr:uid="{EC328CB7-9D90-4A45-82C7-4A2424B046DD}"/>
    <cellStyle name="Normal 42 56" xfId="5253" xr:uid="{A62C02A6-7D6C-4668-9F7E-2FA8E18FBBD4}"/>
    <cellStyle name="Normal 42 57" xfId="5254" xr:uid="{A69A0CC1-FE15-4DF5-8F22-EE6C85279828}"/>
    <cellStyle name="Normal 42 58" xfId="5255" xr:uid="{6B014484-4850-4271-98E8-7BC3EFBDE534}"/>
    <cellStyle name="Normal 42 6" xfId="5256" xr:uid="{E648B17C-F6FE-4AD3-8A7C-8B6D5BE5E131}"/>
    <cellStyle name="Normal 42 7" xfId="5257" xr:uid="{21E1CE10-B3DB-4080-9A3C-0BD04562ED4A}"/>
    <cellStyle name="Normal 42 8" xfId="5258" xr:uid="{A6CF16CE-B1A6-4EF0-B447-412FC45D84A7}"/>
    <cellStyle name="Normal 42 9" xfId="5259" xr:uid="{9DC910B3-69F8-4A26-B9E6-5607B0B0DB36}"/>
    <cellStyle name="Normal 43" xfId="5260" xr:uid="{BDA74B75-F3B0-4EAB-8678-886C67172E06}"/>
    <cellStyle name="Normal 43 10" xfId="5261" xr:uid="{61FCEEF8-14A5-4B1F-9B96-E21FD489AA10}"/>
    <cellStyle name="Normal 43 11" xfId="5262" xr:uid="{485D4864-22F4-4BC3-B3CD-E2DC35F58B6F}"/>
    <cellStyle name="Normal 43 12" xfId="5263" xr:uid="{6255A21D-7EB3-40B5-B39C-AA18123A0709}"/>
    <cellStyle name="Normal 43 13" xfId="5264" xr:uid="{C275A557-CFCF-42BD-8752-0544B65222F2}"/>
    <cellStyle name="Normal 43 14" xfId="5265" xr:uid="{FF2BB89B-CD22-4C45-925F-26C158111B08}"/>
    <cellStyle name="Normal 43 15" xfId="5266" xr:uid="{E2744A94-B0D1-459B-80D3-232104AF4A3A}"/>
    <cellStyle name="Normal 43 16" xfId="5267" xr:uid="{3FAC4CB1-9457-48EF-AE47-D74E70B5EC6B}"/>
    <cellStyle name="Normal 43 17" xfId="5268" xr:uid="{56C58AB2-DC66-42DF-9F43-3949FAF23624}"/>
    <cellStyle name="Normal 43 18" xfId="5269" xr:uid="{5B7C16B8-F3ED-4426-8B63-07F27D3E2C3C}"/>
    <cellStyle name="Normal 43 19" xfId="5270" xr:uid="{3BA5CD51-0B99-4648-97EE-225BC1ED47C1}"/>
    <cellStyle name="Normal 43 2" xfId="5271" xr:uid="{EF740A92-50F2-413C-82E4-EEBB7ED3E2C3}"/>
    <cellStyle name="Normal 43 2 2" xfId="5272" xr:uid="{9A050D44-E9BC-47CB-B396-B60487022B5C}"/>
    <cellStyle name="Normal 43 20" xfId="5273" xr:uid="{A0BF5B67-3057-4C65-8A23-6842AF846C79}"/>
    <cellStyle name="Normal 43 21" xfId="5274" xr:uid="{423FDA30-5260-4D2A-8826-614B12F73D72}"/>
    <cellStyle name="Normal 43 22" xfId="5275" xr:uid="{421C4C6F-4A69-4682-852A-1C2B07A93567}"/>
    <cellStyle name="Normal 43 23" xfId="5276" xr:uid="{4FFFAC6F-BFC8-4C2B-AB14-D37351EA5B30}"/>
    <cellStyle name="Normal 43 24" xfId="5277" xr:uid="{57F1202A-6A3D-4902-AFD3-42773662BFA3}"/>
    <cellStyle name="Normal 43 25" xfId="5278" xr:uid="{E2EB051A-80CA-40BB-A506-AB522D1BC270}"/>
    <cellStyle name="Normal 43 26" xfId="5279" xr:uid="{1F5DDF24-8E03-49CA-8CBE-C53E682318A0}"/>
    <cellStyle name="Normal 43 27" xfId="5280" xr:uid="{4034A04D-7749-484C-B9F5-4BBDF883C84E}"/>
    <cellStyle name="Normal 43 28" xfId="5281" xr:uid="{C85D34C8-040E-4E48-8E64-E119F6F8F796}"/>
    <cellStyle name="Normal 43 29" xfId="5282" xr:uid="{6144D2A1-19FB-405B-98E0-A8F8C49C790F}"/>
    <cellStyle name="Normal 43 3" xfId="5283" xr:uid="{640E731D-1276-4B01-93AE-17635F2A794D}"/>
    <cellStyle name="Normal 43 30" xfId="5284" xr:uid="{7A3450D8-6696-49D9-BBCB-93A7FA3013BF}"/>
    <cellStyle name="Normal 43 31" xfId="5285" xr:uid="{E0968361-E2FE-42BE-8795-ED11C5C7D858}"/>
    <cellStyle name="Normal 43 32" xfId="5286" xr:uid="{1B52D1BE-F23F-4F1C-961E-8DE3D507CC61}"/>
    <cellStyle name="Normal 43 32 2" xfId="5287" xr:uid="{8E9FB779-115F-473E-AAF2-DB4D28ACC13D}"/>
    <cellStyle name="Normal 43 33" xfId="5288" xr:uid="{7A1DA23B-353B-4EF3-A991-596EEB7809E6}"/>
    <cellStyle name="Normal 43 34" xfId="5289" xr:uid="{2179CB24-AB5E-4170-8FF4-1398E6CB624C}"/>
    <cellStyle name="Normal 43 35" xfId="5290" xr:uid="{54C1FF57-8E41-473E-B155-407EEC7386D2}"/>
    <cellStyle name="Normal 43 36" xfId="5291" xr:uid="{152ECC0A-B278-44F1-97A5-6926F9A45EE6}"/>
    <cellStyle name="Normal 43 37" xfId="5292" xr:uid="{369EE991-0536-47A2-9BE4-BE947E795FC8}"/>
    <cellStyle name="Normal 43 38" xfId="5293" xr:uid="{AA3EE216-2319-45FF-AC4E-6CEF1D487101}"/>
    <cellStyle name="Normal 43 39" xfId="5294" xr:uid="{4CD1D5C6-700C-4CA0-8C4A-EE517CD9E5AE}"/>
    <cellStyle name="Normal 43 4" xfId="5295" xr:uid="{EBC49090-6976-4FA2-9EBC-FEEAB6971D9D}"/>
    <cellStyle name="Normal 43 40" xfId="5296" xr:uid="{31DFE543-5A2D-4B9F-8B76-1FEAC8D1CAB4}"/>
    <cellStyle name="Normal 43 41" xfId="5297" xr:uid="{360CC799-5B59-4C83-BC4C-72656BCFA705}"/>
    <cellStyle name="Normal 43 42" xfId="5298" xr:uid="{FD30E64E-A746-4EE3-ADE1-283201772E4F}"/>
    <cellStyle name="Normal 43 43" xfId="5299" xr:uid="{913CBBD0-0A98-485E-AD5B-92EC583A4772}"/>
    <cellStyle name="Normal 43 44" xfId="5300" xr:uid="{0DE27A00-6FEB-4D57-B468-7AEC80B3B941}"/>
    <cellStyle name="Normal 43 45" xfId="5301" xr:uid="{3F7B5B26-2D89-4987-B544-F7BF5623E8AC}"/>
    <cellStyle name="Normal 43 46" xfId="5302" xr:uid="{D5399301-4462-463D-A09A-8DCFA3FC7B7F}"/>
    <cellStyle name="Normal 43 47" xfId="5303" xr:uid="{E0FF21D9-F7A0-4BD5-92EF-72461FF905DF}"/>
    <cellStyle name="Normal 43 48" xfId="5304" xr:uid="{4096AE4F-A8DF-4659-B238-55F8F9E64023}"/>
    <cellStyle name="Normal 43 49" xfId="5305" xr:uid="{6E7C2419-5AFC-4B0A-B066-04C317AB3B23}"/>
    <cellStyle name="Normal 43 5" xfId="5306" xr:uid="{91D328D9-90B5-420A-A217-8C0511ACFBF5}"/>
    <cellStyle name="Normal 43 50" xfId="5307" xr:uid="{6DB00890-C57D-4C26-B187-29CF060034A1}"/>
    <cellStyle name="Normal 43 51" xfId="5308" xr:uid="{23F22830-A34E-4D22-BF8D-BB89769D45D6}"/>
    <cellStyle name="Normal 43 52" xfId="5309" xr:uid="{6A07A953-50AF-43CB-940F-37E24129613C}"/>
    <cellStyle name="Normal 43 53" xfId="5310" xr:uid="{CE54F0E2-EB59-4F17-BA8F-7D91C20BBCCE}"/>
    <cellStyle name="Normal 43 54" xfId="5311" xr:uid="{58826098-E47C-4626-B775-D6E0A9713192}"/>
    <cellStyle name="Normal 43 55" xfId="5312" xr:uid="{9AE2EC38-5D20-4476-B2EA-BBFC32DF4E67}"/>
    <cellStyle name="Normal 43 56" xfId="5313" xr:uid="{26B35C93-FE35-442C-8BDA-0B644D597933}"/>
    <cellStyle name="Normal 43 57" xfId="5314" xr:uid="{026486ED-5309-4EA5-A6CE-D67FE2479B60}"/>
    <cellStyle name="Normal 43 58" xfId="5315" xr:uid="{9C56DF01-0DC8-46C6-9735-10A0702B820A}"/>
    <cellStyle name="Normal 43 6" xfId="5316" xr:uid="{11622248-1CE4-4DAF-B782-99FFA9D79F23}"/>
    <cellStyle name="Normal 43 7" xfId="5317" xr:uid="{F4D24CCF-916A-4BA3-A39F-26189B686128}"/>
    <cellStyle name="Normal 43 8" xfId="5318" xr:uid="{F043B375-2664-4897-B79B-391B43043242}"/>
    <cellStyle name="Normal 43 9" xfId="5319" xr:uid="{A4CF2AED-754F-4366-98B6-DF955B5B8D81}"/>
    <cellStyle name="Normal 44" xfId="5320" xr:uid="{4C7105D6-3CBF-4B00-9B4F-9C4B19EC51D4}"/>
    <cellStyle name="Normal 45" xfId="2984" xr:uid="{EF626EEE-AF94-491B-AC76-A503B6D1A144}"/>
    <cellStyle name="Normal 45 2" xfId="5697" xr:uid="{B2B4CC3F-C7B2-420A-9B37-C4716E7296D8}"/>
    <cellStyle name="Normal 46" xfId="5447" xr:uid="{8E953CD7-5474-41C2-A680-47034160D65C}"/>
    <cellStyle name="Normal 46 2" xfId="5695" xr:uid="{A7699768-9929-45EA-A30D-2C60B16A3257}"/>
    <cellStyle name="Normal 47" xfId="5694" xr:uid="{D2A9C5E0-5988-48F6-BA67-6D2D7F4DEEDC}"/>
    <cellStyle name="Normal 48" xfId="2966" xr:uid="{46469FE6-13E3-41D2-B5EC-FF011695156C}"/>
    <cellStyle name="Normal 49" xfId="2963" xr:uid="{4FAFF767-91BB-49C3-BB99-EDBDEAB99452}"/>
    <cellStyle name="Normal 5" xfId="2992" xr:uid="{32D9AEA7-20D0-41BA-8DBF-E706D1B631A5}"/>
    <cellStyle name="Normal 5 2" xfId="5321" xr:uid="{35CE48B6-268D-4588-9AC1-9CA90BDFB100}"/>
    <cellStyle name="Normal 50" xfId="2959" xr:uid="{89CD4EEC-BE30-46F3-A320-0EAEB96E032B}"/>
    <cellStyle name="Normal 50 2" xfId="8870" xr:uid="{5045A053-3FF3-4886-9181-8E9F8A09CC06}"/>
    <cellStyle name="Normal 6" xfId="2993" xr:uid="{10F2F723-953B-4E33-8E58-43DDBD5B6A99}"/>
    <cellStyle name="Normal 6 2" xfId="5322" xr:uid="{85D49DAC-11CA-4238-9A16-0C2C4D50D369}"/>
    <cellStyle name="Normal 7" xfId="2994" xr:uid="{1F8A19B7-72CB-4E82-BA30-83C3863F4DBB}"/>
    <cellStyle name="Normal 7 10" xfId="5323" xr:uid="{C096E96B-2DA8-4127-88CB-1E59113E88C8}"/>
    <cellStyle name="Normal 7 11" xfId="5324" xr:uid="{1122055C-64F5-486F-90DB-56892B294E6B}"/>
    <cellStyle name="Normal 7 12" xfId="5325" xr:uid="{1B982840-5822-4932-85AA-14ABBBF76A20}"/>
    <cellStyle name="Normal 7 13" xfId="5326" xr:uid="{5C6D0942-19F8-4607-BA5C-540D32160067}"/>
    <cellStyle name="Normal 7 14" xfId="5327" xr:uid="{F987DF67-C399-442F-A134-D28E108F37C0}"/>
    <cellStyle name="Normal 7 15" xfId="5328" xr:uid="{7BCBD70A-1986-43F8-B59E-0DBEE65D7206}"/>
    <cellStyle name="Normal 7 16" xfId="5329" xr:uid="{91FED417-31CC-440D-B60D-7ADF79FC7706}"/>
    <cellStyle name="Normal 7 17" xfId="5330" xr:uid="{AEA7D38F-069A-45ED-ADD4-29C6DDF37057}"/>
    <cellStyle name="Normal 7 18" xfId="5331" xr:uid="{00030128-FF9A-4E1B-9FDF-C725FF336C48}"/>
    <cellStyle name="Normal 7 19" xfId="5332" xr:uid="{CA91E0EC-6390-4D43-A1CB-15AEE7E5B47A}"/>
    <cellStyle name="Normal 7 2" xfId="3003" xr:uid="{E67D327F-DB97-41B9-9678-02964AA4FC5F}"/>
    <cellStyle name="Normal 7 2 2" xfId="5333" xr:uid="{8E615CC4-E21C-4FD2-91D7-6E9B8C4991D5}"/>
    <cellStyle name="Normal 7 20" xfId="5334" xr:uid="{5850A41E-918E-4365-9467-D6272CBE04F1}"/>
    <cellStyle name="Normal 7 21" xfId="5335" xr:uid="{56DA61B3-CA21-40D9-98E8-F2A89FE42C41}"/>
    <cellStyle name="Normal 7 22" xfId="5336" xr:uid="{4C5D990D-5087-4671-8B69-96647B276BDC}"/>
    <cellStyle name="Normal 7 23" xfId="5337" xr:uid="{CC15A08E-8E16-461B-9C62-0D64E3B5E480}"/>
    <cellStyle name="Normal 7 24" xfId="5338" xr:uid="{21984F72-4D29-4321-9FCF-65A98E3DC956}"/>
    <cellStyle name="Normal 7 25" xfId="5339" xr:uid="{FE1F7B20-097E-4B15-A7FB-DC5BDE653FFA}"/>
    <cellStyle name="Normal 7 26" xfId="5340" xr:uid="{05776409-0EBF-4FD0-9E69-3C4638C33724}"/>
    <cellStyle name="Normal 7 27" xfId="5341" xr:uid="{052E11D8-A0C6-4276-AF23-1F134E554D6F}"/>
    <cellStyle name="Normal 7 28" xfId="5342" xr:uid="{CF494366-8B6A-4544-9F73-7058285C7B13}"/>
    <cellStyle name="Normal 7 29" xfId="5343" xr:uid="{80258084-552B-4F84-9F6D-85CB756B942A}"/>
    <cellStyle name="Normal 7 3" xfId="5344" xr:uid="{1CD015F4-13F6-49C9-A5C6-0EF370F9A877}"/>
    <cellStyle name="Normal 7 30" xfId="5345" xr:uid="{D6CFF8A0-80C5-4B2B-9ED2-E07AB2F7BE77}"/>
    <cellStyle name="Normal 7 31" xfId="5346" xr:uid="{591538A6-1F4E-4E26-949D-B3DB0653BC34}"/>
    <cellStyle name="Normal 7 32" xfId="5347" xr:uid="{46A79F74-BF48-4EC4-980B-BB9B2F346F67}"/>
    <cellStyle name="Normal 7 32 2" xfId="5348" xr:uid="{F0547C2B-D17D-461E-AEEB-018016E5BF95}"/>
    <cellStyle name="Normal 7 33" xfId="5349" xr:uid="{56259D04-4259-4863-B047-8AAEAC3E78B7}"/>
    <cellStyle name="Normal 7 34" xfId="5350" xr:uid="{F0EC96AC-4891-4CC9-AE8B-298451B65DD5}"/>
    <cellStyle name="Normal 7 35" xfId="5351" xr:uid="{01463BB7-85B0-4C21-93AB-345046F87030}"/>
    <cellStyle name="Normal 7 36" xfId="5352" xr:uid="{E6FB24FB-DC8D-4CBD-86F9-DEA00747B8B5}"/>
    <cellStyle name="Normal 7 37" xfId="5353" xr:uid="{63887CA8-2136-4762-AA38-422C33447390}"/>
    <cellStyle name="Normal 7 38" xfId="5354" xr:uid="{3E3F80F9-2299-404F-89AE-2BDFC619723B}"/>
    <cellStyle name="Normal 7 39" xfId="5355" xr:uid="{60DDCDC6-B6A0-4B9E-800F-E024E0627BFE}"/>
    <cellStyle name="Normal 7 4" xfId="5356" xr:uid="{38AB9DBD-A672-474A-8A50-678E842E7A2F}"/>
    <cellStyle name="Normal 7 40" xfId="5357" xr:uid="{65AACCDF-D504-4BC4-AC00-2A966524F066}"/>
    <cellStyle name="Normal 7 41" xfId="5358" xr:uid="{426F46FD-8379-43D5-A83A-09624B96F071}"/>
    <cellStyle name="Normal 7 42" xfId="5359" xr:uid="{B85647E3-B76C-45B5-BBFA-710603EA4FE4}"/>
    <cellStyle name="Normal 7 43" xfId="5360" xr:uid="{C7CD1D33-600A-48D5-BC1B-5BDE66D21CBC}"/>
    <cellStyle name="Normal 7 44" xfId="5361" xr:uid="{41DE9534-3EF8-4873-9E16-E131621C19FD}"/>
    <cellStyle name="Normal 7 45" xfId="5362" xr:uid="{417A3152-5C28-44DF-95DD-0443A882543D}"/>
    <cellStyle name="Normal 7 46" xfId="5363" xr:uid="{879CB2CC-49D1-4F69-AF67-44506406B1D8}"/>
    <cellStyle name="Normal 7 47" xfId="5364" xr:uid="{4565CD62-13F0-4BB2-84F2-719B7120CED0}"/>
    <cellStyle name="Normal 7 48" xfId="5365" xr:uid="{67CDE7EC-6797-4317-8D5A-63885CF6513B}"/>
    <cellStyle name="Normal 7 49" xfId="5366" xr:uid="{7C3F9EEF-EA73-4B38-BABF-B099E828E6CD}"/>
    <cellStyle name="Normal 7 5" xfId="5367" xr:uid="{C9EDA5E9-233E-4BF2-8294-2FA8EEC061BF}"/>
    <cellStyle name="Normal 7 50" xfId="5368" xr:uid="{A5D740C7-6E7B-4D98-BA46-3449917BA951}"/>
    <cellStyle name="Normal 7 51" xfId="5369" xr:uid="{D128A798-98AD-4D96-B43A-AFDC94089447}"/>
    <cellStyle name="Normal 7 52" xfId="5370" xr:uid="{D43EE1BA-F7B1-4A86-BA25-FF99A35AB7CA}"/>
    <cellStyle name="Normal 7 53" xfId="5371" xr:uid="{83845177-CADD-4331-8633-FBB5A0398E50}"/>
    <cellStyle name="Normal 7 54" xfId="5372" xr:uid="{F6FAD09F-6D57-4510-A31E-E92ADA911D2C}"/>
    <cellStyle name="Normal 7 55" xfId="5373" xr:uid="{673CFE00-F817-4E42-80EF-812A89C9A1AD}"/>
    <cellStyle name="Normal 7 56" xfId="5374" xr:uid="{65D9434B-D8EB-449F-8DC0-B5C9DB3F9AB3}"/>
    <cellStyle name="Normal 7 57" xfId="5375" xr:uid="{299B2883-2C1A-43DC-B4EB-0FC2935A382F}"/>
    <cellStyle name="Normal 7 58" xfId="5376" xr:uid="{0FEC56C0-7B3E-4605-8D4E-2A741E2CA452}"/>
    <cellStyle name="Normal 7 59" xfId="5377" xr:uid="{BB608D78-30B4-47D4-9474-0517FE3A04A6}"/>
    <cellStyle name="Normal 7 6" xfId="5378" xr:uid="{6B2A1AF0-161A-4325-A9B4-83B6D5A4269B}"/>
    <cellStyle name="Normal 7 7" xfId="5379" xr:uid="{189A4EAF-50A2-4180-A612-509806B8755E}"/>
    <cellStyle name="Normal 7 8" xfId="5380" xr:uid="{C6F484BD-6E9D-4103-8F02-ADCB21C9384D}"/>
    <cellStyle name="Normal 7 9" xfId="5381" xr:uid="{0190DACC-FD12-4B0B-8253-95E06286BD24}"/>
    <cellStyle name="Normal 8" xfId="2995" xr:uid="{412FFB04-AEEF-49C9-81B3-4601B3A3AB94}"/>
    <cellStyle name="Normal 8 2" xfId="3004" xr:uid="{38C10F8A-C948-4B72-A614-D9B5CBD03774}"/>
    <cellStyle name="Normal 8 3" xfId="2980" xr:uid="{79D97F25-0E84-4CEC-A510-7F052CAB531C}"/>
    <cellStyle name="Normal 9" xfId="2996" xr:uid="{2F95722A-2D66-4898-8E33-69DDB1BB32B3}"/>
    <cellStyle name="Normal 9 10" xfId="5382" xr:uid="{9E5323CB-9C92-4B50-A6B2-CC7FFD9322A7}"/>
    <cellStyle name="Normal 9 11" xfId="5383" xr:uid="{DA663159-252D-4BA2-AE17-1722080EE4F5}"/>
    <cellStyle name="Normal 9 12" xfId="5384" xr:uid="{A8D2C159-D3DD-46BC-BBD6-CC6B57B7D4DF}"/>
    <cellStyle name="Normal 9 13" xfId="5385" xr:uid="{6F9B900A-D971-4AB0-A0E8-7CB1F364B077}"/>
    <cellStyle name="Normal 9 14" xfId="5386" xr:uid="{7A78DAEC-62AB-4384-9049-1025D2A47B9D}"/>
    <cellStyle name="Normal 9 15" xfId="5387" xr:uid="{3C1905AB-C6CA-4C8B-9754-10B7F120DEC9}"/>
    <cellStyle name="Normal 9 16" xfId="5388" xr:uid="{5DAB4A4E-0C11-456A-91F1-AA6145AE6481}"/>
    <cellStyle name="Normal 9 17" xfId="5389" xr:uid="{63E6FAC9-B02B-4CB6-9C5E-438C723DE9D9}"/>
    <cellStyle name="Normal 9 18" xfId="5390" xr:uid="{7A65C6FE-68B8-47D0-ABCE-7D3CFC1EFEA2}"/>
    <cellStyle name="Normal 9 19" xfId="5391" xr:uid="{09561996-EC89-4B4F-BBB0-2FC738760E18}"/>
    <cellStyle name="Normal 9 2" xfId="3005" xr:uid="{8D1F1A2F-D7D3-42FA-BA8F-1F036BD67481}"/>
    <cellStyle name="Normal 9 2 2" xfId="5392" xr:uid="{2BF98332-39EF-4C85-ADC6-7295C2AD1D38}"/>
    <cellStyle name="Normal 9 20" xfId="5393" xr:uid="{4AFDA238-9DCB-46E1-A33D-3F1989D78839}"/>
    <cellStyle name="Normal 9 21" xfId="5394" xr:uid="{D861A14D-F614-405A-9863-867769F5FF5A}"/>
    <cellStyle name="Normal 9 22" xfId="5395" xr:uid="{63CFA3BF-C2E5-4C1C-BBB1-AEC5B6385B3D}"/>
    <cellStyle name="Normal 9 23" xfId="5396" xr:uid="{79D80A0F-122D-4E7D-97EC-3D70CF280AF0}"/>
    <cellStyle name="Normal 9 24" xfId="5397" xr:uid="{E8443912-A33A-46C9-A790-61930F29A5B7}"/>
    <cellStyle name="Normal 9 25" xfId="5398" xr:uid="{932316C1-5302-41F5-BAA4-B9FCF01E211B}"/>
    <cellStyle name="Normal 9 26" xfId="5399" xr:uid="{4DD6FE26-50CF-4343-B07C-CAC97C7F19B1}"/>
    <cellStyle name="Normal 9 27" xfId="5400" xr:uid="{EEDC93ED-9C6F-4CAD-890F-02784DF67A5A}"/>
    <cellStyle name="Normal 9 28" xfId="5401" xr:uid="{5DCD3F8A-402B-4DA1-BE40-798E463223E5}"/>
    <cellStyle name="Normal 9 29" xfId="5402" xr:uid="{B3366A00-3DD4-4AA5-A3AE-4411D0E6A348}"/>
    <cellStyle name="Normal 9 3" xfId="5403" xr:uid="{21287969-E31C-4663-8049-B3B60B41EDE7}"/>
    <cellStyle name="Normal 9 30" xfId="5404" xr:uid="{610640FD-C55B-4885-A215-40FE4A841139}"/>
    <cellStyle name="Normal 9 31" xfId="5405" xr:uid="{5C8055AB-E01A-4002-82EE-183347EB6D7B}"/>
    <cellStyle name="Normal 9 32" xfId="5406" xr:uid="{5092E776-0CEC-4D7A-B040-726329759F1E}"/>
    <cellStyle name="Normal 9 32 2" xfId="5407" xr:uid="{AEBBFA99-58C2-4CD2-841E-6A8198B5C5E1}"/>
    <cellStyle name="Normal 9 33" xfId="5408" xr:uid="{7047610D-BF86-4056-B562-B702752359EB}"/>
    <cellStyle name="Normal 9 34" xfId="5409" xr:uid="{96093415-F80B-4456-B09A-5AB5FAA5A8BF}"/>
    <cellStyle name="Normal 9 35" xfId="5410" xr:uid="{E3B2B843-F621-4A46-A29A-6112EF857FC0}"/>
    <cellStyle name="Normal 9 36" xfId="5411" xr:uid="{D054F95D-5DD6-490B-BF4C-4A6EDF7EBFAD}"/>
    <cellStyle name="Normal 9 37" xfId="5412" xr:uid="{267F347D-92C7-46E5-8A4A-85AC2DC2BD24}"/>
    <cellStyle name="Normal 9 38" xfId="5413" xr:uid="{AF703788-3CEC-4968-840D-72F8777E1BCB}"/>
    <cellStyle name="Normal 9 39" xfId="5414" xr:uid="{7A5F6E55-FAF0-425A-85DB-D521C4751DB7}"/>
    <cellStyle name="Normal 9 4" xfId="5415" xr:uid="{D20B004B-3034-46D2-B553-B5FC93727191}"/>
    <cellStyle name="Normal 9 40" xfId="5416" xr:uid="{59444837-6D95-4AFD-9C67-B9EA934AA12D}"/>
    <cellStyle name="Normal 9 41" xfId="5417" xr:uid="{9B90D2CE-6717-47C4-9ED2-3F56D2D298EC}"/>
    <cellStyle name="Normal 9 42" xfId="5418" xr:uid="{09D16817-31E5-4239-B403-D3ABF7E03F23}"/>
    <cellStyle name="Normal 9 43" xfId="5419" xr:uid="{5A4C1455-A28C-45B5-80E6-190DAFE99B3D}"/>
    <cellStyle name="Normal 9 44" xfId="5420" xr:uid="{E6DC5184-B0DC-4312-864B-FBA0000577C7}"/>
    <cellStyle name="Normal 9 45" xfId="5421" xr:uid="{A28CC29F-1CFE-4923-91B9-0DADA1640D8C}"/>
    <cellStyle name="Normal 9 46" xfId="5422" xr:uid="{D6B607E1-238E-421F-95E9-BD35E63DEAF8}"/>
    <cellStyle name="Normal 9 47" xfId="5423" xr:uid="{F706C371-7F9A-4B73-A082-5A61CFC5E229}"/>
    <cellStyle name="Normal 9 48" xfId="5424" xr:uid="{C1F663B5-C19B-47E0-A77E-0B38599A5699}"/>
    <cellStyle name="Normal 9 49" xfId="5425" xr:uid="{58EFC35C-BC46-4553-AFDF-D2732496B25B}"/>
    <cellStyle name="Normal 9 5" xfId="5426" xr:uid="{4CFACC72-D7C2-46A9-B277-8144DF732B2A}"/>
    <cellStyle name="Normal 9 50" xfId="5427" xr:uid="{000A52C8-50AD-4E88-960D-B795AA5217BD}"/>
    <cellStyle name="Normal 9 51" xfId="5428" xr:uid="{DB79A774-9697-4244-A077-517AD0F09A16}"/>
    <cellStyle name="Normal 9 52" xfId="5429" xr:uid="{1E76C07E-AC20-49EC-B81B-15D92270CA46}"/>
    <cellStyle name="Normal 9 53" xfId="5430" xr:uid="{CC912019-1822-415C-8BA9-F0DA3963E8DD}"/>
    <cellStyle name="Normal 9 54" xfId="5431" xr:uid="{912E9963-E6C6-45D0-9632-49544EA26CA7}"/>
    <cellStyle name="Normal 9 55" xfId="5432" xr:uid="{15805C9D-5012-4211-AE7D-C16B17A501AD}"/>
    <cellStyle name="Normal 9 56" xfId="5433" xr:uid="{5E36F2C6-B641-4919-A930-EC693E26453A}"/>
    <cellStyle name="Normal 9 57" xfId="5434" xr:uid="{37A10A4A-F99C-4E50-8331-BB856BB55EC7}"/>
    <cellStyle name="Normal 9 58" xfId="5435" xr:uid="{ABE7BC96-0FE9-43BD-B5F8-C53B0578E577}"/>
    <cellStyle name="Normal 9 59" xfId="5436" xr:uid="{ADC888E5-7B33-42EB-95B8-627960F50F7C}"/>
    <cellStyle name="Normal 9 6" xfId="5437" xr:uid="{AC77D425-E9B9-4716-B32B-D8E34FAC523A}"/>
    <cellStyle name="Normal 9 7" xfId="5438" xr:uid="{1AB5549D-ED49-404C-B0E6-46492AF8D9AB}"/>
    <cellStyle name="Normal 9 8" xfId="5439" xr:uid="{2E3B74E5-6280-4C57-BA7B-BE946E31086B}"/>
    <cellStyle name="Normal 9 9" xfId="5440" xr:uid="{78F4C141-F60A-4F05-BC91-993ACBFB8930}"/>
    <cellStyle name="Notas" xfId="2055" builtinId="10" customBuiltin="1"/>
    <cellStyle name="Notas 1" xfId="1503" xr:uid="{00000000-0005-0000-0000-000074090000}"/>
    <cellStyle name="Notas 1 2" xfId="2832" xr:uid="{00000000-0005-0000-0000-000075090000}"/>
    <cellStyle name="Notas 1 2 2" xfId="38210" xr:uid="{7CDF76E8-C530-4842-B1C9-03171F4D84F1}"/>
    <cellStyle name="Notas 1 3" xfId="38232" xr:uid="{2161649F-2D9A-4F0F-B043-4D5B58CF3C28}"/>
    <cellStyle name="Notas 10" xfId="1504" xr:uid="{00000000-0005-0000-0000-000076090000}"/>
    <cellStyle name="Notas 10 2" xfId="2833" xr:uid="{00000000-0005-0000-0000-000077090000}"/>
    <cellStyle name="Notas 10 2 2" xfId="38207" xr:uid="{83DA9DE0-5899-445B-A10E-71D7663CC79F}"/>
    <cellStyle name="Notas 10 3" xfId="38216" xr:uid="{FDDDA689-01C6-4432-BCC0-2C87051F4E9E}"/>
    <cellStyle name="Notas 11" xfId="1505" xr:uid="{00000000-0005-0000-0000-000078090000}"/>
    <cellStyle name="Notas 11 2" xfId="2834" xr:uid="{00000000-0005-0000-0000-000079090000}"/>
    <cellStyle name="Notas 11 2 2" xfId="38223" xr:uid="{5C37C996-CFEA-4D27-8833-6FB648A6F2D9}"/>
    <cellStyle name="Notas 11 3" xfId="38197" xr:uid="{61893159-8689-464B-956B-DC51589E9A81}"/>
    <cellStyle name="Notas 12" xfId="1506" xr:uid="{00000000-0005-0000-0000-00007A090000}"/>
    <cellStyle name="Notas 12 2" xfId="2835" xr:uid="{00000000-0005-0000-0000-00007B090000}"/>
    <cellStyle name="Notas 12 2 2" xfId="38185" xr:uid="{C28E771B-3D59-4FAE-8481-1E134A443D88}"/>
    <cellStyle name="Notas 12 3" xfId="38136" xr:uid="{B48D55BB-68E0-4918-89A0-FC8DA92D55BA}"/>
    <cellStyle name="Notas 13" xfId="1507" xr:uid="{00000000-0005-0000-0000-00007C090000}"/>
    <cellStyle name="Notas 13 2" xfId="2836" xr:uid="{00000000-0005-0000-0000-00007D090000}"/>
    <cellStyle name="Notas 13 2 2" xfId="38221" xr:uid="{49F1BA97-B5FB-455A-8D24-1F48BC24352D}"/>
    <cellStyle name="Notas 13 3" xfId="38081" xr:uid="{B079EAD1-8F8D-4102-A1D5-742EF8F6EC11}"/>
    <cellStyle name="Notas 14" xfId="1508" xr:uid="{00000000-0005-0000-0000-00007E090000}"/>
    <cellStyle name="Notas 14 2" xfId="2837" xr:uid="{00000000-0005-0000-0000-00007F090000}"/>
    <cellStyle name="Notas 14 2 2" xfId="38101" xr:uid="{7D274C5A-B2B9-4BD4-816A-69117417DC65}"/>
    <cellStyle name="Notas 14 3" xfId="38064" xr:uid="{F716174E-6F4C-4130-B75E-5FC78A4F2973}"/>
    <cellStyle name="Notas 15" xfId="1509" xr:uid="{00000000-0005-0000-0000-000080090000}"/>
    <cellStyle name="Notas 15 2" xfId="2838" xr:uid="{00000000-0005-0000-0000-000081090000}"/>
    <cellStyle name="Notas 15 2 2" xfId="38175" xr:uid="{5633D39A-69C1-4744-B03F-886B0768B41E}"/>
    <cellStyle name="Notas 15 3" xfId="38137" xr:uid="{552DC670-8C8B-4631-815F-39009C68CE90}"/>
    <cellStyle name="Notas 16" xfId="1510" xr:uid="{00000000-0005-0000-0000-000082090000}"/>
    <cellStyle name="Notas 16 2" xfId="2839" xr:uid="{00000000-0005-0000-0000-000083090000}"/>
    <cellStyle name="Notas 16 2 2" xfId="38075" xr:uid="{A3D3E4D9-0387-4573-A020-B3EB0BF7A8C8}"/>
    <cellStyle name="Notas 16 3" xfId="38198" xr:uid="{D4CEAC18-27B6-4DED-8736-99CD723F664D}"/>
    <cellStyle name="Notas 17" xfId="1511" xr:uid="{00000000-0005-0000-0000-000084090000}"/>
    <cellStyle name="Notas 17 2" xfId="2840" xr:uid="{00000000-0005-0000-0000-000085090000}"/>
    <cellStyle name="Notas 17 2 2" xfId="38067" xr:uid="{B3BBBDD8-597F-4F10-9773-04B97AF64530}"/>
    <cellStyle name="Notas 17 3" xfId="38217" xr:uid="{6D5E30D2-E030-4737-A33A-0B7BD6CE7ACB}"/>
    <cellStyle name="Notas 18" xfId="1512" xr:uid="{00000000-0005-0000-0000-000086090000}"/>
    <cellStyle name="Notas 18 2" xfId="2841" xr:uid="{00000000-0005-0000-0000-000087090000}"/>
    <cellStyle name="Notas 18 2 2" xfId="38058" xr:uid="{2E2272D6-EF33-4D4F-8143-7CFA314D7CF9}"/>
    <cellStyle name="Notas 18 3" xfId="38233" xr:uid="{3AB279C6-0DD9-4AC7-9AB4-515BF9429569}"/>
    <cellStyle name="Notas 19" xfId="1513" xr:uid="{00000000-0005-0000-0000-000088090000}"/>
    <cellStyle name="Notas 19 2" xfId="2842" xr:uid="{00000000-0005-0000-0000-000089090000}"/>
    <cellStyle name="Notas 19 2 2" xfId="38266" xr:uid="{CCB3F9A4-B6F2-430E-B82F-A6A3240E5CD1}"/>
    <cellStyle name="Notas 19 3" xfId="38138" xr:uid="{81A1DA1C-C5BB-4C05-895A-EE4144CBEF8B}"/>
    <cellStyle name="Notas 2" xfId="1514" xr:uid="{00000000-0005-0000-0000-00008A090000}"/>
    <cellStyle name="Notas 2 2" xfId="2843" xr:uid="{00000000-0005-0000-0000-00008B090000}"/>
    <cellStyle name="Notas 2 2 2" xfId="38186" xr:uid="{FAE24B2B-0C3F-4276-BA0E-25132B586ECB}"/>
    <cellStyle name="Notas 2 3" xfId="38199" xr:uid="{8BE6C588-2B38-4E21-947B-796720BC312D}"/>
    <cellStyle name="Notas 20" xfId="1515" xr:uid="{00000000-0005-0000-0000-00008C090000}"/>
    <cellStyle name="Notas 20 2" xfId="2844" xr:uid="{00000000-0005-0000-0000-00008D090000}"/>
    <cellStyle name="Notas 20 2 2" xfId="38086" xr:uid="{39B54024-E92E-411C-B909-46E99218D7A2}"/>
    <cellStyle name="Notas 20 3" xfId="38065" xr:uid="{6178B85F-AB7B-41C0-89D3-FE71529512EB}"/>
    <cellStyle name="Notas 21" xfId="1516" xr:uid="{00000000-0005-0000-0000-00008E090000}"/>
    <cellStyle name="Notas 21 2" xfId="2845" xr:uid="{00000000-0005-0000-0000-00008F090000}"/>
    <cellStyle name="Notas 21 2 2" xfId="38102" xr:uid="{ADE8F463-F5D0-472D-9514-11AC00B36284}"/>
    <cellStyle name="Notas 21 3" xfId="38082" xr:uid="{1A29C78C-B891-43D5-AD1B-FF3E22448DA2}"/>
    <cellStyle name="Notas 22" xfId="1517" xr:uid="{00000000-0005-0000-0000-000090090000}"/>
    <cellStyle name="Notas 22 2" xfId="2846" xr:uid="{00000000-0005-0000-0000-000091090000}"/>
    <cellStyle name="Notas 22 2 2" xfId="38222" xr:uid="{B572BA5F-D7CE-4E27-9E58-90A64B28F70C}"/>
    <cellStyle name="Notas 22 3" xfId="38139" xr:uid="{ED2A0DA5-6307-46C2-A1C4-615158FE294D}"/>
    <cellStyle name="Notas 23" xfId="1518" xr:uid="{00000000-0005-0000-0000-000092090000}"/>
    <cellStyle name="Notas 23 2" xfId="2847" xr:uid="{00000000-0005-0000-0000-000093090000}"/>
    <cellStyle name="Notas 23 2 2" xfId="38228" xr:uid="{A6C1FAD1-F7EE-4FBD-B7A5-52CFDE0FECB8}"/>
    <cellStyle name="Notas 23 3" xfId="38273" xr:uid="{0447DCB3-0BD0-4429-AE7E-12CD6C15E927}"/>
    <cellStyle name="Notas 24" xfId="1519" xr:uid="{00000000-0005-0000-0000-000094090000}"/>
    <cellStyle name="Notas 24 2" xfId="2848" xr:uid="{00000000-0005-0000-0000-000095090000}"/>
    <cellStyle name="Notas 24 2 2" xfId="38204" xr:uid="{0010F01F-6EED-45CD-B7B8-BDABA5844C62}"/>
    <cellStyle name="Notas 24 3" xfId="38218" xr:uid="{4B6AD7C3-7360-4A08-9818-AE04522434BE}"/>
    <cellStyle name="Notas 25" xfId="1520" xr:uid="{00000000-0005-0000-0000-000096090000}"/>
    <cellStyle name="Notas 25 2" xfId="2849" xr:uid="{00000000-0005-0000-0000-000097090000}"/>
    <cellStyle name="Notas 25 2 2" xfId="38211" xr:uid="{DA78189C-20F7-4081-AF4A-B7FCC7BB6824}"/>
    <cellStyle name="Notas 25 3" xfId="38077" xr:uid="{3379A622-58FC-4CBD-B384-ED27C9C9E65D}"/>
    <cellStyle name="Notas 26" xfId="1521" xr:uid="{00000000-0005-0000-0000-000098090000}"/>
    <cellStyle name="Notas 26 2" xfId="2850" xr:uid="{00000000-0005-0000-0000-000099090000}"/>
    <cellStyle name="Notas 26 2 2" xfId="38176" xr:uid="{B24CE56C-595D-4753-B77C-65033373747B}"/>
    <cellStyle name="Notas 26 3" xfId="38234" xr:uid="{B8922D14-9D28-4DFC-B216-E3755FA26D44}"/>
    <cellStyle name="Notas 27" xfId="1522" xr:uid="{00000000-0005-0000-0000-00009A090000}"/>
    <cellStyle name="Notas 27 2" xfId="2851" xr:uid="{00000000-0005-0000-0000-00009B090000}"/>
    <cellStyle name="Notas 27 2 2" xfId="38187" xr:uid="{D8999E76-FA90-4984-9400-4F88F04CB2B7}"/>
    <cellStyle name="Notas 27 3" xfId="38271" xr:uid="{971946A0-FD3B-4094-8A76-7226418465E6}"/>
    <cellStyle name="Notas 28" xfId="1523" xr:uid="{00000000-0005-0000-0000-00009C090000}"/>
    <cellStyle name="Notas 28 2" xfId="2852" xr:uid="{00000000-0005-0000-0000-00009D090000}"/>
    <cellStyle name="Notas 28 2 2" xfId="38240" xr:uid="{B8354B91-3141-42E5-84E7-ACC206A2CDA8}"/>
    <cellStyle name="Notas 28 3" xfId="38140" xr:uid="{42D338A9-C3CC-45A9-AD72-4A63F2D5DF53}"/>
    <cellStyle name="Notas 29" xfId="1524" xr:uid="{00000000-0005-0000-0000-00009E090000}"/>
    <cellStyle name="Notas 29 2" xfId="2853" xr:uid="{00000000-0005-0000-0000-00009F090000}"/>
    <cellStyle name="Notas 29 2 2" xfId="38103" xr:uid="{FD793465-6752-4B9F-9E1D-667317354C25}"/>
    <cellStyle name="Notas 29 3" xfId="38244" xr:uid="{FEB2210D-B2EE-49F6-9101-B7BDC4493B09}"/>
    <cellStyle name="Notas 3" xfId="1525" xr:uid="{00000000-0005-0000-0000-0000A0090000}"/>
    <cellStyle name="Notas 3 2" xfId="2854" xr:uid="{00000000-0005-0000-0000-0000A1090000}"/>
    <cellStyle name="Notas 3 2 2" xfId="38068" xr:uid="{4A941DBA-047A-4BBE-8DF9-21FB85EDF86D}"/>
    <cellStyle name="Notas 3 3" xfId="38066" xr:uid="{674A64E1-FA7A-4162-A3EF-34FDF4F969D5}"/>
    <cellStyle name="Notas 30" xfId="1526" xr:uid="{00000000-0005-0000-0000-0000A2090000}"/>
    <cellStyle name="Notas 30 2" xfId="2855" xr:uid="{00000000-0005-0000-0000-0000A3090000}"/>
    <cellStyle name="Notas 30 2 2" xfId="38076" xr:uid="{377FBAE3-9EC1-43B3-8620-B05C77F414BD}"/>
    <cellStyle name="Notas 30 3" xfId="38071" xr:uid="{FE28C249-1497-49DB-AF53-707B11765AB5}"/>
    <cellStyle name="Notas 31" xfId="1527" xr:uid="{00000000-0005-0000-0000-0000A4090000}"/>
    <cellStyle name="Notas 31 2" xfId="2856" xr:uid="{00000000-0005-0000-0000-0000A5090000}"/>
    <cellStyle name="Notas 31 2 2" xfId="38205" xr:uid="{0395819E-46F6-4ABF-A0E9-F0AF4FAE7E3C}"/>
    <cellStyle name="Notas 31 3" xfId="38141" xr:uid="{C9E763CE-53C4-4ADA-BBDD-4528701A49BA}"/>
    <cellStyle name="Notas 32" xfId="1528" xr:uid="{00000000-0005-0000-0000-0000A6090000}"/>
    <cellStyle name="Notas 32 2" xfId="2857" xr:uid="{00000000-0005-0000-0000-0000A7090000}"/>
    <cellStyle name="Notas 32 2 2" xfId="38059" xr:uid="{AFE56A1E-326D-49F8-9F37-8E6D2F9C7AEE}"/>
    <cellStyle name="Notas 32 3" xfId="38094" xr:uid="{4C580F03-BCE3-468F-B6BB-88325BEA6E6E}"/>
    <cellStyle name="Notas 33" xfId="1529" xr:uid="{00000000-0005-0000-0000-0000A8090000}"/>
    <cellStyle name="Notas 33 2" xfId="2858" xr:uid="{00000000-0005-0000-0000-0000A9090000}"/>
    <cellStyle name="Notas 33 2 2" xfId="38267" xr:uid="{7197262F-EAC3-40CC-988E-2ACD8F5ED2C0}"/>
    <cellStyle name="Notas 33 3" xfId="38142" xr:uid="{2F18D576-5155-4742-B203-AF8EFE915D95}"/>
    <cellStyle name="Notas 34" xfId="1530" xr:uid="{00000000-0005-0000-0000-0000AA090000}"/>
    <cellStyle name="Notas 34 2" xfId="2859" xr:uid="{00000000-0005-0000-0000-0000AB090000}"/>
    <cellStyle name="Notas 34 2 2" xfId="38188" xr:uid="{B664EF96-4B29-4AB0-BAD0-C66D4C7B47C5}"/>
    <cellStyle name="Notas 34 3" xfId="38181" xr:uid="{B067ACB5-BFF5-45C0-905E-4653C4F9E1FA}"/>
    <cellStyle name="Notas 35" xfId="1531" xr:uid="{00000000-0005-0000-0000-0000AC090000}"/>
    <cellStyle name="Notas 35 2" xfId="2860" xr:uid="{00000000-0005-0000-0000-0000AD090000}"/>
    <cellStyle name="Notas 35 2 2" xfId="38087" xr:uid="{48A418CD-544E-4F97-81F1-2D24271E8B6E}"/>
    <cellStyle name="Notas 35 3" xfId="38219" xr:uid="{AE906A72-7005-4EDA-B3E5-9DD64528AE2E}"/>
    <cellStyle name="Notas 36" xfId="1532" xr:uid="{00000000-0005-0000-0000-0000AE090000}"/>
    <cellStyle name="Notas 36 2" xfId="2861" xr:uid="{00000000-0005-0000-0000-0000AF090000}"/>
    <cellStyle name="Notas 36 2 2" xfId="38104" xr:uid="{6F1606CA-E361-4A62-B8E0-0493C9C342B0}"/>
    <cellStyle name="Notas 36 3" xfId="38245" xr:uid="{90557214-72A0-4AFC-93CA-1F405333616C}"/>
    <cellStyle name="Notas 37" xfId="1533" xr:uid="{00000000-0005-0000-0000-0000B0090000}"/>
    <cellStyle name="Notas 37 2" xfId="2862" xr:uid="{00000000-0005-0000-0000-0000B1090000}"/>
    <cellStyle name="Notas 38" xfId="1534" xr:uid="{00000000-0005-0000-0000-0000B2090000}"/>
    <cellStyle name="Notas 38 2" xfId="2863" xr:uid="{00000000-0005-0000-0000-0000B3090000}"/>
    <cellStyle name="Notas 39" xfId="1535" xr:uid="{00000000-0005-0000-0000-0000B4090000}"/>
    <cellStyle name="Notas 39 2" xfId="2864" xr:uid="{00000000-0005-0000-0000-0000B5090000}"/>
    <cellStyle name="Notas 4" xfId="1536" xr:uid="{00000000-0005-0000-0000-0000B6090000}"/>
    <cellStyle name="Notas 4 2" xfId="2865" xr:uid="{00000000-0005-0000-0000-0000B7090000}"/>
    <cellStyle name="Notas 4 2 2" xfId="38212" xr:uid="{FE5FEA46-E7FC-4E12-B80A-366925030886}"/>
    <cellStyle name="Notas 4 3" xfId="38143" xr:uid="{319A2193-9EDE-4A6B-BD6A-0C1DB0896A95}"/>
    <cellStyle name="Notas 40" xfId="1537" xr:uid="{00000000-0005-0000-0000-0000B8090000}"/>
    <cellStyle name="Notas 40 2" xfId="2866" xr:uid="{00000000-0005-0000-0000-0000B9090000}"/>
    <cellStyle name="Notas 41" xfId="1538" xr:uid="{00000000-0005-0000-0000-0000BA090000}"/>
    <cellStyle name="Notas 41 2" xfId="2867" xr:uid="{00000000-0005-0000-0000-0000BB090000}"/>
    <cellStyle name="Notas 42" xfId="1539" xr:uid="{00000000-0005-0000-0000-0000BC090000}"/>
    <cellStyle name="Notas 42 2" xfId="2868" xr:uid="{00000000-0005-0000-0000-0000BD090000}"/>
    <cellStyle name="Notas 43" xfId="1540" xr:uid="{00000000-0005-0000-0000-0000BE090000}"/>
    <cellStyle name="Notas 43 2" xfId="2869" xr:uid="{00000000-0005-0000-0000-0000BF090000}"/>
    <cellStyle name="Notas 44" xfId="1541" xr:uid="{00000000-0005-0000-0000-0000C0090000}"/>
    <cellStyle name="Notas 44 2" xfId="2870" xr:uid="{00000000-0005-0000-0000-0000C1090000}"/>
    <cellStyle name="Notas 45" xfId="1542" xr:uid="{00000000-0005-0000-0000-0000C2090000}"/>
    <cellStyle name="Notas 45 2" xfId="2871" xr:uid="{00000000-0005-0000-0000-0000C3090000}"/>
    <cellStyle name="Notas 46" xfId="1543" xr:uid="{00000000-0005-0000-0000-0000C4090000}"/>
    <cellStyle name="Notas 46 2" xfId="2872" xr:uid="{00000000-0005-0000-0000-0000C5090000}"/>
    <cellStyle name="Notas 46 2 2" xfId="38206" xr:uid="{5FFF0F80-D53F-497E-B493-8FFDDE7DC6AB}"/>
    <cellStyle name="Notas 46 3" xfId="38257" xr:uid="{C01F7D98-7B02-46E5-BA92-018DC37330FF}"/>
    <cellStyle name="Notas 5" xfId="1544" xr:uid="{00000000-0005-0000-0000-0000C6090000}"/>
    <cellStyle name="Notas 5 2" xfId="2873" xr:uid="{00000000-0005-0000-0000-0000C7090000}"/>
    <cellStyle name="Notas 5 2 2" xfId="38060" xr:uid="{64B5A8A7-6D55-400A-B7BC-FFB1A3A288FB}"/>
    <cellStyle name="Notas 5 3" xfId="38144" xr:uid="{59E5F893-6A73-4AF8-AD63-3AFEB5898FA6}"/>
    <cellStyle name="Notas 6" xfId="1545" xr:uid="{00000000-0005-0000-0000-0000C8090000}"/>
    <cellStyle name="Notas 6 2" xfId="2874" xr:uid="{00000000-0005-0000-0000-0000C9090000}"/>
    <cellStyle name="Notas 6 2 2" xfId="38268" xr:uid="{09FC9FD7-0571-448C-8CA0-96F3A591F979}"/>
    <cellStyle name="Notas 6 3" xfId="38258" xr:uid="{4DC15C51-515E-4BAE-81C1-FBF0406214C5}"/>
    <cellStyle name="Notas 7" xfId="1546" xr:uid="{00000000-0005-0000-0000-0000CA090000}"/>
    <cellStyle name="Notas 7 2" xfId="2875" xr:uid="{00000000-0005-0000-0000-0000CB090000}"/>
    <cellStyle name="Notas 7 2 2" xfId="38189" xr:uid="{8BD4FC2E-BDDB-49F6-9CE6-95DB9B81BA41}"/>
    <cellStyle name="Notas 7 3" xfId="38145" xr:uid="{E239C345-BD68-44C5-B949-0B4B5ADF9038}"/>
    <cellStyle name="Notas 8" xfId="1547" xr:uid="{00000000-0005-0000-0000-0000CC090000}"/>
    <cellStyle name="Notas 8 2" xfId="2876" xr:uid="{00000000-0005-0000-0000-0000CD090000}"/>
    <cellStyle name="Notas 8 2 2" xfId="38088" xr:uid="{769B0657-E1C4-47C2-ACB5-E4F3A3B6F03F}"/>
    <cellStyle name="Notas 8 3" xfId="38259" xr:uid="{EE83DDBE-96BA-46F6-9935-4CD966B98731}"/>
    <cellStyle name="Notas 9" xfId="1548" xr:uid="{00000000-0005-0000-0000-0000CE090000}"/>
    <cellStyle name="Notas 9 2" xfId="2877" xr:uid="{00000000-0005-0000-0000-0000CF090000}"/>
    <cellStyle name="Notas 9 2 2" xfId="38105" xr:uid="{5B859FDD-F8A4-4982-B99A-D8F0D1FD7721}"/>
    <cellStyle name="Notas 9 3" xfId="38146" xr:uid="{D7B4E722-3FFE-45AA-A7EB-94E46758385A}"/>
    <cellStyle name="Note" xfId="5441" xr:uid="{0E546149-2EF9-45D4-97D7-B0CE9B58576C}"/>
    <cellStyle name="Note 2" xfId="6916" xr:uid="{C12B45AB-2750-4340-A7FD-6B61176DE25F}"/>
    <cellStyle name="Note 2 2" xfId="14223" xr:uid="{73B16E89-97D2-4EC7-86CA-02358A82160D}"/>
    <cellStyle name="Note 2 3" xfId="10569" xr:uid="{D694FF75-3389-4D53-8FA6-791ACEFB3C42}"/>
    <cellStyle name="Note 3" xfId="7646" xr:uid="{14DCB09C-553F-4F0B-8618-384C78A08B48}"/>
    <cellStyle name="Note 3 2" xfId="14953" xr:uid="{84CC3CD1-3274-4868-BA94-C59D6352134E}"/>
    <cellStyle name="Note 3 3" xfId="11299" xr:uid="{9BB73FF8-991E-49CC-B127-B41D0777C997}"/>
    <cellStyle name="Note 4" xfId="8376" xr:uid="{A7FCE0E5-E517-4CD7-A6FC-1E8588936E11}"/>
    <cellStyle name="Note 4 2" xfId="15683" xr:uid="{8E458E39-3AFD-4B36-A228-3E520A325AF4}"/>
    <cellStyle name="Note 5" xfId="12765" xr:uid="{56D3A148-60E4-466E-8902-AC008D51FC75}"/>
    <cellStyle name="Output" xfId="5442" xr:uid="{1F7095A7-20D6-42A4-978B-399C25FEC4C5}"/>
    <cellStyle name="Output 2" xfId="6917" xr:uid="{A3ED0508-9757-4100-AC7A-74591EF3B325}"/>
    <cellStyle name="Output 2 2" xfId="14224" xr:uid="{10017EA6-A014-461B-BD4E-9DB119F5486B}"/>
    <cellStyle name="Output 2 3" xfId="10570" xr:uid="{0A6352C9-5319-4D3E-A427-6F6BC9E542A1}"/>
    <cellStyle name="Output 3" xfId="7647" xr:uid="{CF471CF2-09E7-4390-B6D6-0BAF400CA06C}"/>
    <cellStyle name="Output 3 2" xfId="14954" xr:uid="{7F8C1F68-7448-4D73-8181-BF1EED4EFBF4}"/>
    <cellStyle name="Output 3 3" xfId="11300" xr:uid="{2270BE9C-BF73-470C-983F-C1EA1131FF67}"/>
    <cellStyle name="Output 4" xfId="8377" xr:uid="{8B8CC5E6-BE29-4DA1-9253-998FB0631F43}"/>
    <cellStyle name="Output 4 2" xfId="15684" xr:uid="{8629970D-E08F-4725-8803-96B2DEAC98FD}"/>
    <cellStyle name="Output 5" xfId="12766" xr:uid="{DFA06A3D-DA7B-4A6A-9D37-0294C2EC504B}"/>
    <cellStyle name="Porcentaje" xfId="1549" builtinId="5"/>
    <cellStyle name="Porcentaje 2" xfId="2951" xr:uid="{00000000-0005-0000-0000-0000D1090000}"/>
    <cellStyle name="Porcentaje 2 2" xfId="38031" xr:uid="{42283D94-DEE0-4B49-82F0-5EE0BE55F937}"/>
    <cellStyle name="Porcentaje 2 3" xfId="5443" xr:uid="{90EF39BC-02ED-438C-BDF8-573FD9F48142}"/>
    <cellStyle name="Porcentaje 3" xfId="5451" xr:uid="{CF19FA26-C2C6-4FDF-B3C2-1B872C8D094E}"/>
    <cellStyle name="Porcentual 2" xfId="1550" xr:uid="{00000000-0005-0000-0000-0000D2090000}"/>
    <cellStyle name="Porcentual 2 3" xfId="5444" xr:uid="{270DB380-C0FD-447E-90A6-7899A14F7D08}"/>
    <cellStyle name="Salida" xfId="2050" builtinId="21" customBuiltin="1"/>
    <cellStyle name="Salida 1" xfId="1551" xr:uid="{00000000-0005-0000-0000-0000D4090000}"/>
    <cellStyle name="Salida 1 2" xfId="38147" xr:uid="{B8450F23-AE3F-40DE-8478-1109CE744C9B}"/>
    <cellStyle name="Salida 10" xfId="1552" xr:uid="{00000000-0005-0000-0000-0000D5090000}"/>
    <cellStyle name="Salida 10 2" xfId="38260" xr:uid="{82D47FF1-4CDA-44C5-B610-5E5FAD1AE05D}"/>
    <cellStyle name="Salida 11" xfId="1553" xr:uid="{00000000-0005-0000-0000-0000D6090000}"/>
    <cellStyle name="Salida 11 2" xfId="38148" xr:uid="{28D805B8-955A-4044-B3CF-063FD005B293}"/>
    <cellStyle name="Salida 12" xfId="1554" xr:uid="{00000000-0005-0000-0000-0000D7090000}"/>
    <cellStyle name="Salida 12 2" xfId="38261" xr:uid="{571B3735-9BC8-4695-A4A7-5B4ECD7E93D2}"/>
    <cellStyle name="Salida 13" xfId="1555" xr:uid="{00000000-0005-0000-0000-0000D8090000}"/>
    <cellStyle name="Salida 13 2" xfId="38149" xr:uid="{EB458756-98DB-4F9C-9AC2-FBE515BF3AA6}"/>
    <cellStyle name="Salida 14" xfId="1556" xr:uid="{00000000-0005-0000-0000-0000D9090000}"/>
    <cellStyle name="Salida 14 2" xfId="38262" xr:uid="{BEAC3921-5A16-4DAD-88FC-01ED151E30B7}"/>
    <cellStyle name="Salida 15" xfId="1557" xr:uid="{00000000-0005-0000-0000-0000DA090000}"/>
    <cellStyle name="Salida 15 2" xfId="38150" xr:uid="{8A053FF5-6F77-41AE-8D81-4D722939C152}"/>
    <cellStyle name="Salida 16" xfId="1558" xr:uid="{00000000-0005-0000-0000-0000DB090000}"/>
    <cellStyle name="Salida 16 2" xfId="38263" xr:uid="{4493527E-ABDE-4721-BB27-53CBEB7860FE}"/>
    <cellStyle name="Salida 17" xfId="1559" xr:uid="{00000000-0005-0000-0000-0000DC090000}"/>
    <cellStyle name="Salida 17 2" xfId="38151" xr:uid="{EA4E94DA-2369-42D6-BDA6-EA88843F4ABE}"/>
    <cellStyle name="Salida 18" xfId="1560" xr:uid="{00000000-0005-0000-0000-0000DD090000}"/>
    <cellStyle name="Salida 18 2" xfId="38264" xr:uid="{8EFDB0FF-CB8D-4053-B4A2-D5A6585EC382}"/>
    <cellStyle name="Salida 19" xfId="1561" xr:uid="{00000000-0005-0000-0000-0000DE090000}"/>
    <cellStyle name="Salida 19 2" xfId="38152" xr:uid="{90BA6633-3313-4293-A861-E7045181AFB2}"/>
    <cellStyle name="Salida 2" xfId="1562" xr:uid="{00000000-0005-0000-0000-0000DF090000}"/>
    <cellStyle name="Salida 2 2" xfId="38153" xr:uid="{C9BBA15B-61D4-448E-A06A-655FC1DD5DF4}"/>
    <cellStyle name="Salida 20" xfId="1563" xr:uid="{00000000-0005-0000-0000-0000E0090000}"/>
    <cellStyle name="Salida 20 2" xfId="38154" xr:uid="{8B6AAC00-ABF1-4901-9679-953407FB9EA9}"/>
    <cellStyle name="Salida 21" xfId="1564" xr:uid="{00000000-0005-0000-0000-0000E1090000}"/>
    <cellStyle name="Salida 21 2" xfId="38155" xr:uid="{88A59C50-6120-48BD-8D20-C9262D0AE616}"/>
    <cellStyle name="Salida 22" xfId="1565" xr:uid="{00000000-0005-0000-0000-0000E2090000}"/>
    <cellStyle name="Salida 22 2" xfId="38156" xr:uid="{FE0EFA75-DE6B-4E84-86C7-24A40D8470E2}"/>
    <cellStyle name="Salida 23" xfId="1566" xr:uid="{00000000-0005-0000-0000-0000E3090000}"/>
    <cellStyle name="Salida 23 2" xfId="38157" xr:uid="{A7F17A18-769D-4007-B449-A734CA287625}"/>
    <cellStyle name="Salida 24" xfId="1567" xr:uid="{00000000-0005-0000-0000-0000E4090000}"/>
    <cellStyle name="Salida 24 2" xfId="38057" xr:uid="{4FCC25EB-B59D-4F4D-BECA-BA310B884F92}"/>
    <cellStyle name="Salida 25" xfId="1568" xr:uid="{00000000-0005-0000-0000-0000E5090000}"/>
    <cellStyle name="Salida 25 2" xfId="38158" xr:uid="{327F8548-C9D1-4582-A972-6A7C9D8110D2}"/>
    <cellStyle name="Salida 26" xfId="1569" xr:uid="{00000000-0005-0000-0000-0000E6090000}"/>
    <cellStyle name="Salida 26 2" xfId="38159" xr:uid="{F238BB6B-8BED-49BB-B670-621450E55CB5}"/>
    <cellStyle name="Salida 27" xfId="1570" xr:uid="{00000000-0005-0000-0000-0000E7090000}"/>
    <cellStyle name="Salida 27 2" xfId="38160" xr:uid="{E83B44EC-E8A6-43F9-8D51-37BBB8488CAD}"/>
    <cellStyle name="Salida 28" xfId="1571" xr:uid="{00000000-0005-0000-0000-0000E8090000}"/>
    <cellStyle name="Salida 28 2" xfId="38161" xr:uid="{48D7920D-4C54-4B42-BFC9-CD14D529835F}"/>
    <cellStyle name="Salida 29" xfId="1572" xr:uid="{00000000-0005-0000-0000-0000E9090000}"/>
    <cellStyle name="Salida 29 2" xfId="38083" xr:uid="{47376C9E-9552-4C78-9E68-E090ECBB54AB}"/>
    <cellStyle name="Salida 3" xfId="1573" xr:uid="{00000000-0005-0000-0000-0000EA090000}"/>
    <cellStyle name="Salida 3 2" xfId="38162" xr:uid="{AC9AC805-6F2D-4203-8A17-8C6A609ED40F}"/>
    <cellStyle name="Salida 30" xfId="1574" xr:uid="{00000000-0005-0000-0000-0000EB090000}"/>
    <cellStyle name="Salida 30 2" xfId="38274" xr:uid="{2B5324E3-7207-4593-9428-2B84870EC7F6}"/>
    <cellStyle name="Salida 31" xfId="1575" xr:uid="{00000000-0005-0000-0000-0000EC090000}"/>
    <cellStyle name="Salida 31 2" xfId="38163" xr:uid="{A2617286-78C1-42FF-976F-EA9BB535C23D}"/>
    <cellStyle name="Salida 32" xfId="1576" xr:uid="{00000000-0005-0000-0000-0000ED090000}"/>
    <cellStyle name="Salida 32 2" xfId="38235" xr:uid="{F4C38796-16D0-48FE-9DFF-A6CEF908E989}"/>
    <cellStyle name="Salida 33" xfId="1577" xr:uid="{00000000-0005-0000-0000-0000EE090000}"/>
    <cellStyle name="Salida 33 2" xfId="38213" xr:uid="{01969734-8182-423E-A3FA-E69D8EA7A344}"/>
    <cellStyle name="Salida 34" xfId="1578" xr:uid="{00000000-0005-0000-0000-0000EF090000}"/>
    <cellStyle name="Salida 34 2" xfId="38164" xr:uid="{CA5E550F-AA11-46C6-85E9-226EFDB40AB3}"/>
    <cellStyle name="Salida 35" xfId="1579" xr:uid="{00000000-0005-0000-0000-0000F0090000}"/>
    <cellStyle name="Salida 35 2" xfId="38246" xr:uid="{C3249E5E-BC0B-4F72-A200-F8EFB6760B9E}"/>
    <cellStyle name="Salida 36" xfId="1580" xr:uid="{00000000-0005-0000-0000-0000F1090000}"/>
    <cellStyle name="Salida 36 2" xfId="38165" xr:uid="{612121CC-8D13-4194-8369-9E8F6C1A30F8}"/>
    <cellStyle name="Salida 37" xfId="1581" xr:uid="{00000000-0005-0000-0000-0000F2090000}"/>
    <cellStyle name="Salida 37 2" xfId="2878" xr:uid="{00000000-0005-0000-0000-0000F3090000}"/>
    <cellStyle name="Salida 38" xfId="1582" xr:uid="{00000000-0005-0000-0000-0000F4090000}"/>
    <cellStyle name="Salida 38 2" xfId="2879" xr:uid="{00000000-0005-0000-0000-0000F5090000}"/>
    <cellStyle name="Salida 39" xfId="1583" xr:uid="{00000000-0005-0000-0000-0000F6090000}"/>
    <cellStyle name="Salida 39 2" xfId="2880" xr:uid="{00000000-0005-0000-0000-0000F7090000}"/>
    <cellStyle name="Salida 4" xfId="1584" xr:uid="{00000000-0005-0000-0000-0000F8090000}"/>
    <cellStyle name="Salida 4 2" xfId="38166" xr:uid="{2ADBF4EC-4F22-4A35-84B3-3D3B7298E9DA}"/>
    <cellStyle name="Salida 40" xfId="1585" xr:uid="{00000000-0005-0000-0000-0000F9090000}"/>
    <cellStyle name="Salida 40 2" xfId="2881" xr:uid="{00000000-0005-0000-0000-0000FA090000}"/>
    <cellStyle name="Salida 41" xfId="1586" xr:uid="{00000000-0005-0000-0000-0000FB090000}"/>
    <cellStyle name="Salida 41 2" xfId="2882" xr:uid="{00000000-0005-0000-0000-0000FC090000}"/>
    <cellStyle name="Salida 42" xfId="1587" xr:uid="{00000000-0005-0000-0000-0000FD090000}"/>
    <cellStyle name="Salida 42 2" xfId="2883" xr:uid="{00000000-0005-0000-0000-0000FE090000}"/>
    <cellStyle name="Salida 43" xfId="1588" xr:uid="{00000000-0005-0000-0000-0000FF090000}"/>
    <cellStyle name="Salida 43 2" xfId="2884" xr:uid="{00000000-0005-0000-0000-0000000A0000}"/>
    <cellStyle name="Salida 44" xfId="1589" xr:uid="{00000000-0005-0000-0000-0000010A0000}"/>
    <cellStyle name="Salida 44 2" xfId="2885" xr:uid="{00000000-0005-0000-0000-0000020A0000}"/>
    <cellStyle name="Salida 45" xfId="1590" xr:uid="{00000000-0005-0000-0000-0000030A0000}"/>
    <cellStyle name="Salida 45 2" xfId="2886" xr:uid="{00000000-0005-0000-0000-0000040A0000}"/>
    <cellStyle name="Salida 46" xfId="1591" xr:uid="{00000000-0005-0000-0000-0000050A0000}"/>
    <cellStyle name="Salida 46 2" xfId="38095" xr:uid="{87C8077A-F36D-4883-9B50-CAB38641C581}"/>
    <cellStyle name="Salida 5" xfId="1592" xr:uid="{00000000-0005-0000-0000-0000060A0000}"/>
    <cellStyle name="Salida 5 2" xfId="38167" xr:uid="{A8F9B0D7-5CEE-4B34-A312-5FA83124FD1F}"/>
    <cellStyle name="Salida 6" xfId="1593" xr:uid="{00000000-0005-0000-0000-0000070A0000}"/>
    <cellStyle name="Salida 6 2" xfId="38236" xr:uid="{A326DE82-FF1E-44C5-B57A-006DCC919E93}"/>
    <cellStyle name="Salida 7" xfId="1594" xr:uid="{00000000-0005-0000-0000-0000080A0000}"/>
    <cellStyle name="Salida 7 2" xfId="38272" xr:uid="{ED25F3EC-48D1-41E0-8AC1-4DB26E240817}"/>
    <cellStyle name="Salida 8" xfId="1595" xr:uid="{00000000-0005-0000-0000-0000090A0000}"/>
    <cellStyle name="Salida 8 2" xfId="38220" xr:uid="{35AAD300-8AEE-4C2A-9B77-52BAF00A7F33}"/>
    <cellStyle name="Salida 9" xfId="1596" xr:uid="{00000000-0005-0000-0000-00000A0A0000}"/>
    <cellStyle name="Salida 9 2" xfId="38247" xr:uid="{1914B603-0CE8-4E24-9046-B6CC3049BFAA}"/>
    <cellStyle name="Status" xfId="2977" xr:uid="{62A6A6F0-D700-42EE-AC5F-2CA954C7E4FE}"/>
    <cellStyle name="Text" xfId="2978" xr:uid="{6F82116B-65D0-473E-9BA6-ACB789340863}"/>
    <cellStyle name="Texto de advertencia" xfId="2054" builtinId="11" customBuiltin="1"/>
    <cellStyle name="Texto de advertencia 1" xfId="1597" xr:uid="{00000000-0005-0000-0000-00000C0A0000}"/>
    <cellStyle name="Texto de advertencia 10" xfId="1598" xr:uid="{00000000-0005-0000-0000-00000D0A0000}"/>
    <cellStyle name="Texto de advertencia 11" xfId="1599" xr:uid="{00000000-0005-0000-0000-00000E0A0000}"/>
    <cellStyle name="Texto de advertencia 12" xfId="1600" xr:uid="{00000000-0005-0000-0000-00000F0A0000}"/>
    <cellStyle name="Texto de advertencia 13" xfId="1601" xr:uid="{00000000-0005-0000-0000-0000100A0000}"/>
    <cellStyle name="Texto de advertencia 14" xfId="1602" xr:uid="{00000000-0005-0000-0000-0000110A0000}"/>
    <cellStyle name="Texto de advertencia 15" xfId="1603" xr:uid="{00000000-0005-0000-0000-0000120A0000}"/>
    <cellStyle name="Texto de advertencia 16" xfId="1604" xr:uid="{00000000-0005-0000-0000-0000130A0000}"/>
    <cellStyle name="Texto de advertencia 17" xfId="1605" xr:uid="{00000000-0005-0000-0000-0000140A0000}"/>
    <cellStyle name="Texto de advertencia 18" xfId="1606" xr:uid="{00000000-0005-0000-0000-0000150A0000}"/>
    <cellStyle name="Texto de advertencia 19" xfId="1607" xr:uid="{00000000-0005-0000-0000-0000160A0000}"/>
    <cellStyle name="Texto de advertencia 2" xfId="1608" xr:uid="{00000000-0005-0000-0000-0000170A0000}"/>
    <cellStyle name="Texto de advertencia 20" xfId="1609" xr:uid="{00000000-0005-0000-0000-0000180A0000}"/>
    <cellStyle name="Texto de advertencia 21" xfId="1610" xr:uid="{00000000-0005-0000-0000-0000190A0000}"/>
    <cellStyle name="Texto de advertencia 22" xfId="1611" xr:uid="{00000000-0005-0000-0000-00001A0A0000}"/>
    <cellStyle name="Texto de advertencia 23" xfId="1612" xr:uid="{00000000-0005-0000-0000-00001B0A0000}"/>
    <cellStyle name="Texto de advertencia 24" xfId="1613" xr:uid="{00000000-0005-0000-0000-00001C0A0000}"/>
    <cellStyle name="Texto de advertencia 25" xfId="1614" xr:uid="{00000000-0005-0000-0000-00001D0A0000}"/>
    <cellStyle name="Texto de advertencia 26" xfId="1615" xr:uid="{00000000-0005-0000-0000-00001E0A0000}"/>
    <cellStyle name="Texto de advertencia 27" xfId="1616" xr:uid="{00000000-0005-0000-0000-00001F0A0000}"/>
    <cellStyle name="Texto de advertencia 28" xfId="1617" xr:uid="{00000000-0005-0000-0000-0000200A0000}"/>
    <cellStyle name="Texto de advertencia 29" xfId="1618" xr:uid="{00000000-0005-0000-0000-0000210A0000}"/>
    <cellStyle name="Texto de advertencia 3" xfId="1619" xr:uid="{00000000-0005-0000-0000-0000220A0000}"/>
    <cellStyle name="Texto de advertencia 30" xfId="1620" xr:uid="{00000000-0005-0000-0000-0000230A0000}"/>
    <cellStyle name="Texto de advertencia 31" xfId="1621" xr:uid="{00000000-0005-0000-0000-0000240A0000}"/>
    <cellStyle name="Texto de advertencia 32" xfId="1622" xr:uid="{00000000-0005-0000-0000-0000250A0000}"/>
    <cellStyle name="Texto de advertencia 33" xfId="1623" xr:uid="{00000000-0005-0000-0000-0000260A0000}"/>
    <cellStyle name="Texto de advertencia 34" xfId="1624" xr:uid="{00000000-0005-0000-0000-0000270A0000}"/>
    <cellStyle name="Texto de advertencia 35" xfId="1625" xr:uid="{00000000-0005-0000-0000-0000280A0000}"/>
    <cellStyle name="Texto de advertencia 36" xfId="1626" xr:uid="{00000000-0005-0000-0000-0000290A0000}"/>
    <cellStyle name="Texto de advertencia 37" xfId="1627" xr:uid="{00000000-0005-0000-0000-00002A0A0000}"/>
    <cellStyle name="Texto de advertencia 37 2" xfId="2887" xr:uid="{00000000-0005-0000-0000-00002B0A0000}"/>
    <cellStyle name="Texto de advertencia 38" xfId="1628" xr:uid="{00000000-0005-0000-0000-00002C0A0000}"/>
    <cellStyle name="Texto de advertencia 38 2" xfId="2888" xr:uid="{00000000-0005-0000-0000-00002D0A0000}"/>
    <cellStyle name="Texto de advertencia 39" xfId="1629" xr:uid="{00000000-0005-0000-0000-00002E0A0000}"/>
    <cellStyle name="Texto de advertencia 39 2" xfId="2889" xr:uid="{00000000-0005-0000-0000-00002F0A0000}"/>
    <cellStyle name="Texto de advertencia 4" xfId="1630" xr:uid="{00000000-0005-0000-0000-0000300A0000}"/>
    <cellStyle name="Texto de advertencia 40" xfId="1631" xr:uid="{00000000-0005-0000-0000-0000310A0000}"/>
    <cellStyle name="Texto de advertencia 40 2" xfId="2890" xr:uid="{00000000-0005-0000-0000-0000320A0000}"/>
    <cellStyle name="Texto de advertencia 41" xfId="1632" xr:uid="{00000000-0005-0000-0000-0000330A0000}"/>
    <cellStyle name="Texto de advertencia 41 2" xfId="2891" xr:uid="{00000000-0005-0000-0000-0000340A0000}"/>
    <cellStyle name="Texto de advertencia 42" xfId="1633" xr:uid="{00000000-0005-0000-0000-0000350A0000}"/>
    <cellStyle name="Texto de advertencia 42 2" xfId="2892" xr:uid="{00000000-0005-0000-0000-0000360A0000}"/>
    <cellStyle name="Texto de advertencia 43" xfId="1634" xr:uid="{00000000-0005-0000-0000-0000370A0000}"/>
    <cellStyle name="Texto de advertencia 43 2" xfId="2893" xr:uid="{00000000-0005-0000-0000-0000380A0000}"/>
    <cellStyle name="Texto de advertencia 44" xfId="1635" xr:uid="{00000000-0005-0000-0000-0000390A0000}"/>
    <cellStyle name="Texto de advertencia 44 2" xfId="2894" xr:uid="{00000000-0005-0000-0000-00003A0A0000}"/>
    <cellStyle name="Texto de advertencia 45" xfId="1636" xr:uid="{00000000-0005-0000-0000-00003B0A0000}"/>
    <cellStyle name="Texto de advertencia 45 2" xfId="2895" xr:uid="{00000000-0005-0000-0000-00003C0A0000}"/>
    <cellStyle name="Texto de advertencia 5" xfId="1637" xr:uid="{00000000-0005-0000-0000-00003D0A0000}"/>
    <cellStyle name="Texto de advertencia 6" xfId="1638" xr:uid="{00000000-0005-0000-0000-00003E0A0000}"/>
    <cellStyle name="Texto de advertencia 7" xfId="1639" xr:uid="{00000000-0005-0000-0000-00003F0A0000}"/>
    <cellStyle name="Texto de advertencia 8" xfId="1640" xr:uid="{00000000-0005-0000-0000-0000400A0000}"/>
    <cellStyle name="Texto de advertencia 9" xfId="1641" xr:uid="{00000000-0005-0000-0000-0000410A0000}"/>
    <cellStyle name="Texto explicativo" xfId="2056" builtinId="53" customBuiltin="1"/>
    <cellStyle name="Texto explicativo 1" xfId="1642" xr:uid="{00000000-0005-0000-0000-0000430A0000}"/>
    <cellStyle name="Texto explicativo 10" xfId="1643" xr:uid="{00000000-0005-0000-0000-0000440A0000}"/>
    <cellStyle name="Texto explicativo 11" xfId="1644" xr:uid="{00000000-0005-0000-0000-0000450A0000}"/>
    <cellStyle name="Texto explicativo 12" xfId="1645" xr:uid="{00000000-0005-0000-0000-0000460A0000}"/>
    <cellStyle name="Texto explicativo 13" xfId="1646" xr:uid="{00000000-0005-0000-0000-0000470A0000}"/>
    <cellStyle name="Texto explicativo 14" xfId="1647" xr:uid="{00000000-0005-0000-0000-0000480A0000}"/>
    <cellStyle name="Texto explicativo 15" xfId="1648" xr:uid="{00000000-0005-0000-0000-0000490A0000}"/>
    <cellStyle name="Texto explicativo 16" xfId="1649" xr:uid="{00000000-0005-0000-0000-00004A0A0000}"/>
    <cellStyle name="Texto explicativo 17" xfId="1650" xr:uid="{00000000-0005-0000-0000-00004B0A0000}"/>
    <cellStyle name="Texto explicativo 18" xfId="1651" xr:uid="{00000000-0005-0000-0000-00004C0A0000}"/>
    <cellStyle name="Texto explicativo 19" xfId="1652" xr:uid="{00000000-0005-0000-0000-00004D0A0000}"/>
    <cellStyle name="Texto explicativo 2" xfId="1653" xr:uid="{00000000-0005-0000-0000-00004E0A0000}"/>
    <cellStyle name="Texto explicativo 20" xfId="1654" xr:uid="{00000000-0005-0000-0000-00004F0A0000}"/>
    <cellStyle name="Texto explicativo 21" xfId="1655" xr:uid="{00000000-0005-0000-0000-0000500A0000}"/>
    <cellStyle name="Texto explicativo 22" xfId="1656" xr:uid="{00000000-0005-0000-0000-0000510A0000}"/>
    <cellStyle name="Texto explicativo 23" xfId="1657" xr:uid="{00000000-0005-0000-0000-0000520A0000}"/>
    <cellStyle name="Texto explicativo 24" xfId="1658" xr:uid="{00000000-0005-0000-0000-0000530A0000}"/>
    <cellStyle name="Texto explicativo 25" xfId="1659" xr:uid="{00000000-0005-0000-0000-0000540A0000}"/>
    <cellStyle name="Texto explicativo 26" xfId="1660" xr:uid="{00000000-0005-0000-0000-0000550A0000}"/>
    <cellStyle name="Texto explicativo 27" xfId="1661" xr:uid="{00000000-0005-0000-0000-0000560A0000}"/>
    <cellStyle name="Texto explicativo 28" xfId="1662" xr:uid="{00000000-0005-0000-0000-0000570A0000}"/>
    <cellStyle name="Texto explicativo 29" xfId="1663" xr:uid="{00000000-0005-0000-0000-0000580A0000}"/>
    <cellStyle name="Texto explicativo 3" xfId="1664" xr:uid="{00000000-0005-0000-0000-0000590A0000}"/>
    <cellStyle name="Texto explicativo 30" xfId="1665" xr:uid="{00000000-0005-0000-0000-00005A0A0000}"/>
    <cellStyle name="Texto explicativo 31" xfId="1666" xr:uid="{00000000-0005-0000-0000-00005B0A0000}"/>
    <cellStyle name="Texto explicativo 32" xfId="1667" xr:uid="{00000000-0005-0000-0000-00005C0A0000}"/>
    <cellStyle name="Texto explicativo 33" xfId="1668" xr:uid="{00000000-0005-0000-0000-00005D0A0000}"/>
    <cellStyle name="Texto explicativo 34" xfId="1669" xr:uid="{00000000-0005-0000-0000-00005E0A0000}"/>
    <cellStyle name="Texto explicativo 35" xfId="1670" xr:uid="{00000000-0005-0000-0000-00005F0A0000}"/>
    <cellStyle name="Texto explicativo 36" xfId="1671" xr:uid="{00000000-0005-0000-0000-0000600A0000}"/>
    <cellStyle name="Texto explicativo 37" xfId="1672" xr:uid="{00000000-0005-0000-0000-0000610A0000}"/>
    <cellStyle name="Texto explicativo 37 2" xfId="2896" xr:uid="{00000000-0005-0000-0000-0000620A0000}"/>
    <cellStyle name="Texto explicativo 38" xfId="1673" xr:uid="{00000000-0005-0000-0000-0000630A0000}"/>
    <cellStyle name="Texto explicativo 38 2" xfId="2897" xr:uid="{00000000-0005-0000-0000-0000640A0000}"/>
    <cellStyle name="Texto explicativo 39" xfId="1674" xr:uid="{00000000-0005-0000-0000-0000650A0000}"/>
    <cellStyle name="Texto explicativo 39 2" xfId="2898" xr:uid="{00000000-0005-0000-0000-0000660A0000}"/>
    <cellStyle name="Texto explicativo 4" xfId="1675" xr:uid="{00000000-0005-0000-0000-0000670A0000}"/>
    <cellStyle name="Texto explicativo 40" xfId="1676" xr:uid="{00000000-0005-0000-0000-0000680A0000}"/>
    <cellStyle name="Texto explicativo 40 2" xfId="2899" xr:uid="{00000000-0005-0000-0000-0000690A0000}"/>
    <cellStyle name="Texto explicativo 41" xfId="1677" xr:uid="{00000000-0005-0000-0000-00006A0A0000}"/>
    <cellStyle name="Texto explicativo 41 2" xfId="2900" xr:uid="{00000000-0005-0000-0000-00006B0A0000}"/>
    <cellStyle name="Texto explicativo 42" xfId="1678" xr:uid="{00000000-0005-0000-0000-00006C0A0000}"/>
    <cellStyle name="Texto explicativo 42 2" xfId="2901" xr:uid="{00000000-0005-0000-0000-00006D0A0000}"/>
    <cellStyle name="Texto explicativo 43" xfId="1679" xr:uid="{00000000-0005-0000-0000-00006E0A0000}"/>
    <cellStyle name="Texto explicativo 43 2" xfId="2902" xr:uid="{00000000-0005-0000-0000-00006F0A0000}"/>
    <cellStyle name="Texto explicativo 44" xfId="1680" xr:uid="{00000000-0005-0000-0000-0000700A0000}"/>
    <cellStyle name="Texto explicativo 44 2" xfId="2903" xr:uid="{00000000-0005-0000-0000-0000710A0000}"/>
    <cellStyle name="Texto explicativo 45" xfId="1681" xr:uid="{00000000-0005-0000-0000-0000720A0000}"/>
    <cellStyle name="Texto explicativo 45 2" xfId="2904" xr:uid="{00000000-0005-0000-0000-0000730A0000}"/>
    <cellStyle name="Texto explicativo 5" xfId="1682" xr:uid="{00000000-0005-0000-0000-0000740A0000}"/>
    <cellStyle name="Texto explicativo 6" xfId="1683" xr:uid="{00000000-0005-0000-0000-0000750A0000}"/>
    <cellStyle name="Texto explicativo 7" xfId="1684" xr:uid="{00000000-0005-0000-0000-0000760A0000}"/>
    <cellStyle name="Texto explicativo 8" xfId="1685" xr:uid="{00000000-0005-0000-0000-0000770A0000}"/>
    <cellStyle name="Texto explicativo 9" xfId="1686" xr:uid="{00000000-0005-0000-0000-0000780A0000}"/>
    <cellStyle name="Title" xfId="5445" xr:uid="{9B08D279-FB2B-495D-AB7F-F34A70D86061}"/>
    <cellStyle name="Título" xfId="2043" builtinId="15" customBuiltin="1"/>
    <cellStyle name="Título 1 1" xfId="1687" xr:uid="{00000000-0005-0000-0000-00007A0A0000}"/>
    <cellStyle name="Título 1 10" xfId="1688" xr:uid="{00000000-0005-0000-0000-00007B0A0000}"/>
    <cellStyle name="Título 1 11" xfId="1689" xr:uid="{00000000-0005-0000-0000-00007C0A0000}"/>
    <cellStyle name="Título 1 12" xfId="1690" xr:uid="{00000000-0005-0000-0000-00007D0A0000}"/>
    <cellStyle name="Título 1 13" xfId="1691" xr:uid="{00000000-0005-0000-0000-00007E0A0000}"/>
    <cellStyle name="Título 1 14" xfId="1692" xr:uid="{00000000-0005-0000-0000-00007F0A0000}"/>
    <cellStyle name="Título 1 15" xfId="1693" xr:uid="{00000000-0005-0000-0000-0000800A0000}"/>
    <cellStyle name="Título 1 16" xfId="1694" xr:uid="{00000000-0005-0000-0000-0000810A0000}"/>
    <cellStyle name="Título 1 17" xfId="1695" xr:uid="{00000000-0005-0000-0000-0000820A0000}"/>
    <cellStyle name="Título 1 18" xfId="1696" xr:uid="{00000000-0005-0000-0000-0000830A0000}"/>
    <cellStyle name="Título 1 19" xfId="1697" xr:uid="{00000000-0005-0000-0000-0000840A0000}"/>
    <cellStyle name="Título 1 2" xfId="1698" xr:uid="{00000000-0005-0000-0000-0000850A0000}"/>
    <cellStyle name="Título 1 20" xfId="1699" xr:uid="{00000000-0005-0000-0000-0000860A0000}"/>
    <cellStyle name="Título 1 21" xfId="1700" xr:uid="{00000000-0005-0000-0000-0000870A0000}"/>
    <cellStyle name="Título 1 22" xfId="1701" xr:uid="{00000000-0005-0000-0000-0000880A0000}"/>
    <cellStyle name="Título 1 23" xfId="1702" xr:uid="{00000000-0005-0000-0000-0000890A0000}"/>
    <cellStyle name="Título 1 24" xfId="1703" xr:uid="{00000000-0005-0000-0000-00008A0A0000}"/>
    <cellStyle name="Título 1 25" xfId="1704" xr:uid="{00000000-0005-0000-0000-00008B0A0000}"/>
    <cellStyle name="Título 1 26" xfId="1705" xr:uid="{00000000-0005-0000-0000-00008C0A0000}"/>
    <cellStyle name="Título 1 27" xfId="1706" xr:uid="{00000000-0005-0000-0000-00008D0A0000}"/>
    <cellStyle name="Título 1 28" xfId="1707" xr:uid="{00000000-0005-0000-0000-00008E0A0000}"/>
    <cellStyle name="Título 1 29" xfId="1708" xr:uid="{00000000-0005-0000-0000-00008F0A0000}"/>
    <cellStyle name="Título 1 3" xfId="1709" xr:uid="{00000000-0005-0000-0000-0000900A0000}"/>
    <cellStyle name="Título 1 30" xfId="1710" xr:uid="{00000000-0005-0000-0000-0000910A0000}"/>
    <cellStyle name="Título 1 31" xfId="1711" xr:uid="{00000000-0005-0000-0000-0000920A0000}"/>
    <cellStyle name="Título 1 32" xfId="1712" xr:uid="{00000000-0005-0000-0000-0000930A0000}"/>
    <cellStyle name="Título 1 33" xfId="1713" xr:uid="{00000000-0005-0000-0000-0000940A0000}"/>
    <cellStyle name="Título 1 34" xfId="1714" xr:uid="{00000000-0005-0000-0000-0000950A0000}"/>
    <cellStyle name="Título 1 35" xfId="1715" xr:uid="{00000000-0005-0000-0000-0000960A0000}"/>
    <cellStyle name="Título 1 36" xfId="1716" xr:uid="{00000000-0005-0000-0000-0000970A0000}"/>
    <cellStyle name="Título 1 37" xfId="1717" xr:uid="{00000000-0005-0000-0000-0000980A0000}"/>
    <cellStyle name="Título 1 37 2" xfId="2905" xr:uid="{00000000-0005-0000-0000-0000990A0000}"/>
    <cellStyle name="Título 1 38" xfId="1718" xr:uid="{00000000-0005-0000-0000-00009A0A0000}"/>
    <cellStyle name="Título 1 38 2" xfId="2906" xr:uid="{00000000-0005-0000-0000-00009B0A0000}"/>
    <cellStyle name="Título 1 39" xfId="1719" xr:uid="{00000000-0005-0000-0000-00009C0A0000}"/>
    <cellStyle name="Título 1 39 2" xfId="2907" xr:uid="{00000000-0005-0000-0000-00009D0A0000}"/>
    <cellStyle name="Título 1 4" xfId="1720" xr:uid="{00000000-0005-0000-0000-00009E0A0000}"/>
    <cellStyle name="Título 1 40" xfId="1721" xr:uid="{00000000-0005-0000-0000-00009F0A0000}"/>
    <cellStyle name="Título 1 40 2" xfId="2908" xr:uid="{00000000-0005-0000-0000-0000A00A0000}"/>
    <cellStyle name="Título 1 41" xfId="1722" xr:uid="{00000000-0005-0000-0000-0000A10A0000}"/>
    <cellStyle name="Título 1 41 2" xfId="2909" xr:uid="{00000000-0005-0000-0000-0000A20A0000}"/>
    <cellStyle name="Título 1 42" xfId="1723" xr:uid="{00000000-0005-0000-0000-0000A30A0000}"/>
    <cellStyle name="Título 1 42 2" xfId="2910" xr:uid="{00000000-0005-0000-0000-0000A40A0000}"/>
    <cellStyle name="Título 1 43" xfId="1724" xr:uid="{00000000-0005-0000-0000-0000A50A0000}"/>
    <cellStyle name="Título 1 43 2" xfId="2911" xr:uid="{00000000-0005-0000-0000-0000A60A0000}"/>
    <cellStyle name="Título 1 44" xfId="1725" xr:uid="{00000000-0005-0000-0000-0000A70A0000}"/>
    <cellStyle name="Título 1 44 2" xfId="2912" xr:uid="{00000000-0005-0000-0000-0000A80A0000}"/>
    <cellStyle name="Título 1 45" xfId="1726" xr:uid="{00000000-0005-0000-0000-0000A90A0000}"/>
    <cellStyle name="Título 1 45 2" xfId="2913" xr:uid="{00000000-0005-0000-0000-0000AA0A0000}"/>
    <cellStyle name="Título 1 5" xfId="1727" xr:uid="{00000000-0005-0000-0000-0000AB0A0000}"/>
    <cellStyle name="Título 1 6" xfId="1728" xr:uid="{00000000-0005-0000-0000-0000AC0A0000}"/>
    <cellStyle name="Título 1 7" xfId="1729" xr:uid="{00000000-0005-0000-0000-0000AD0A0000}"/>
    <cellStyle name="Título 1 8" xfId="1730" xr:uid="{00000000-0005-0000-0000-0000AE0A0000}"/>
    <cellStyle name="Título 1 9" xfId="1731" xr:uid="{00000000-0005-0000-0000-0000AF0A0000}"/>
    <cellStyle name="Título 10" xfId="1732" xr:uid="{00000000-0005-0000-0000-0000B00A0000}"/>
    <cellStyle name="Título 11" xfId="1733" xr:uid="{00000000-0005-0000-0000-0000B10A0000}"/>
    <cellStyle name="Título 12" xfId="1734" xr:uid="{00000000-0005-0000-0000-0000B20A0000}"/>
    <cellStyle name="Título 13" xfId="1735" xr:uid="{00000000-0005-0000-0000-0000B30A0000}"/>
    <cellStyle name="Título 14" xfId="1736" xr:uid="{00000000-0005-0000-0000-0000B40A0000}"/>
    <cellStyle name="Título 15" xfId="1737" xr:uid="{00000000-0005-0000-0000-0000B50A0000}"/>
    <cellStyle name="Título 16" xfId="1738" xr:uid="{00000000-0005-0000-0000-0000B60A0000}"/>
    <cellStyle name="Título 17" xfId="1739" xr:uid="{00000000-0005-0000-0000-0000B70A0000}"/>
    <cellStyle name="Título 18" xfId="1740" xr:uid="{00000000-0005-0000-0000-0000B80A0000}"/>
    <cellStyle name="Título 19" xfId="1741" xr:uid="{00000000-0005-0000-0000-0000B90A0000}"/>
    <cellStyle name="Título 2" xfId="2044" builtinId="17" customBuiltin="1"/>
    <cellStyle name="Título 2 1" xfId="1742" xr:uid="{00000000-0005-0000-0000-0000BB0A0000}"/>
    <cellStyle name="Título 2 10" xfId="1743" xr:uid="{00000000-0005-0000-0000-0000BC0A0000}"/>
    <cellStyle name="Título 2 11" xfId="1744" xr:uid="{00000000-0005-0000-0000-0000BD0A0000}"/>
    <cellStyle name="Título 2 12" xfId="1745" xr:uid="{00000000-0005-0000-0000-0000BE0A0000}"/>
    <cellStyle name="Título 2 13" xfId="1746" xr:uid="{00000000-0005-0000-0000-0000BF0A0000}"/>
    <cellStyle name="Título 2 14" xfId="1747" xr:uid="{00000000-0005-0000-0000-0000C00A0000}"/>
    <cellStyle name="Título 2 15" xfId="1748" xr:uid="{00000000-0005-0000-0000-0000C10A0000}"/>
    <cellStyle name="Título 2 16" xfId="1749" xr:uid="{00000000-0005-0000-0000-0000C20A0000}"/>
    <cellStyle name="Título 2 17" xfId="1750" xr:uid="{00000000-0005-0000-0000-0000C30A0000}"/>
    <cellStyle name="Título 2 18" xfId="1751" xr:uid="{00000000-0005-0000-0000-0000C40A0000}"/>
    <cellStyle name="Título 2 19" xfId="1752" xr:uid="{00000000-0005-0000-0000-0000C50A0000}"/>
    <cellStyle name="Título 2 2" xfId="1753" xr:uid="{00000000-0005-0000-0000-0000C60A0000}"/>
    <cellStyle name="Título 2 20" xfId="1754" xr:uid="{00000000-0005-0000-0000-0000C70A0000}"/>
    <cellStyle name="Título 2 21" xfId="1755" xr:uid="{00000000-0005-0000-0000-0000C80A0000}"/>
    <cellStyle name="Título 2 22" xfId="1756" xr:uid="{00000000-0005-0000-0000-0000C90A0000}"/>
    <cellStyle name="Título 2 23" xfId="1757" xr:uid="{00000000-0005-0000-0000-0000CA0A0000}"/>
    <cellStyle name="Título 2 24" xfId="1758" xr:uid="{00000000-0005-0000-0000-0000CB0A0000}"/>
    <cellStyle name="Título 2 25" xfId="1759" xr:uid="{00000000-0005-0000-0000-0000CC0A0000}"/>
    <cellStyle name="Título 2 26" xfId="1760" xr:uid="{00000000-0005-0000-0000-0000CD0A0000}"/>
    <cellStyle name="Título 2 27" xfId="1761" xr:uid="{00000000-0005-0000-0000-0000CE0A0000}"/>
    <cellStyle name="Título 2 28" xfId="1762" xr:uid="{00000000-0005-0000-0000-0000CF0A0000}"/>
    <cellStyle name="Título 2 29" xfId="1763" xr:uid="{00000000-0005-0000-0000-0000D00A0000}"/>
    <cellStyle name="Título 2 3" xfId="1764" xr:uid="{00000000-0005-0000-0000-0000D10A0000}"/>
    <cellStyle name="Título 2 30" xfId="1765" xr:uid="{00000000-0005-0000-0000-0000D20A0000}"/>
    <cellStyle name="Título 2 31" xfId="1766" xr:uid="{00000000-0005-0000-0000-0000D30A0000}"/>
    <cellStyle name="Título 2 32" xfId="1767" xr:uid="{00000000-0005-0000-0000-0000D40A0000}"/>
    <cellStyle name="Título 2 33" xfId="1768" xr:uid="{00000000-0005-0000-0000-0000D50A0000}"/>
    <cellStyle name="Título 2 34" xfId="1769" xr:uid="{00000000-0005-0000-0000-0000D60A0000}"/>
    <cellStyle name="Título 2 35" xfId="1770" xr:uid="{00000000-0005-0000-0000-0000D70A0000}"/>
    <cellStyle name="Título 2 36" xfId="1771" xr:uid="{00000000-0005-0000-0000-0000D80A0000}"/>
    <cellStyle name="Título 2 37" xfId="1772" xr:uid="{00000000-0005-0000-0000-0000D90A0000}"/>
    <cellStyle name="Título 2 37 2" xfId="2914" xr:uid="{00000000-0005-0000-0000-0000DA0A0000}"/>
    <cellStyle name="Título 2 38" xfId="1773" xr:uid="{00000000-0005-0000-0000-0000DB0A0000}"/>
    <cellStyle name="Título 2 38 2" xfId="2915" xr:uid="{00000000-0005-0000-0000-0000DC0A0000}"/>
    <cellStyle name="Título 2 39" xfId="1774" xr:uid="{00000000-0005-0000-0000-0000DD0A0000}"/>
    <cellStyle name="Título 2 39 2" xfId="2916" xr:uid="{00000000-0005-0000-0000-0000DE0A0000}"/>
    <cellStyle name="Título 2 4" xfId="1775" xr:uid="{00000000-0005-0000-0000-0000DF0A0000}"/>
    <cellStyle name="Título 2 40" xfId="1776" xr:uid="{00000000-0005-0000-0000-0000E00A0000}"/>
    <cellStyle name="Título 2 40 2" xfId="2917" xr:uid="{00000000-0005-0000-0000-0000E10A0000}"/>
    <cellStyle name="Título 2 41" xfId="1777" xr:uid="{00000000-0005-0000-0000-0000E20A0000}"/>
    <cellStyle name="Título 2 41 2" xfId="2918" xr:uid="{00000000-0005-0000-0000-0000E30A0000}"/>
    <cellStyle name="Título 2 42" xfId="1778" xr:uid="{00000000-0005-0000-0000-0000E40A0000}"/>
    <cellStyle name="Título 2 42 2" xfId="2919" xr:uid="{00000000-0005-0000-0000-0000E50A0000}"/>
    <cellStyle name="Título 2 43" xfId="1779" xr:uid="{00000000-0005-0000-0000-0000E60A0000}"/>
    <cellStyle name="Título 2 43 2" xfId="2920" xr:uid="{00000000-0005-0000-0000-0000E70A0000}"/>
    <cellStyle name="Título 2 44" xfId="1780" xr:uid="{00000000-0005-0000-0000-0000E80A0000}"/>
    <cellStyle name="Título 2 44 2" xfId="2921" xr:uid="{00000000-0005-0000-0000-0000E90A0000}"/>
    <cellStyle name="Título 2 45" xfId="1781" xr:uid="{00000000-0005-0000-0000-0000EA0A0000}"/>
    <cellStyle name="Título 2 45 2" xfId="2922" xr:uid="{00000000-0005-0000-0000-0000EB0A0000}"/>
    <cellStyle name="Título 2 5" xfId="1782" xr:uid="{00000000-0005-0000-0000-0000EC0A0000}"/>
    <cellStyle name="Título 2 6" xfId="1783" xr:uid="{00000000-0005-0000-0000-0000ED0A0000}"/>
    <cellStyle name="Título 2 7" xfId="1784" xr:uid="{00000000-0005-0000-0000-0000EE0A0000}"/>
    <cellStyle name="Título 2 8" xfId="1785" xr:uid="{00000000-0005-0000-0000-0000EF0A0000}"/>
    <cellStyle name="Título 2 9" xfId="1786" xr:uid="{00000000-0005-0000-0000-0000F00A0000}"/>
    <cellStyle name="Título 20" xfId="1787" xr:uid="{00000000-0005-0000-0000-0000F10A0000}"/>
    <cellStyle name="Título 21" xfId="1788" xr:uid="{00000000-0005-0000-0000-0000F20A0000}"/>
    <cellStyle name="Título 22" xfId="1789" xr:uid="{00000000-0005-0000-0000-0000F30A0000}"/>
    <cellStyle name="Título 23" xfId="1790" xr:uid="{00000000-0005-0000-0000-0000F40A0000}"/>
    <cellStyle name="Título 24" xfId="1791" xr:uid="{00000000-0005-0000-0000-0000F50A0000}"/>
    <cellStyle name="Título 25" xfId="1792" xr:uid="{00000000-0005-0000-0000-0000F60A0000}"/>
    <cellStyle name="Título 26" xfId="1793" xr:uid="{00000000-0005-0000-0000-0000F70A0000}"/>
    <cellStyle name="Título 27" xfId="1794" xr:uid="{00000000-0005-0000-0000-0000F80A0000}"/>
    <cellStyle name="Título 28" xfId="1795" xr:uid="{00000000-0005-0000-0000-0000F90A0000}"/>
    <cellStyle name="Título 29" xfId="1796" xr:uid="{00000000-0005-0000-0000-0000FA0A0000}"/>
    <cellStyle name="Título 3" xfId="2045" builtinId="18" customBuiltin="1"/>
    <cellStyle name="Título 3 1" xfId="1797" xr:uid="{00000000-0005-0000-0000-0000FC0A0000}"/>
    <cellStyle name="Título 3 10" xfId="1798" xr:uid="{00000000-0005-0000-0000-0000FD0A0000}"/>
    <cellStyle name="Título 3 11" xfId="1799" xr:uid="{00000000-0005-0000-0000-0000FE0A0000}"/>
    <cellStyle name="Título 3 12" xfId="1800" xr:uid="{00000000-0005-0000-0000-0000FF0A0000}"/>
    <cellStyle name="Título 3 13" xfId="1801" xr:uid="{00000000-0005-0000-0000-0000000B0000}"/>
    <cellStyle name="Título 3 14" xfId="1802" xr:uid="{00000000-0005-0000-0000-0000010B0000}"/>
    <cellStyle name="Título 3 15" xfId="1803" xr:uid="{00000000-0005-0000-0000-0000020B0000}"/>
    <cellStyle name="Título 3 16" xfId="1804" xr:uid="{00000000-0005-0000-0000-0000030B0000}"/>
    <cellStyle name="Título 3 17" xfId="1805" xr:uid="{00000000-0005-0000-0000-0000040B0000}"/>
    <cellStyle name="Título 3 18" xfId="1806" xr:uid="{00000000-0005-0000-0000-0000050B0000}"/>
    <cellStyle name="Título 3 19" xfId="1807" xr:uid="{00000000-0005-0000-0000-0000060B0000}"/>
    <cellStyle name="Título 3 2" xfId="1808" xr:uid="{00000000-0005-0000-0000-0000070B0000}"/>
    <cellStyle name="Título 3 20" xfId="1809" xr:uid="{00000000-0005-0000-0000-0000080B0000}"/>
    <cellStyle name="Título 3 21" xfId="1810" xr:uid="{00000000-0005-0000-0000-0000090B0000}"/>
    <cellStyle name="Título 3 22" xfId="1811" xr:uid="{00000000-0005-0000-0000-00000A0B0000}"/>
    <cellStyle name="Título 3 23" xfId="1812" xr:uid="{00000000-0005-0000-0000-00000B0B0000}"/>
    <cellStyle name="Título 3 24" xfId="1813" xr:uid="{00000000-0005-0000-0000-00000C0B0000}"/>
    <cellStyle name="Título 3 25" xfId="1814" xr:uid="{00000000-0005-0000-0000-00000D0B0000}"/>
    <cellStyle name="Título 3 26" xfId="1815" xr:uid="{00000000-0005-0000-0000-00000E0B0000}"/>
    <cellStyle name="Título 3 27" xfId="1816" xr:uid="{00000000-0005-0000-0000-00000F0B0000}"/>
    <cellStyle name="Título 3 28" xfId="1817" xr:uid="{00000000-0005-0000-0000-0000100B0000}"/>
    <cellStyle name="Título 3 29" xfId="1818" xr:uid="{00000000-0005-0000-0000-0000110B0000}"/>
    <cellStyle name="Título 3 3" xfId="1819" xr:uid="{00000000-0005-0000-0000-0000120B0000}"/>
    <cellStyle name="Título 3 30" xfId="1820" xr:uid="{00000000-0005-0000-0000-0000130B0000}"/>
    <cellStyle name="Título 3 31" xfId="1821" xr:uid="{00000000-0005-0000-0000-0000140B0000}"/>
    <cellStyle name="Título 3 32" xfId="1822" xr:uid="{00000000-0005-0000-0000-0000150B0000}"/>
    <cellStyle name="Título 3 33" xfId="1823" xr:uid="{00000000-0005-0000-0000-0000160B0000}"/>
    <cellStyle name="Título 3 34" xfId="1824" xr:uid="{00000000-0005-0000-0000-0000170B0000}"/>
    <cellStyle name="Título 3 35" xfId="1825" xr:uid="{00000000-0005-0000-0000-0000180B0000}"/>
    <cellStyle name="Título 3 36" xfId="1826" xr:uid="{00000000-0005-0000-0000-0000190B0000}"/>
    <cellStyle name="Título 3 37" xfId="1827" xr:uid="{00000000-0005-0000-0000-00001A0B0000}"/>
    <cellStyle name="Título 3 37 2" xfId="2923" xr:uid="{00000000-0005-0000-0000-00001B0B0000}"/>
    <cellStyle name="Título 3 38" xfId="1828" xr:uid="{00000000-0005-0000-0000-00001C0B0000}"/>
    <cellStyle name="Título 3 38 2" xfId="2924" xr:uid="{00000000-0005-0000-0000-00001D0B0000}"/>
    <cellStyle name="Título 3 39" xfId="1829" xr:uid="{00000000-0005-0000-0000-00001E0B0000}"/>
    <cellStyle name="Título 3 39 2" xfId="2925" xr:uid="{00000000-0005-0000-0000-00001F0B0000}"/>
    <cellStyle name="Título 3 4" xfId="1830" xr:uid="{00000000-0005-0000-0000-0000200B0000}"/>
    <cellStyle name="Título 3 40" xfId="1831" xr:uid="{00000000-0005-0000-0000-0000210B0000}"/>
    <cellStyle name="Título 3 40 2" xfId="2926" xr:uid="{00000000-0005-0000-0000-0000220B0000}"/>
    <cellStyle name="Título 3 41" xfId="1832" xr:uid="{00000000-0005-0000-0000-0000230B0000}"/>
    <cellStyle name="Título 3 41 2" xfId="2927" xr:uid="{00000000-0005-0000-0000-0000240B0000}"/>
    <cellStyle name="Título 3 42" xfId="1833" xr:uid="{00000000-0005-0000-0000-0000250B0000}"/>
    <cellStyle name="Título 3 42 2" xfId="2928" xr:uid="{00000000-0005-0000-0000-0000260B0000}"/>
    <cellStyle name="Título 3 43" xfId="1834" xr:uid="{00000000-0005-0000-0000-0000270B0000}"/>
    <cellStyle name="Título 3 43 2" xfId="2929" xr:uid="{00000000-0005-0000-0000-0000280B0000}"/>
    <cellStyle name="Título 3 44" xfId="1835" xr:uid="{00000000-0005-0000-0000-0000290B0000}"/>
    <cellStyle name="Título 3 44 2" xfId="2930" xr:uid="{00000000-0005-0000-0000-00002A0B0000}"/>
    <cellStyle name="Título 3 45" xfId="1836" xr:uid="{00000000-0005-0000-0000-00002B0B0000}"/>
    <cellStyle name="Título 3 45 2" xfId="2931" xr:uid="{00000000-0005-0000-0000-00002C0B0000}"/>
    <cellStyle name="Título 3 5" xfId="1837" xr:uid="{00000000-0005-0000-0000-00002D0B0000}"/>
    <cellStyle name="Título 3 6" xfId="1838" xr:uid="{00000000-0005-0000-0000-00002E0B0000}"/>
    <cellStyle name="Título 3 7" xfId="1839" xr:uid="{00000000-0005-0000-0000-00002F0B0000}"/>
    <cellStyle name="Título 3 8" xfId="1840" xr:uid="{00000000-0005-0000-0000-0000300B0000}"/>
    <cellStyle name="Título 3 9" xfId="1841" xr:uid="{00000000-0005-0000-0000-0000310B0000}"/>
    <cellStyle name="Título 30" xfId="1842" xr:uid="{00000000-0005-0000-0000-0000320B0000}"/>
    <cellStyle name="Título 31" xfId="1843" xr:uid="{00000000-0005-0000-0000-0000330B0000}"/>
    <cellStyle name="Título 32" xfId="1844" xr:uid="{00000000-0005-0000-0000-0000340B0000}"/>
    <cellStyle name="Título 33" xfId="1845" xr:uid="{00000000-0005-0000-0000-0000350B0000}"/>
    <cellStyle name="Título 34" xfId="1846" xr:uid="{00000000-0005-0000-0000-0000360B0000}"/>
    <cellStyle name="Título 35" xfId="1847" xr:uid="{00000000-0005-0000-0000-0000370B0000}"/>
    <cellStyle name="Título 36" xfId="1848" xr:uid="{00000000-0005-0000-0000-0000380B0000}"/>
    <cellStyle name="Título 37" xfId="1849" xr:uid="{00000000-0005-0000-0000-0000390B0000}"/>
    <cellStyle name="Título 38" xfId="1850" xr:uid="{00000000-0005-0000-0000-00003A0B0000}"/>
    <cellStyle name="Título 39" xfId="1851" xr:uid="{00000000-0005-0000-0000-00003B0B0000}"/>
    <cellStyle name="Título 4" xfId="1852" xr:uid="{00000000-0005-0000-0000-00003C0B0000}"/>
    <cellStyle name="Título 40" xfId="1853" xr:uid="{00000000-0005-0000-0000-00003D0B0000}"/>
    <cellStyle name="Título 40 2" xfId="2932" xr:uid="{00000000-0005-0000-0000-00003E0B0000}"/>
    <cellStyle name="Título 41" xfId="1854" xr:uid="{00000000-0005-0000-0000-00003F0B0000}"/>
    <cellStyle name="Título 41 2" xfId="2933" xr:uid="{00000000-0005-0000-0000-0000400B0000}"/>
    <cellStyle name="Título 42" xfId="1855" xr:uid="{00000000-0005-0000-0000-0000410B0000}"/>
    <cellStyle name="Título 42 2" xfId="2934" xr:uid="{00000000-0005-0000-0000-0000420B0000}"/>
    <cellStyle name="Título 43" xfId="1856" xr:uid="{00000000-0005-0000-0000-0000430B0000}"/>
    <cellStyle name="Título 43 2" xfId="2935" xr:uid="{00000000-0005-0000-0000-0000440B0000}"/>
    <cellStyle name="Título 44" xfId="1857" xr:uid="{00000000-0005-0000-0000-0000450B0000}"/>
    <cellStyle name="Título 44 2" xfId="2936" xr:uid="{00000000-0005-0000-0000-0000460B0000}"/>
    <cellStyle name="Título 45" xfId="1858" xr:uid="{00000000-0005-0000-0000-0000470B0000}"/>
    <cellStyle name="Título 45 2" xfId="2937" xr:uid="{00000000-0005-0000-0000-0000480B0000}"/>
    <cellStyle name="Título 46" xfId="1859" xr:uid="{00000000-0005-0000-0000-0000490B0000}"/>
    <cellStyle name="Título 46 2" xfId="2938" xr:uid="{00000000-0005-0000-0000-00004A0B0000}"/>
    <cellStyle name="Título 47" xfId="1860" xr:uid="{00000000-0005-0000-0000-00004B0B0000}"/>
    <cellStyle name="Título 47 2" xfId="2939" xr:uid="{00000000-0005-0000-0000-00004C0B0000}"/>
    <cellStyle name="Título 48" xfId="1861" xr:uid="{00000000-0005-0000-0000-00004D0B0000}"/>
    <cellStyle name="Título 48 2" xfId="2940" xr:uid="{00000000-0005-0000-0000-00004E0B0000}"/>
    <cellStyle name="Título 49" xfId="38033" xr:uid="{7538003C-9F17-4EA9-ACFF-908206E8E5A6}"/>
    <cellStyle name="Título 5" xfId="1862" xr:uid="{00000000-0005-0000-0000-00004F0B0000}"/>
    <cellStyle name="Título 6" xfId="1863" xr:uid="{00000000-0005-0000-0000-0000500B0000}"/>
    <cellStyle name="Título 7" xfId="1864" xr:uid="{00000000-0005-0000-0000-0000510B0000}"/>
    <cellStyle name="Título 8" xfId="1865" xr:uid="{00000000-0005-0000-0000-0000520B0000}"/>
    <cellStyle name="Título 9" xfId="1866" xr:uid="{00000000-0005-0000-0000-0000530B0000}"/>
    <cellStyle name="Total" xfId="2057" builtinId="25" customBuiltin="1"/>
    <cellStyle name="Total 1" xfId="1867" xr:uid="{00000000-0005-0000-0000-0000550B0000}"/>
    <cellStyle name="Total 1 2" xfId="38248" xr:uid="{B2B7699E-09DD-485A-9EF6-CEC5541E0D9E}"/>
    <cellStyle name="Total 10" xfId="1868" xr:uid="{00000000-0005-0000-0000-0000560B0000}"/>
    <cellStyle name="Total 10 2" xfId="38200" xr:uid="{52C0401A-4301-453E-88C1-EB686A7B77BC}"/>
    <cellStyle name="Total 11" xfId="1869" xr:uid="{00000000-0005-0000-0000-0000570B0000}"/>
    <cellStyle name="Total 11 2" xfId="38226" xr:uid="{0C03C877-20D2-4756-A8E7-22FBF928E817}"/>
    <cellStyle name="Total 12" xfId="1870" xr:uid="{00000000-0005-0000-0000-0000580B0000}"/>
    <cellStyle name="Total 12 2" xfId="38168" xr:uid="{48AA3264-55A8-4C5B-9670-E65F2D5C992A}"/>
    <cellStyle name="Total 13" xfId="1871" xr:uid="{00000000-0005-0000-0000-0000590B0000}"/>
    <cellStyle name="Total 13 2" xfId="38096" xr:uid="{03CB5AA6-3481-4B3A-AAB1-E5869A811EBF}"/>
    <cellStyle name="Total 14" xfId="1872" xr:uid="{00000000-0005-0000-0000-00005A0B0000}"/>
    <cellStyle name="Total 14 2" xfId="38237" xr:uid="{C1D49AA5-CB16-48D2-BCF7-1A18E3B09986}"/>
    <cellStyle name="Total 15" xfId="1873" xr:uid="{00000000-0005-0000-0000-00005B0B0000}"/>
    <cellStyle name="Total 15 2" xfId="38182" xr:uid="{6E607A6B-8268-44C1-A641-5B0B06F62794}"/>
    <cellStyle name="Total 16" xfId="1874" xr:uid="{00000000-0005-0000-0000-00005C0B0000}"/>
    <cellStyle name="Total 16 2" xfId="38169" xr:uid="{F6181C37-F214-4AB1-8C68-6D53DBD909BA}"/>
    <cellStyle name="Total 17" xfId="1875" xr:uid="{00000000-0005-0000-0000-00005D0B0000}"/>
    <cellStyle name="Total 17 2" xfId="38249" xr:uid="{847A2C73-8BF8-4551-8EDB-C401CB81C1FC}"/>
    <cellStyle name="Total 18" xfId="1876" xr:uid="{00000000-0005-0000-0000-00005E0B0000}"/>
    <cellStyle name="Total 18 2" xfId="38201" xr:uid="{8094941B-1CBA-4845-AC26-DB071C39E6DA}"/>
    <cellStyle name="Total 19" xfId="1877" xr:uid="{00000000-0005-0000-0000-00005F0B0000}"/>
    <cellStyle name="Total 19 2" xfId="38072" xr:uid="{D99DF010-BD99-4798-8907-F04FAA7700BA}"/>
    <cellStyle name="Total 2" xfId="1878" xr:uid="{00000000-0005-0000-0000-0000600B0000}"/>
    <cellStyle name="Total 2 2" xfId="38170" xr:uid="{C9D46BED-78CD-4B0C-AFBA-E4D67A59C384}"/>
    <cellStyle name="Total 20" xfId="1879" xr:uid="{00000000-0005-0000-0000-0000610B0000}"/>
    <cellStyle name="Total 20 2" xfId="38097" xr:uid="{FE69AD80-929F-4103-BDD6-B4683EBA6031}"/>
    <cellStyle name="Total 21" xfId="1880" xr:uid="{00000000-0005-0000-0000-0000620B0000}"/>
    <cellStyle name="Total 21 2" xfId="38084" xr:uid="{CF4F13EE-5BED-46EE-B2C7-2D99124950DE}"/>
    <cellStyle name="Total 22" xfId="1881" xr:uid="{00000000-0005-0000-0000-0000630B0000}"/>
    <cellStyle name="Total 22 2" xfId="38183" xr:uid="{9A510457-8076-44E2-A041-15D518AA1F95}"/>
    <cellStyle name="Total 23" xfId="1882" xr:uid="{00000000-0005-0000-0000-0000640B0000}"/>
    <cellStyle name="Total 23 2" xfId="38171" xr:uid="{F161FCE2-4260-4325-BE3C-ED03F86BE35F}"/>
    <cellStyle name="Total 24" xfId="1883" xr:uid="{00000000-0005-0000-0000-0000650B0000}"/>
    <cellStyle name="Total 24 2" xfId="38250" xr:uid="{73B890AB-0321-46E5-A93F-06E65AA62E9F}"/>
    <cellStyle name="Total 25" xfId="1884" xr:uid="{00000000-0005-0000-0000-0000660B0000}"/>
    <cellStyle name="Total 25 2" xfId="38202" xr:uid="{0EF14896-66C5-442F-9F9E-C0E6B816D18D}"/>
    <cellStyle name="Total 26" xfId="1885" xr:uid="{00000000-0005-0000-0000-0000670B0000}"/>
    <cellStyle name="Total 26 2" xfId="38227" xr:uid="{F356253C-5A6C-405F-8896-7C8180B71141}"/>
    <cellStyle name="Total 27" xfId="1886" xr:uid="{00000000-0005-0000-0000-0000680B0000}"/>
    <cellStyle name="Total 27 2" xfId="38172" xr:uid="{23132934-C449-4962-B69A-5925B9BDCFDC}"/>
    <cellStyle name="Total 28" xfId="1887" xr:uid="{00000000-0005-0000-0000-0000690B0000}"/>
    <cellStyle name="Total 28 2" xfId="38098" xr:uid="{F8F7E17E-1AE8-4FDD-A6E0-61B2CE284AFF}"/>
    <cellStyle name="Total 29" xfId="1888" xr:uid="{00000000-0005-0000-0000-00006A0B0000}"/>
    <cellStyle name="Total 29 2" xfId="38238" xr:uid="{6166EC8E-A339-4900-ABE0-7C905237EF0C}"/>
    <cellStyle name="Total 3" xfId="1889" xr:uid="{00000000-0005-0000-0000-00006B0B0000}"/>
    <cellStyle name="Total 3 2" xfId="38184" xr:uid="{05D873CC-4179-4C1B-95E8-7E75A025D736}"/>
    <cellStyle name="Total 30" xfId="1890" xr:uid="{00000000-0005-0000-0000-00006C0B0000}"/>
    <cellStyle name="Total 30 2" xfId="38265" xr:uid="{1E49F247-5B5F-4A0D-BCD3-DBE9C48E504C}"/>
    <cellStyle name="Total 31" xfId="1891" xr:uid="{00000000-0005-0000-0000-00006D0B0000}"/>
    <cellStyle name="Total 31 2" xfId="38251" xr:uid="{ACB08433-4B1D-43B4-8114-C3FADB70C891}"/>
    <cellStyle name="Total 32" xfId="1892" xr:uid="{00000000-0005-0000-0000-00006E0B0000}"/>
    <cellStyle name="Total 32 2" xfId="38203" xr:uid="{801B99F6-8AF7-43FF-8392-292E07C7220C}"/>
    <cellStyle name="Total 33" xfId="1893" xr:uid="{00000000-0005-0000-0000-00006F0B0000}"/>
    <cellStyle name="Total 33 2" xfId="38073" xr:uid="{3750094D-C13D-4857-8933-4012C26C338B}"/>
    <cellStyle name="Total 34" xfId="1894" xr:uid="{00000000-0005-0000-0000-0000700B0000}"/>
    <cellStyle name="Total 34 2" xfId="38173" xr:uid="{2543BBBB-AD8A-41BE-9F6D-804AA4BBD30C}"/>
    <cellStyle name="Total 35" xfId="1895" xr:uid="{00000000-0005-0000-0000-0000710B0000}"/>
    <cellStyle name="Total 35 2" xfId="38099" xr:uid="{8D93C2DF-0C4D-4416-AFB8-59A3D34E9DA7}"/>
    <cellStyle name="Total 36" xfId="1896" xr:uid="{00000000-0005-0000-0000-0000720B0000}"/>
    <cellStyle name="Total 36 2" xfId="38275" xr:uid="{0E0E1D41-A0F2-4C44-8866-E49BFABD817C}"/>
    <cellStyle name="Total 37" xfId="1897" xr:uid="{00000000-0005-0000-0000-0000730B0000}"/>
    <cellStyle name="Total 37 2" xfId="2941" xr:uid="{00000000-0005-0000-0000-0000740B0000}"/>
    <cellStyle name="Total 38" xfId="1898" xr:uid="{00000000-0005-0000-0000-0000750B0000}"/>
    <cellStyle name="Total 38 2" xfId="2942" xr:uid="{00000000-0005-0000-0000-0000760B0000}"/>
    <cellStyle name="Total 39" xfId="1899" xr:uid="{00000000-0005-0000-0000-0000770B0000}"/>
    <cellStyle name="Total 39 2" xfId="2943" xr:uid="{00000000-0005-0000-0000-0000780B0000}"/>
    <cellStyle name="Total 4" xfId="1900" xr:uid="{00000000-0005-0000-0000-0000790B0000}"/>
    <cellStyle name="Total 4 2" xfId="38085" xr:uid="{803B72D3-B2EC-4619-A9A7-283081EB07E3}"/>
    <cellStyle name="Total 40" xfId="1901" xr:uid="{00000000-0005-0000-0000-00007A0B0000}"/>
    <cellStyle name="Total 40 2" xfId="2944" xr:uid="{00000000-0005-0000-0000-00007B0B0000}"/>
    <cellStyle name="Total 41" xfId="1902" xr:uid="{00000000-0005-0000-0000-00007C0B0000}"/>
    <cellStyle name="Total 41 2" xfId="2945" xr:uid="{00000000-0005-0000-0000-00007D0B0000}"/>
    <cellStyle name="Total 42" xfId="1903" xr:uid="{00000000-0005-0000-0000-00007E0B0000}"/>
    <cellStyle name="Total 42 2" xfId="2946" xr:uid="{00000000-0005-0000-0000-00007F0B0000}"/>
    <cellStyle name="Total 43" xfId="1904" xr:uid="{00000000-0005-0000-0000-0000800B0000}"/>
    <cellStyle name="Total 43 2" xfId="2947" xr:uid="{00000000-0005-0000-0000-0000810B0000}"/>
    <cellStyle name="Total 44" xfId="1905" xr:uid="{00000000-0005-0000-0000-0000820B0000}"/>
    <cellStyle name="Total 44 2" xfId="2948" xr:uid="{00000000-0005-0000-0000-0000830B0000}"/>
    <cellStyle name="Total 45" xfId="1906" xr:uid="{00000000-0005-0000-0000-0000840B0000}"/>
    <cellStyle name="Total 45 2" xfId="2949" xr:uid="{00000000-0005-0000-0000-0000850B0000}"/>
    <cellStyle name="Total 5" xfId="1907" xr:uid="{00000000-0005-0000-0000-0000860B0000}"/>
    <cellStyle name="Total 5 2" xfId="38252" xr:uid="{0DB785C0-C311-425B-AF0F-14B2EBE6745A}"/>
    <cellStyle name="Total 6" xfId="1908" xr:uid="{00000000-0005-0000-0000-0000870B0000}"/>
    <cellStyle name="Total 6 2" xfId="38239" xr:uid="{8B3E494F-6317-4B2F-A033-65FD0AF24245}"/>
    <cellStyle name="Total 7" xfId="1909" xr:uid="{00000000-0005-0000-0000-0000880B0000}"/>
    <cellStyle name="Total 7 2" xfId="38074" xr:uid="{3F3E24E1-3DEE-4268-ACA0-D0794FB74413}"/>
    <cellStyle name="Total 8" xfId="1910" xr:uid="{00000000-0005-0000-0000-0000890B0000}"/>
    <cellStyle name="Total 8 2" xfId="38174" xr:uid="{14A11DB5-7121-48C7-9C0D-F83893F1EA1B}"/>
    <cellStyle name="Total 9" xfId="1911" xr:uid="{00000000-0005-0000-0000-00008A0B0000}"/>
    <cellStyle name="Total 9 2" xfId="38100" xr:uid="{8BBA7680-0DDE-4AF6-B813-5D2BF67C8B4C}"/>
    <cellStyle name="Warning" xfId="2979" xr:uid="{F883E491-8FC1-47A8-944A-CB2382554F1A}"/>
    <cellStyle name="Warning Text" xfId="5446" xr:uid="{529DC833-3C78-4BB9-8694-E8115DA6BE03}"/>
  </cellStyles>
  <dxfs count="0"/>
  <tableStyles count="0" defaultTableStyle="TableStyleMedium9" defaultPivotStyle="PivotStyleLight16"/>
  <colors>
    <mruColors>
      <color rgb="FFFFFF99"/>
      <color rgb="FF4A385E"/>
      <color rgb="FF5B4573"/>
      <color rgb="FF6600CC"/>
      <color rgb="FF6600FF"/>
      <color rgb="FFCC9900"/>
      <color rgb="FF800080"/>
      <color rgb="FF990099"/>
      <color rgb="FF996600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11</xdr:col>
      <xdr:colOff>114301</xdr:colOff>
      <xdr:row>10</xdr:row>
      <xdr:rowOff>66676</xdr:rowOff>
    </xdr:to>
    <xdr:pic>
      <xdr:nvPicPr>
        <xdr:cNvPr id="1058" name="Picture 34" hidden="1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272824575"/>
          <a:ext cx="876301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.254\Master%20Capital\Users\julioedgargonzalez\Library\Containers\com.apple.mail\Data\Library\Mail%20Downloads\C805A5C1-C94D-4531-8B78-3C0503AED602\DECLARACION%20ANUAL%20PROFAS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.254\Master%20Capital\Users\julioedgargonzalez\Library\Containers\com.apple.mail\Data\Library\Mail%20Downloads\C805A5C1-C94D-4531-8B78-3C0503AED602\ANUAL%20CONSTRUCTORA%20VIGUERA%2020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R"/>
      <sheetName val="CREDITOS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92D050"/>
  </sheetPr>
  <dimension ref="A1:L50"/>
  <sheetViews>
    <sheetView showGridLines="0" zoomScale="98" zoomScaleNormal="98" zoomScalePageLayoutView="98" workbookViewId="0">
      <selection activeCell="I9" sqref="I9"/>
    </sheetView>
  </sheetViews>
  <sheetFormatPr baseColWidth="10" defaultColWidth="10.81640625" defaultRowHeight="12.5" x14ac:dyDescent="0.25"/>
  <cols>
    <col min="1" max="1" width="23.1796875" style="31" customWidth="1"/>
    <col min="2" max="2" width="17.7265625" style="31" bestFit="1" customWidth="1"/>
    <col min="3" max="3" width="12.7265625" style="31" customWidth="1"/>
    <col min="4" max="4" width="18.26953125" style="31" customWidth="1"/>
    <col min="5" max="5" width="14.1796875" style="31" bestFit="1" customWidth="1"/>
    <col min="6" max="6" width="12.1796875" style="32" bestFit="1" customWidth="1"/>
    <col min="7" max="7" width="25.1796875" style="31" bestFit="1" customWidth="1"/>
    <col min="8" max="8" width="9.90625" style="31" bestFit="1" customWidth="1"/>
    <col min="9" max="9" width="13" style="31" bestFit="1" customWidth="1"/>
    <col min="10" max="10" width="12" style="31" bestFit="1" customWidth="1"/>
    <col min="11" max="233" width="10.81640625" style="31"/>
    <col min="234" max="234" width="16" style="31" customWidth="1"/>
    <col min="235" max="235" width="13.453125" style="31" customWidth="1"/>
    <col min="236" max="236" width="12.7265625" style="31" customWidth="1"/>
    <col min="237" max="237" width="18.26953125" style="31" customWidth="1"/>
    <col min="238" max="238" width="10.81640625" style="31"/>
    <col min="239" max="239" width="4.1796875" style="31" bestFit="1" customWidth="1"/>
    <col min="240" max="240" width="25.1796875" style="31" bestFit="1" customWidth="1"/>
    <col min="241" max="241" width="10.81640625" style="31"/>
    <col min="242" max="242" width="5.81640625" style="31" customWidth="1"/>
    <col min="243" max="16384" width="10.81640625" style="31"/>
  </cols>
  <sheetData>
    <row r="1" spans="1:12" x14ac:dyDescent="0.25">
      <c r="A1" s="30"/>
    </row>
    <row r="2" spans="1:12" x14ac:dyDescent="0.25">
      <c r="A2" s="121" t="s">
        <v>152</v>
      </c>
      <c r="B2" s="121"/>
      <c r="C2" s="121"/>
      <c r="D2" s="121"/>
    </row>
    <row r="3" spans="1:12" x14ac:dyDescent="0.25">
      <c r="A3" s="121" t="s">
        <v>151</v>
      </c>
      <c r="B3" s="121"/>
      <c r="C3" s="121"/>
      <c r="D3" s="121"/>
      <c r="F3" s="35"/>
      <c r="G3" s="36"/>
      <c r="H3" s="37"/>
    </row>
    <row r="4" spans="1:12" x14ac:dyDescent="0.25">
      <c r="A4" s="121"/>
      <c r="B4" s="121"/>
      <c r="C4" s="121"/>
      <c r="D4" s="121"/>
      <c r="F4" s="40"/>
      <c r="G4" s="41" t="s">
        <v>96</v>
      </c>
      <c r="H4" s="42">
        <v>39961.72</v>
      </c>
      <c r="I4" s="33"/>
    </row>
    <row r="5" spans="1:12" ht="14" x14ac:dyDescent="0.3">
      <c r="A5" s="122" t="s">
        <v>149</v>
      </c>
      <c r="B5" s="121"/>
      <c r="C5" s="121"/>
      <c r="D5" s="121"/>
      <c r="F5" s="40" t="s">
        <v>97</v>
      </c>
      <c r="G5" s="41" t="s">
        <v>92</v>
      </c>
      <c r="H5" s="44">
        <f>+VLOOKUP(H4,$A$7:$D$17,1)</f>
        <v>35362.839999999997</v>
      </c>
    </row>
    <row r="6" spans="1:12" ht="25.5" customHeight="1" x14ac:dyDescent="0.25">
      <c r="A6" s="123" t="s">
        <v>92</v>
      </c>
      <c r="B6" s="123" t="s">
        <v>93</v>
      </c>
      <c r="C6" s="123" t="s">
        <v>94</v>
      </c>
      <c r="D6" s="123" t="s">
        <v>95</v>
      </c>
      <c r="F6" s="40"/>
      <c r="G6" s="41" t="s">
        <v>98</v>
      </c>
      <c r="H6" s="45">
        <f>+H4-H5</f>
        <v>4598.8800000000047</v>
      </c>
    </row>
    <row r="7" spans="1:12" ht="14" x14ac:dyDescent="0.3">
      <c r="A7" s="124">
        <v>0.01</v>
      </c>
      <c r="B7" s="125">
        <v>844.59</v>
      </c>
      <c r="C7" s="126">
        <v>0</v>
      </c>
      <c r="D7" s="127">
        <v>1.9199999999999998E-2</v>
      </c>
      <c r="E7" s="39"/>
      <c r="F7" s="40" t="s">
        <v>99</v>
      </c>
      <c r="G7" s="41" t="s">
        <v>100</v>
      </c>
      <c r="H7" s="46">
        <f>+VLOOKUP(H4,$A$7:$D$17,4)</f>
        <v>0.23519999999999999</v>
      </c>
      <c r="J7" s="43"/>
      <c r="K7" s="43"/>
      <c r="L7" s="43"/>
    </row>
    <row r="8" spans="1:12" x14ac:dyDescent="0.25">
      <c r="A8" s="126">
        <v>844.6</v>
      </c>
      <c r="B8" s="126">
        <v>7168.51</v>
      </c>
      <c r="C8" s="126">
        <v>16.22</v>
      </c>
      <c r="D8" s="135">
        <v>6.4000000000000001E-2</v>
      </c>
      <c r="E8" s="39"/>
      <c r="F8" s="40"/>
      <c r="G8" s="41" t="s">
        <v>101</v>
      </c>
      <c r="H8" s="45">
        <f>H6*H7</f>
        <v>1081.656576000001</v>
      </c>
      <c r="J8" s="43"/>
      <c r="K8" s="43"/>
      <c r="L8" s="43"/>
    </row>
    <row r="9" spans="1:12" x14ac:dyDescent="0.25">
      <c r="A9" s="126">
        <v>7168.52</v>
      </c>
      <c r="B9" s="126">
        <v>12598.02</v>
      </c>
      <c r="C9" s="126">
        <v>420.95</v>
      </c>
      <c r="D9" s="127">
        <v>0.10879999999999999</v>
      </c>
      <c r="E9" s="39"/>
      <c r="F9" s="40" t="s">
        <v>102</v>
      </c>
      <c r="G9" s="41" t="s">
        <v>15</v>
      </c>
      <c r="H9" s="44">
        <f>+VLOOKUP(H4,$A$7:$D$17,3)</f>
        <v>5665.16</v>
      </c>
      <c r="J9" s="43"/>
      <c r="K9" s="43"/>
      <c r="L9" s="43"/>
    </row>
    <row r="10" spans="1:12" x14ac:dyDescent="0.25">
      <c r="A10" s="126">
        <v>12598.03</v>
      </c>
      <c r="B10" s="126">
        <v>14644.64</v>
      </c>
      <c r="C10" s="126">
        <v>1011.68</v>
      </c>
      <c r="D10" s="127">
        <v>0.16</v>
      </c>
      <c r="E10" s="39"/>
      <c r="F10" s="40"/>
      <c r="G10" s="41" t="s">
        <v>103</v>
      </c>
      <c r="H10" s="47">
        <f>+H8+H9</f>
        <v>6746.8165760000011</v>
      </c>
      <c r="J10" s="43"/>
      <c r="K10" s="43"/>
      <c r="L10" s="43"/>
    </row>
    <row r="11" spans="1:12" x14ac:dyDescent="0.25">
      <c r="A11" s="126">
        <v>14644.65</v>
      </c>
      <c r="B11" s="126">
        <v>17533.64</v>
      </c>
      <c r="C11" s="126">
        <v>1339.14</v>
      </c>
      <c r="D11" s="127">
        <v>0.1792</v>
      </c>
      <c r="E11" s="39"/>
      <c r="F11" s="40" t="s">
        <v>97</v>
      </c>
      <c r="G11" s="41" t="s">
        <v>104</v>
      </c>
      <c r="H11" s="44">
        <v>0</v>
      </c>
      <c r="J11" s="43"/>
      <c r="K11" s="43"/>
      <c r="L11" s="43"/>
    </row>
    <row r="12" spans="1:12" x14ac:dyDescent="0.25">
      <c r="A12" s="126">
        <v>17533.650000000001</v>
      </c>
      <c r="B12" s="126">
        <v>35362.83</v>
      </c>
      <c r="C12" s="126">
        <v>1856.84</v>
      </c>
      <c r="D12" s="127">
        <v>0.21360000000000001</v>
      </c>
      <c r="E12" s="39"/>
      <c r="F12" s="40"/>
      <c r="G12" s="41" t="s">
        <v>105</v>
      </c>
      <c r="H12" s="47">
        <f>+H10-H11</f>
        <v>6746.8165760000011</v>
      </c>
      <c r="J12" s="43"/>
      <c r="K12" s="43"/>
      <c r="L12" s="43"/>
    </row>
    <row r="13" spans="1:12" x14ac:dyDescent="0.25">
      <c r="A13" s="126">
        <v>35362.839999999997</v>
      </c>
      <c r="B13" s="126">
        <v>55736.68</v>
      </c>
      <c r="C13" s="126">
        <v>5665.16</v>
      </c>
      <c r="D13" s="127">
        <v>0.23519999999999999</v>
      </c>
      <c r="E13" s="39"/>
      <c r="J13" s="43"/>
      <c r="K13" s="43"/>
      <c r="L13" s="43"/>
    </row>
    <row r="14" spans="1:12" x14ac:dyDescent="0.25">
      <c r="A14" s="126">
        <v>55736.69</v>
      </c>
      <c r="B14" s="126">
        <v>106410.5</v>
      </c>
      <c r="C14" s="126">
        <v>10457.09</v>
      </c>
      <c r="D14" s="127">
        <v>0.3</v>
      </c>
      <c r="E14" s="39"/>
      <c r="J14" s="43"/>
      <c r="K14" s="43"/>
      <c r="L14" s="43"/>
    </row>
    <row r="15" spans="1:12" x14ac:dyDescent="0.25">
      <c r="A15" s="126">
        <v>106410.51</v>
      </c>
      <c r="B15" s="126">
        <v>141880.66</v>
      </c>
      <c r="C15" s="126">
        <v>25659.23</v>
      </c>
      <c r="D15" s="127">
        <v>0.32</v>
      </c>
      <c r="E15" s="39"/>
      <c r="J15" s="43"/>
      <c r="K15" s="43"/>
      <c r="L15" s="43"/>
    </row>
    <row r="16" spans="1:12" x14ac:dyDescent="0.25">
      <c r="A16" s="126">
        <v>141880.67000000001</v>
      </c>
      <c r="B16" s="126">
        <v>425641.99</v>
      </c>
      <c r="C16" s="126">
        <v>37009.69</v>
      </c>
      <c r="D16" s="127">
        <v>0.34</v>
      </c>
      <c r="E16" s="39"/>
      <c r="J16" s="43"/>
      <c r="K16" s="43"/>
      <c r="L16" s="43"/>
    </row>
    <row r="17" spans="1:12" x14ac:dyDescent="0.25">
      <c r="A17" s="126">
        <v>425642</v>
      </c>
      <c r="B17" s="126" t="s">
        <v>150</v>
      </c>
      <c r="C17" s="126">
        <v>133488.54</v>
      </c>
      <c r="D17" s="127">
        <v>0.35</v>
      </c>
      <c r="E17" s="39"/>
      <c r="J17" s="43"/>
      <c r="K17" s="43"/>
      <c r="L17" s="43"/>
    </row>
    <row r="18" spans="1:12" x14ac:dyDescent="0.25">
      <c r="A18" s="128"/>
      <c r="B18" s="129"/>
      <c r="C18" s="129"/>
      <c r="D18" s="130"/>
    </row>
    <row r="19" spans="1:12" x14ac:dyDescent="0.25">
      <c r="A19" s="33"/>
      <c r="B19" s="70"/>
      <c r="C19" s="70"/>
      <c r="D19" s="71"/>
    </row>
    <row r="20" spans="1:12" x14ac:dyDescent="0.25">
      <c r="A20" s="33"/>
      <c r="B20" s="70"/>
      <c r="C20" s="70"/>
      <c r="D20" s="71"/>
    </row>
    <row r="21" spans="1:12" x14ac:dyDescent="0.25">
      <c r="A21" s="33"/>
      <c r="B21" s="70"/>
      <c r="C21" s="70"/>
      <c r="D21" s="71"/>
    </row>
    <row r="24" spans="1:12" x14ac:dyDescent="0.25">
      <c r="F24" s="40"/>
      <c r="G24" s="41"/>
      <c r="H24" s="45"/>
    </row>
    <row r="25" spans="1:12" x14ac:dyDescent="0.25">
      <c r="F25" s="40"/>
      <c r="G25" s="41"/>
    </row>
    <row r="27" spans="1:12" ht="28.5" customHeight="1" x14ac:dyDescent="0.25">
      <c r="A27" s="34"/>
      <c r="B27" s="34"/>
      <c r="C27" s="34"/>
    </row>
    <row r="28" spans="1:12" ht="17.5" x14ac:dyDescent="0.25">
      <c r="A28" s="38"/>
      <c r="B28" s="38"/>
      <c r="C28" s="38"/>
      <c r="E28" s="76"/>
      <c r="F28" s="77"/>
      <c r="G28" s="76"/>
      <c r="H28" s="39"/>
      <c r="I28" s="39"/>
    </row>
    <row r="29" spans="1:12" ht="17.5" x14ac:dyDescent="0.25">
      <c r="A29" s="38"/>
      <c r="B29" s="38"/>
      <c r="C29" s="38"/>
      <c r="E29" s="77"/>
      <c r="F29" s="77"/>
      <c r="G29" s="76"/>
      <c r="H29" s="39"/>
      <c r="I29" s="39"/>
    </row>
    <row r="30" spans="1:12" ht="17.5" x14ac:dyDescent="0.25">
      <c r="A30" s="38"/>
      <c r="B30" s="38"/>
      <c r="C30" s="38"/>
      <c r="E30" s="77"/>
      <c r="F30" s="77"/>
      <c r="G30" s="76"/>
      <c r="H30" s="39"/>
      <c r="I30" s="39"/>
    </row>
    <row r="31" spans="1:12" ht="17.5" x14ac:dyDescent="0.25">
      <c r="A31" s="38"/>
      <c r="B31" s="38"/>
      <c r="C31" s="38"/>
      <c r="E31" s="77"/>
      <c r="F31" s="77"/>
      <c r="G31" s="76"/>
      <c r="H31" s="39"/>
      <c r="I31" s="39"/>
    </row>
    <row r="32" spans="1:12" ht="17.5" x14ac:dyDescent="0.25">
      <c r="A32" s="38"/>
      <c r="B32" s="38"/>
      <c r="C32" s="38"/>
      <c r="E32" s="77"/>
      <c r="F32" s="77"/>
      <c r="G32" s="76"/>
      <c r="H32" s="39"/>
      <c r="I32" s="39"/>
    </row>
    <row r="33" spans="1:9" ht="17.5" x14ac:dyDescent="0.25">
      <c r="A33" s="38"/>
      <c r="B33" s="38"/>
      <c r="C33" s="38"/>
      <c r="E33" s="77"/>
      <c r="F33" s="77"/>
      <c r="G33" s="76"/>
      <c r="H33" s="39"/>
      <c r="I33" s="39"/>
    </row>
    <row r="34" spans="1:9" ht="17.5" x14ac:dyDescent="0.25">
      <c r="A34" s="38"/>
      <c r="B34" s="38"/>
      <c r="C34" s="38"/>
      <c r="E34" s="77"/>
      <c r="F34" s="77"/>
      <c r="G34" s="76"/>
      <c r="H34" s="39"/>
      <c r="I34" s="39"/>
    </row>
    <row r="35" spans="1:9" ht="17.5" x14ac:dyDescent="0.25">
      <c r="A35" s="38"/>
      <c r="B35" s="38"/>
      <c r="C35" s="38"/>
      <c r="E35" s="77"/>
      <c r="F35" s="77"/>
      <c r="G35" s="76"/>
      <c r="H35" s="39"/>
      <c r="I35" s="39"/>
    </row>
    <row r="36" spans="1:9" ht="17.5" x14ac:dyDescent="0.25">
      <c r="A36" s="38"/>
      <c r="B36" s="38"/>
      <c r="C36" s="38"/>
      <c r="E36" s="77"/>
      <c r="F36" s="77"/>
      <c r="G36" s="76"/>
      <c r="H36" s="39"/>
      <c r="I36" s="39"/>
    </row>
    <row r="37" spans="1:9" ht="17.5" x14ac:dyDescent="0.25">
      <c r="A37" s="38"/>
      <c r="B37" s="38"/>
      <c r="C37" s="38"/>
      <c r="E37" s="77"/>
      <c r="F37" s="77"/>
      <c r="G37" s="76"/>
      <c r="H37" s="39"/>
      <c r="I37" s="39"/>
    </row>
    <row r="38" spans="1:9" ht="17.5" x14ac:dyDescent="0.35">
      <c r="A38" s="38"/>
      <c r="B38" s="38"/>
      <c r="C38" s="38"/>
      <c r="E38" s="77"/>
      <c r="F38" s="76"/>
      <c r="G38" s="78"/>
    </row>
    <row r="39" spans="1:9" x14ac:dyDescent="0.25">
      <c r="A39" s="33"/>
      <c r="B39" s="33"/>
      <c r="C39" s="33"/>
    </row>
    <row r="43" spans="1:9" x14ac:dyDescent="0.25">
      <c r="A43" s="79" t="s">
        <v>129</v>
      </c>
      <c r="B43" s="79">
        <v>0</v>
      </c>
      <c r="C43" s="79">
        <v>207.44</v>
      </c>
      <c r="D43" s="80">
        <v>3.15E-2</v>
      </c>
    </row>
    <row r="44" spans="1:9" x14ac:dyDescent="0.25">
      <c r="A44" s="79" t="s">
        <v>130</v>
      </c>
      <c r="B44" s="79">
        <v>103.74</v>
      </c>
      <c r="C44" s="79">
        <f>+B44*1.5</f>
        <v>155.60999999999999</v>
      </c>
      <c r="D44" s="80">
        <v>3.2809999999999999E-2</v>
      </c>
    </row>
    <row r="45" spans="1:9" x14ac:dyDescent="0.25">
      <c r="A45" s="79" t="s">
        <v>131</v>
      </c>
      <c r="B45" s="79">
        <f t="shared" ref="B45:B50" si="0">+C44+0.01</f>
        <v>155.61999999999998</v>
      </c>
      <c r="C45" s="79">
        <f>+B44*2</f>
        <v>207.48</v>
      </c>
      <c r="D45" s="80">
        <v>3.5749999999999997E-2</v>
      </c>
    </row>
    <row r="46" spans="1:9" x14ac:dyDescent="0.25">
      <c r="A46" s="79" t="s">
        <v>132</v>
      </c>
      <c r="B46" s="79">
        <f t="shared" si="0"/>
        <v>207.48999999999998</v>
      </c>
      <c r="C46" s="79">
        <f>+B44*2.5</f>
        <v>259.34999999999997</v>
      </c>
      <c r="D46" s="80">
        <v>3.7510000000000002E-2</v>
      </c>
    </row>
    <row r="47" spans="1:9" x14ac:dyDescent="0.25">
      <c r="A47" s="79" t="s">
        <v>133</v>
      </c>
      <c r="B47" s="79">
        <f t="shared" si="0"/>
        <v>259.35999999999996</v>
      </c>
      <c r="C47" s="79">
        <f>+B44*3</f>
        <v>311.21999999999997</v>
      </c>
      <c r="D47" s="80">
        <v>3.8690000000000002E-2</v>
      </c>
    </row>
    <row r="48" spans="1:9" x14ac:dyDescent="0.25">
      <c r="A48" s="79" t="s">
        <v>134</v>
      </c>
      <c r="B48" s="79">
        <f t="shared" si="0"/>
        <v>311.22999999999996</v>
      </c>
      <c r="C48" s="79">
        <f>+B44*3.5</f>
        <v>363.09</v>
      </c>
      <c r="D48" s="80">
        <v>3.9530000000000003E-2</v>
      </c>
    </row>
    <row r="49" spans="1:4" x14ac:dyDescent="0.25">
      <c r="A49" s="79" t="s">
        <v>135</v>
      </c>
      <c r="B49" s="79">
        <f t="shared" si="0"/>
        <v>363.09999999999997</v>
      </c>
      <c r="C49" s="79">
        <f>+B44*4</f>
        <v>414.96</v>
      </c>
      <c r="D49" s="80">
        <v>4.0160000000000001E-2</v>
      </c>
    </row>
    <row r="50" spans="1:4" x14ac:dyDescent="0.25">
      <c r="A50" s="79" t="s">
        <v>136</v>
      </c>
      <c r="B50" s="79">
        <f t="shared" si="0"/>
        <v>414.96999999999997</v>
      </c>
      <c r="C50" s="79">
        <v>10000</v>
      </c>
      <c r="D50" s="80">
        <v>4.2410000000000003E-2</v>
      </c>
    </row>
  </sheetData>
  <phoneticPr fontId="41" type="noConversion"/>
  <pageMargins left="0.75" right="0.75" top="0.5" bottom="0.83" header="0" footer="0"/>
  <pageSetup orientation="portrait" horizontalDpi="360" verticalDpi="36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92D050"/>
  </sheetPr>
  <dimension ref="A1:K28"/>
  <sheetViews>
    <sheetView tabSelected="1" zoomScale="90" zoomScaleNormal="90" zoomScaleSheetLayoutView="110" zoomScalePageLayoutView="150" workbookViewId="0">
      <pane ySplit="5" topLeftCell="A6" activePane="bottomLeft" state="frozen"/>
      <selection pane="bottomLeft" activeCell="H4" sqref="H4:H5"/>
    </sheetView>
  </sheetViews>
  <sheetFormatPr baseColWidth="10" defaultColWidth="11.453125" defaultRowHeight="12.75" customHeight="1" x14ac:dyDescent="0.25"/>
  <cols>
    <col min="1" max="1" width="5" style="84" customWidth="1"/>
    <col min="2" max="2" width="28.6328125" style="81" bestFit="1" customWidth="1"/>
    <col min="3" max="3" width="9.453125" style="83" customWidth="1"/>
    <col min="4" max="4" width="16.26953125" style="84" customWidth="1"/>
    <col min="5" max="5" width="13.81640625" style="84" customWidth="1"/>
    <col min="6" max="6" width="17.08984375" style="84" bestFit="1" customWidth="1"/>
    <col min="7" max="7" width="13.7265625" style="85" customWidth="1"/>
    <col min="8" max="8" width="14.1796875" style="84" customWidth="1"/>
    <col min="9" max="9" width="18" style="84" bestFit="1" customWidth="1"/>
    <col min="10" max="10" width="14.1796875" style="84" hidden="1" customWidth="1"/>
    <col min="11" max="16384" width="11.453125" style="84"/>
  </cols>
  <sheetData>
    <row r="1" spans="1:11" ht="12.75" customHeight="1" thickBot="1" x14ac:dyDescent="0.3">
      <c r="A1" s="1"/>
    </row>
    <row r="2" spans="1:11" ht="27" customHeight="1" thickBot="1" x14ac:dyDescent="0.45">
      <c r="A2" s="1"/>
      <c r="B2" s="82"/>
      <c r="C2" s="153" t="s">
        <v>147</v>
      </c>
      <c r="D2" s="154"/>
      <c r="E2" s="154"/>
      <c r="F2" s="155"/>
      <c r="G2" s="87"/>
      <c r="H2" s="87"/>
      <c r="I2" s="87"/>
      <c r="J2" s="87"/>
    </row>
    <row r="3" spans="1:11" ht="23.25" customHeight="1" thickBot="1" x14ac:dyDescent="0.45">
      <c r="A3" s="68"/>
      <c r="B3" s="82"/>
      <c r="C3" s="86"/>
      <c r="D3" s="87"/>
      <c r="E3" s="88">
        <v>207.44</v>
      </c>
      <c r="F3" s="88">
        <f>ROUND(E3*1.5,2)</f>
        <v>311.16000000000003</v>
      </c>
      <c r="G3" s="87"/>
      <c r="H3" s="87"/>
      <c r="I3" s="87"/>
      <c r="J3" s="87"/>
    </row>
    <row r="4" spans="1:11" ht="25" customHeight="1" x14ac:dyDescent="0.25">
      <c r="A4" s="147" t="s">
        <v>6</v>
      </c>
      <c r="B4" s="149" t="s">
        <v>7</v>
      </c>
      <c r="C4" s="149" t="s">
        <v>8</v>
      </c>
      <c r="D4" s="151" t="s">
        <v>140</v>
      </c>
      <c r="E4" s="151" t="s">
        <v>138</v>
      </c>
      <c r="F4" s="151" t="s">
        <v>127</v>
      </c>
      <c r="G4" s="156" t="s">
        <v>141</v>
      </c>
      <c r="H4" s="151" t="s">
        <v>137</v>
      </c>
      <c r="I4" s="151" t="s">
        <v>139</v>
      </c>
      <c r="J4" s="142" t="s">
        <v>145</v>
      </c>
    </row>
    <row r="5" spans="1:11" ht="12.75" customHeight="1" x14ac:dyDescent="0.25">
      <c r="A5" s="148"/>
      <c r="B5" s="150"/>
      <c r="C5" s="150"/>
      <c r="D5" s="152"/>
      <c r="E5" s="152"/>
      <c r="F5" s="152"/>
      <c r="G5" s="157"/>
      <c r="H5" s="152"/>
      <c r="I5" s="152"/>
      <c r="J5" s="143"/>
    </row>
    <row r="6" spans="1:11" s="83" customFormat="1" ht="15" customHeight="1" x14ac:dyDescent="0.35">
      <c r="A6" s="115">
        <v>1</v>
      </c>
      <c r="B6" s="116" t="s">
        <v>155</v>
      </c>
      <c r="C6" s="117" t="s">
        <v>148</v>
      </c>
      <c r="D6" s="118"/>
      <c r="E6" s="118">
        <f>D6*20%</f>
        <v>0</v>
      </c>
      <c r="F6" s="118" t="e">
        <f>(E6-VLOOKUP(E6,TABLAS!$A$7:$D$17,1))*VLOOKUP(E6,TABLAS!$A$7:$D$17,4)+VLOOKUP(E6,TABLAS!$A$7:$D$17,3)</f>
        <v>#N/A</v>
      </c>
      <c r="G6" s="118" t="e">
        <f>E6-F6</f>
        <v>#N/A</v>
      </c>
      <c r="H6" s="118">
        <f>D6-E6</f>
        <v>0</v>
      </c>
      <c r="I6" s="118" t="e">
        <f>G6+H6</f>
        <v>#N/A</v>
      </c>
      <c r="J6" s="114"/>
      <c r="K6" s="106"/>
    </row>
    <row r="7" spans="1:11" s="83" customFormat="1" ht="15" customHeight="1" x14ac:dyDescent="0.35">
      <c r="A7" s="137">
        <f>A6+1</f>
        <v>2</v>
      </c>
      <c r="B7" s="116" t="s">
        <v>156</v>
      </c>
      <c r="C7" s="117" t="s">
        <v>153</v>
      </c>
      <c r="D7" s="140"/>
      <c r="E7" s="118">
        <f>D7*20%</f>
        <v>0</v>
      </c>
      <c r="F7" s="118" t="e">
        <f>(E7-VLOOKUP(E7,TABLAS!$A$7:$D$17,1))*VLOOKUP(E7,TABLAS!$A$7:$D$17,4)+VLOOKUP(E7,TABLAS!$A$7:$D$17,3)</f>
        <v>#N/A</v>
      </c>
      <c r="G7" s="118" t="e">
        <f>E7-F7</f>
        <v>#N/A</v>
      </c>
      <c r="H7" s="118">
        <f>D7-E7</f>
        <v>0</v>
      </c>
      <c r="I7" s="118" t="e">
        <f>G7+H7</f>
        <v>#N/A</v>
      </c>
      <c r="J7" s="141"/>
      <c r="K7" s="106"/>
    </row>
    <row r="8" spans="1:11" s="83" customFormat="1" ht="15" customHeight="1" x14ac:dyDescent="0.35">
      <c r="A8" s="137">
        <f t="shared" ref="A8" si="0">A7+1</f>
        <v>3</v>
      </c>
      <c r="B8" s="116" t="s">
        <v>157</v>
      </c>
      <c r="C8" s="117" t="s">
        <v>154</v>
      </c>
      <c r="D8" s="140"/>
      <c r="E8" s="118">
        <f>D8*20%</f>
        <v>0</v>
      </c>
      <c r="F8" s="118" t="e">
        <f>(E8-VLOOKUP(E8,TABLAS!$A$7:$D$17,1))*VLOOKUP(E8,TABLAS!$A$7:$D$17,4)+VLOOKUP(E8,TABLAS!$A$7:$D$17,3)</f>
        <v>#N/A</v>
      </c>
      <c r="G8" s="118" t="e">
        <f>E8-F8</f>
        <v>#N/A</v>
      </c>
      <c r="H8" s="118">
        <f>D8-E8</f>
        <v>0</v>
      </c>
      <c r="I8" s="118" t="e">
        <f>G8+H8</f>
        <v>#N/A</v>
      </c>
      <c r="J8" s="141"/>
      <c r="K8" s="106"/>
    </row>
    <row r="9" spans="1:11" s="83" customFormat="1" ht="15" customHeight="1" x14ac:dyDescent="0.35">
      <c r="A9" s="137"/>
      <c r="B9" s="138"/>
      <c r="C9" s="139"/>
      <c r="D9" s="140"/>
      <c r="E9" s="140"/>
      <c r="F9" s="140"/>
      <c r="G9" s="140"/>
      <c r="H9" s="140"/>
      <c r="I9" s="140"/>
      <c r="J9" s="141"/>
      <c r="K9" s="106"/>
    </row>
    <row r="10" spans="1:11" ht="12.75" customHeight="1" x14ac:dyDescent="0.25">
      <c r="A10" s="81"/>
      <c r="B10" s="92"/>
      <c r="C10" s="93"/>
      <c r="D10" s="94"/>
      <c r="E10" s="95"/>
      <c r="F10" s="96"/>
      <c r="H10" s="96"/>
      <c r="I10" s="89"/>
      <c r="J10" s="89"/>
    </row>
    <row r="11" spans="1:11" s="91" customFormat="1" ht="19" customHeight="1" x14ac:dyDescent="0.25">
      <c r="A11" s="81"/>
      <c r="B11" s="120" t="s">
        <v>30</v>
      </c>
      <c r="C11" s="99"/>
      <c r="D11" s="119">
        <f t="shared" ref="D11:I11" si="1">SUM(D6:D8)</f>
        <v>0</v>
      </c>
      <c r="E11" s="119">
        <f t="shared" si="1"/>
        <v>0</v>
      </c>
      <c r="F11" s="119" t="e">
        <f t="shared" si="1"/>
        <v>#N/A</v>
      </c>
      <c r="G11" s="119" t="e">
        <f t="shared" si="1"/>
        <v>#N/A</v>
      </c>
      <c r="H11" s="119">
        <f t="shared" si="1"/>
        <v>0</v>
      </c>
      <c r="I11" s="119" t="e">
        <f t="shared" si="1"/>
        <v>#N/A</v>
      </c>
      <c r="J11" s="90" t="e">
        <f>SUM(#REF!)</f>
        <v>#REF!</v>
      </c>
    </row>
    <row r="12" spans="1:11" ht="12.75" customHeight="1" thickBot="1" x14ac:dyDescent="0.3">
      <c r="A12" s="81"/>
      <c r="B12" s="101"/>
      <c r="C12" s="102"/>
      <c r="D12" s="103"/>
      <c r="E12" s="104"/>
      <c r="F12" s="104"/>
      <c r="G12" s="105"/>
      <c r="H12" s="100"/>
      <c r="I12" s="104"/>
    </row>
    <row r="13" spans="1:11" ht="24" customHeight="1" x14ac:dyDescent="0.25">
      <c r="A13" s="91"/>
      <c r="D13" s="144" t="s">
        <v>144</v>
      </c>
      <c r="E13" s="145"/>
      <c r="F13" s="146"/>
      <c r="G13" s="84"/>
    </row>
    <row r="14" spans="1:11" s="83" customFormat="1" ht="16.5" x14ac:dyDescent="0.35">
      <c r="B14" s="81"/>
      <c r="D14" s="107" t="s">
        <v>142</v>
      </c>
      <c r="E14" s="108"/>
      <c r="F14" s="109">
        <f>D11</f>
        <v>0</v>
      </c>
    </row>
    <row r="15" spans="1:11" s="83" customFormat="1" ht="8.5" customHeight="1" x14ac:dyDescent="0.35">
      <c r="B15" s="81"/>
      <c r="D15" s="110"/>
      <c r="E15" s="108"/>
      <c r="F15" s="109"/>
    </row>
    <row r="16" spans="1:11" s="83" customFormat="1" ht="16" customHeight="1" x14ac:dyDescent="0.35">
      <c r="B16" s="81"/>
      <c r="D16" s="110" t="s">
        <v>146</v>
      </c>
      <c r="E16" s="134">
        <v>0.06</v>
      </c>
      <c r="F16" s="109">
        <f>F14*E16</f>
        <v>0</v>
      </c>
    </row>
    <row r="17" spans="4:8" ht="8.5" customHeight="1" x14ac:dyDescent="0.25">
      <c r="D17" s="111"/>
      <c r="E17" s="112"/>
      <c r="F17" s="109"/>
      <c r="G17" s="84"/>
    </row>
    <row r="18" spans="4:8" ht="22.5" customHeight="1" x14ac:dyDescent="0.25">
      <c r="D18" s="107" t="s">
        <v>119</v>
      </c>
      <c r="E18" s="113"/>
      <c r="F18" s="109">
        <f>F14+F16</f>
        <v>0</v>
      </c>
      <c r="G18" s="84"/>
    </row>
    <row r="19" spans="4:8" ht="16.5" x14ac:dyDescent="0.25">
      <c r="D19" s="107" t="s">
        <v>89</v>
      </c>
      <c r="E19" s="133">
        <v>0.16</v>
      </c>
      <c r="F19" s="109">
        <f>F18*E19</f>
        <v>0</v>
      </c>
      <c r="G19" s="84"/>
    </row>
    <row r="20" spans="4:8" ht="27.5" customHeight="1" x14ac:dyDescent="0.25">
      <c r="D20" s="131" t="s">
        <v>143</v>
      </c>
      <c r="E20" s="132"/>
      <c r="F20" s="136">
        <f>F18+F19</f>
        <v>0</v>
      </c>
      <c r="G20" s="84"/>
    </row>
    <row r="21" spans="4:8" ht="24" customHeight="1" x14ac:dyDescent="0.25">
      <c r="F21" s="97"/>
      <c r="G21" s="84"/>
    </row>
    <row r="22" spans="4:8" ht="12.75" customHeight="1" x14ac:dyDescent="0.25">
      <c r="G22" s="84"/>
    </row>
    <row r="23" spans="4:8" ht="12.75" customHeight="1" x14ac:dyDescent="0.25">
      <c r="E23" s="98"/>
      <c r="G23" s="84"/>
    </row>
    <row r="24" spans="4:8" ht="12.75" customHeight="1" x14ac:dyDescent="0.25">
      <c r="G24" s="84"/>
    </row>
    <row r="25" spans="4:8" ht="12.75" customHeight="1" x14ac:dyDescent="0.25">
      <c r="G25" s="84"/>
    </row>
    <row r="26" spans="4:8" ht="12.75" customHeight="1" x14ac:dyDescent="0.25">
      <c r="G26" s="84"/>
    </row>
    <row r="27" spans="4:8" ht="12.75" customHeight="1" x14ac:dyDescent="0.25">
      <c r="G27" s="84"/>
    </row>
    <row r="28" spans="4:8" ht="12.75" customHeight="1" x14ac:dyDescent="0.25">
      <c r="H28" s="97"/>
    </row>
  </sheetData>
  <mergeCells count="12">
    <mergeCell ref="C2:F2"/>
    <mergeCell ref="I4:I5"/>
    <mergeCell ref="G4:G5"/>
    <mergeCell ref="E4:E5"/>
    <mergeCell ref="H4:H5"/>
    <mergeCell ref="J4:J5"/>
    <mergeCell ref="D13:F13"/>
    <mergeCell ref="A4:A5"/>
    <mergeCell ref="B4:B5"/>
    <mergeCell ref="D4:D5"/>
    <mergeCell ref="F4:F5"/>
    <mergeCell ref="C4:C5"/>
  </mergeCells>
  <phoneticPr fontId="41" type="noConversion"/>
  <printOptions horizontalCentered="1" verticalCentered="1"/>
  <pageMargins left="0.2" right="0.2" top="0.39000000000000007" bottom="0.39000000000000007" header="1.57" footer="0"/>
  <pageSetup scale="51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AM195"/>
  <sheetViews>
    <sheetView zoomScaleNormal="100" zoomScalePageLayoutView="150" workbookViewId="0">
      <pane ySplit="6" topLeftCell="A181" activePane="bottomLeft" state="frozen"/>
      <selection pane="bottomLeft" activeCell="A191" sqref="A191:XFD192"/>
    </sheetView>
  </sheetViews>
  <sheetFormatPr baseColWidth="10" defaultColWidth="9.1796875" defaultRowHeight="12.75" customHeight="1" x14ac:dyDescent="0.25"/>
  <cols>
    <col min="1" max="1" width="5" style="1" customWidth="1"/>
    <col min="2" max="5" width="5" style="1" hidden="1" customWidth="1"/>
    <col min="6" max="6" width="8.1796875" style="1" bestFit="1" customWidth="1"/>
    <col min="7" max="7" width="6.453125" style="1" bestFit="1" customWidth="1"/>
    <col min="8" max="8" width="6" style="1" customWidth="1"/>
    <col min="9" max="9" width="11.7265625" style="1" customWidth="1"/>
    <col min="10" max="10" width="13" style="1" customWidth="1"/>
    <col min="11" max="11" width="11.7265625" style="1" customWidth="1"/>
    <col min="12" max="12" width="9.1796875" style="1"/>
    <col min="13" max="13" width="11" style="1" bestFit="1" customWidth="1"/>
    <col min="14" max="14" width="13" style="1" customWidth="1"/>
    <col min="15" max="15" width="10.453125" style="1" customWidth="1"/>
    <col min="16" max="16" width="10.7265625" style="1" customWidth="1"/>
    <col min="17" max="17" width="10.81640625" style="1" customWidth="1"/>
    <col min="18" max="18" width="11.7265625" style="1" customWidth="1"/>
    <col min="19" max="19" width="10.81640625" style="1" customWidth="1"/>
    <col min="20" max="20" width="12.453125" style="1" customWidth="1"/>
    <col min="21" max="21" width="12.1796875" style="1" customWidth="1"/>
    <col min="22" max="22" width="1.7265625" style="1" customWidth="1"/>
    <col min="23" max="23" width="11.26953125" style="1" customWidth="1"/>
    <col min="24" max="24" width="10.81640625" style="1" customWidth="1"/>
    <col min="25" max="25" width="11.1796875" style="1" customWidth="1"/>
    <col min="26" max="26" width="14.1796875" style="1" customWidth="1"/>
    <col min="27" max="27" width="1.7265625" style="1" customWidth="1"/>
    <col min="28" max="28" width="12.1796875" style="1" customWidth="1"/>
    <col min="29" max="29" width="13.453125" style="1" customWidth="1"/>
    <col min="30" max="30" width="10.81640625" style="1" customWidth="1"/>
    <col min="31" max="31" width="12.7265625" style="1" customWidth="1"/>
    <col min="32" max="32" width="2.453125" style="1" customWidth="1"/>
    <col min="33" max="33" width="11" style="1" hidden="1" customWidth="1"/>
    <col min="34" max="34" width="0" style="1" hidden="1" customWidth="1"/>
    <col min="35" max="35" width="11" style="1" hidden="1" customWidth="1"/>
    <col min="36" max="36" width="10" style="1" hidden="1" customWidth="1"/>
    <col min="37" max="37" width="10" style="1" bestFit="1" customWidth="1"/>
    <col min="38" max="38" width="9.26953125" style="1" bestFit="1" customWidth="1"/>
    <col min="39" max="185" width="9.1796875" style="1"/>
    <col min="186" max="186" width="4.453125" style="1" customWidth="1"/>
    <col min="187" max="187" width="30.81640625" style="1" customWidth="1"/>
    <col min="188" max="188" width="4.7265625" style="1" customWidth="1"/>
    <col min="189" max="190" width="0" style="1" hidden="1" customWidth="1"/>
    <col min="191" max="191" width="8.1796875" style="1" customWidth="1"/>
    <col min="192" max="192" width="11" style="1" customWidth="1"/>
    <col min="193" max="193" width="11.453125" style="1" customWidth="1"/>
    <col min="194" max="194" width="9.1796875" style="1" customWidth="1"/>
    <col min="195" max="195" width="10.453125" style="1" customWidth="1"/>
    <col min="196" max="196" width="10.453125" style="1" bestFit="1" customWidth="1"/>
    <col min="197" max="197" width="12.453125" style="1" customWidth="1"/>
    <col min="198" max="198" width="6.81640625" style="1" customWidth="1"/>
    <col min="199" max="199" width="11.26953125" style="1" customWidth="1"/>
    <col min="200" max="200" width="9" style="1" customWidth="1"/>
    <col min="201" max="201" width="10.453125" style="1" customWidth="1"/>
    <col min="202" max="202" width="11.453125" style="1" customWidth="1"/>
    <col min="203" max="203" width="31.81640625" style="1" customWidth="1"/>
    <col min="204" max="204" width="7.26953125" style="1" customWidth="1"/>
    <col min="205" max="206" width="7.81640625" style="1" customWidth="1"/>
    <col min="207" max="207" width="11.453125" style="1" customWidth="1"/>
    <col min="208" max="208" width="7" style="1" customWidth="1"/>
    <col min="209" max="209" width="6.81640625" style="1" customWidth="1"/>
    <col min="210" max="210" width="25.1796875" style="1" customWidth="1"/>
    <col min="211" max="216" width="9.1796875" style="1" customWidth="1"/>
    <col min="217" max="16384" width="9.1796875" style="1"/>
  </cols>
  <sheetData>
    <row r="1" spans="1:39" ht="12.75" customHeight="1" x14ac:dyDescent="0.25">
      <c r="L1" s="2" t="s">
        <v>0</v>
      </c>
      <c r="M1" s="2" t="s">
        <v>1</v>
      </c>
    </row>
    <row r="2" spans="1:39" ht="12" customHeight="1" x14ac:dyDescent="0.25">
      <c r="A2" s="160" t="s">
        <v>128</v>
      </c>
      <c r="B2" s="160"/>
      <c r="C2" s="160"/>
      <c r="D2" s="160"/>
      <c r="E2" s="160"/>
      <c r="F2" s="160"/>
      <c r="G2" s="160"/>
      <c r="L2" s="3">
        <v>103.74</v>
      </c>
      <c r="M2" s="3">
        <f>+L2*3</f>
        <v>311.21999999999997</v>
      </c>
      <c r="R2" s="4" t="e">
        <f>+H8*M8</f>
        <v>#REF!</v>
      </c>
      <c r="S2" s="5">
        <v>1</v>
      </c>
    </row>
    <row r="3" spans="1:39" ht="12.75" customHeight="1" thickBot="1" x14ac:dyDescent="0.3">
      <c r="A3" s="160"/>
      <c r="B3" s="160"/>
      <c r="C3" s="160"/>
      <c r="D3" s="160"/>
      <c r="E3" s="160"/>
      <c r="F3" s="160"/>
      <c r="G3" s="160"/>
      <c r="R3" s="4" t="e">
        <f>+R8</f>
        <v>#REF!</v>
      </c>
      <c r="S3" s="6">
        <v>5.3344000000000003E-2</v>
      </c>
      <c r="AH3" s="4"/>
    </row>
    <row r="4" spans="1:39" ht="12.75" customHeight="1" thickBot="1" x14ac:dyDescent="0.3">
      <c r="A4" s="7" t="s">
        <v>2</v>
      </c>
      <c r="B4" s="7"/>
      <c r="C4" s="7"/>
      <c r="D4" s="7"/>
      <c r="E4" s="7"/>
      <c r="F4" s="1" t="s">
        <v>2</v>
      </c>
      <c r="G4" s="2"/>
      <c r="L4" s="1" t="s">
        <v>2</v>
      </c>
      <c r="N4" s="161" t="s">
        <v>3</v>
      </c>
      <c r="O4" s="161"/>
      <c r="P4" s="161"/>
      <c r="Q4" s="161"/>
      <c r="V4" s="1" t="s">
        <v>125</v>
      </c>
      <c r="AB4" s="162" t="s">
        <v>90</v>
      </c>
      <c r="AC4" s="163"/>
      <c r="AD4" s="163"/>
      <c r="AE4" s="164"/>
      <c r="AG4" s="162" t="s">
        <v>4</v>
      </c>
      <c r="AH4" s="163"/>
      <c r="AI4" s="164"/>
      <c r="AJ4" s="158" t="s">
        <v>5</v>
      </c>
    </row>
    <row r="5" spans="1:39" ht="25" customHeight="1" thickBot="1" x14ac:dyDescent="0.3">
      <c r="A5" s="168" t="s">
        <v>6</v>
      </c>
      <c r="B5" s="73"/>
      <c r="C5" s="73"/>
      <c r="D5" s="73"/>
      <c r="E5" s="73"/>
      <c r="F5" s="170" t="s">
        <v>7</v>
      </c>
      <c r="G5" s="170" t="s">
        <v>8</v>
      </c>
      <c r="H5" s="165" t="s">
        <v>9</v>
      </c>
      <c r="I5" s="165" t="s">
        <v>10</v>
      </c>
      <c r="J5" s="165" t="s">
        <v>11</v>
      </c>
      <c r="K5" s="165" t="s">
        <v>12</v>
      </c>
      <c r="L5" s="165" t="s">
        <v>13</v>
      </c>
      <c r="M5" s="165" t="s">
        <v>14</v>
      </c>
      <c r="N5" s="8" t="s">
        <v>15</v>
      </c>
      <c r="O5" s="9" t="s">
        <v>16</v>
      </c>
      <c r="P5" s="8" t="s">
        <v>17</v>
      </c>
      <c r="Q5" s="8" t="s">
        <v>18</v>
      </c>
      <c r="R5" s="8" t="s">
        <v>19</v>
      </c>
      <c r="S5" s="8" t="s">
        <v>20</v>
      </c>
      <c r="T5" s="9" t="s">
        <v>21</v>
      </c>
      <c r="U5" s="158" t="s">
        <v>91</v>
      </c>
      <c r="W5" s="9" t="s">
        <v>23</v>
      </c>
      <c r="X5" s="158" t="s">
        <v>24</v>
      </c>
      <c r="Y5" s="9" t="s">
        <v>25</v>
      </c>
      <c r="Z5" s="158" t="s">
        <v>26</v>
      </c>
      <c r="AB5" s="158" t="s">
        <v>22</v>
      </c>
      <c r="AC5" s="158" t="s">
        <v>27</v>
      </c>
      <c r="AD5" s="158" t="s">
        <v>126</v>
      </c>
      <c r="AE5" s="158" t="s">
        <v>28</v>
      </c>
      <c r="AG5" s="158" t="s">
        <v>4</v>
      </c>
      <c r="AH5" s="158" t="s">
        <v>89</v>
      </c>
      <c r="AI5" s="158" t="s">
        <v>29</v>
      </c>
      <c r="AJ5" s="167"/>
      <c r="AK5" s="158" t="s">
        <v>123</v>
      </c>
      <c r="AL5" s="158" t="s">
        <v>124</v>
      </c>
    </row>
    <row r="6" spans="1:39" ht="12.75" customHeight="1" thickBot="1" x14ac:dyDescent="0.3">
      <c r="A6" s="169"/>
      <c r="B6" s="74"/>
      <c r="C6" s="74"/>
      <c r="D6" s="74"/>
      <c r="E6" s="74"/>
      <c r="F6" s="171"/>
      <c r="G6" s="171"/>
      <c r="H6" s="166"/>
      <c r="I6" s="166"/>
      <c r="J6" s="166"/>
      <c r="K6" s="166"/>
      <c r="L6" s="166"/>
      <c r="M6" s="166"/>
      <c r="N6" s="10">
        <v>0.20399999999999999</v>
      </c>
      <c r="O6" s="11">
        <v>1.4999999999999999E-2</v>
      </c>
      <c r="P6" s="12">
        <v>9.4999999999999998E-3</v>
      </c>
      <c r="Q6" s="12">
        <v>1.4250000000000001E-2</v>
      </c>
      <c r="R6" s="13">
        <v>5.4355000000000002E-3</v>
      </c>
      <c r="S6" s="12">
        <v>2.375E-2</v>
      </c>
      <c r="T6" s="12">
        <v>0.01</v>
      </c>
      <c r="U6" s="159"/>
      <c r="W6" s="12">
        <v>0.02</v>
      </c>
      <c r="X6" s="159"/>
      <c r="Y6" s="12">
        <v>0.05</v>
      </c>
      <c r="Z6" s="159"/>
      <c r="AB6" s="159"/>
      <c r="AC6" s="159"/>
      <c r="AD6" s="159"/>
      <c r="AE6" s="159"/>
      <c r="AG6" s="159"/>
      <c r="AH6" s="159"/>
      <c r="AI6" s="159"/>
      <c r="AJ6" s="159"/>
      <c r="AK6" s="159"/>
      <c r="AL6" s="159"/>
    </row>
    <row r="7" spans="1:39" ht="12.75" customHeight="1" x14ac:dyDescent="0.25">
      <c r="A7" s="14"/>
      <c r="B7" s="14"/>
      <c r="C7" s="14"/>
      <c r="D7" s="14"/>
      <c r="E7" s="14"/>
      <c r="F7" s="15"/>
      <c r="G7" s="15"/>
      <c r="H7" s="16"/>
      <c r="I7" s="16"/>
      <c r="J7" s="16"/>
      <c r="K7" s="16"/>
      <c r="L7" s="16"/>
      <c r="M7" s="16"/>
      <c r="N7" s="17"/>
      <c r="Q7" s="18"/>
    </row>
    <row r="8" spans="1:39" s="23" customFormat="1" ht="12.75" customHeight="1" x14ac:dyDescent="0.25">
      <c r="A8" s="19">
        <v>1</v>
      </c>
      <c r="B8" s="19"/>
      <c r="C8" s="19"/>
      <c r="D8" s="19"/>
      <c r="E8" s="19"/>
      <c r="F8" s="69" t="e">
        <f>CALCULO!#REF!</f>
        <v>#REF!</v>
      </c>
      <c r="G8" s="20" t="e">
        <f>CALCULO!#REF!</f>
        <v>#REF!</v>
      </c>
      <c r="H8" s="21">
        <f>+I8-J8-K8</f>
        <v>31</v>
      </c>
      <c r="I8" s="19">
        <v>31</v>
      </c>
      <c r="J8" s="19">
        <v>0</v>
      </c>
      <c r="K8" s="19">
        <v>0</v>
      </c>
      <c r="L8" s="22" t="e">
        <f>+CALCULO!#REF!</f>
        <v>#REF!</v>
      </c>
      <c r="M8" s="22" t="e">
        <f>IF(L8*1.0493&gt;$L$2*25,$L$2*25,L8*1.0493)</f>
        <v>#REF!</v>
      </c>
      <c r="N8" s="18">
        <f t="shared" ref="N8:N71" si="0">+ROUND($L$2*$N$6*I8,2)</f>
        <v>656.05</v>
      </c>
      <c r="O8" s="18" t="e">
        <f t="shared" ref="O8:O71" si="1">+IF(M8&gt;$M$2,M8-$M$2,0)*$O$6*I8</f>
        <v>#REF!</v>
      </c>
      <c r="P8" s="18" t="e">
        <f t="shared" ref="P8:P71" si="2">+ROUND(M8*$P$6*I8,2)</f>
        <v>#REF!</v>
      </c>
      <c r="Q8" s="18" t="e">
        <f t="shared" ref="Q8:Q71" si="3">+ROUND(M8*$Q$6*I8,2)</f>
        <v>#REF!</v>
      </c>
      <c r="R8" s="18" t="e">
        <f t="shared" ref="R8:R71" si="4">+ROUND(M8*$R$6*I8,2)</f>
        <v>#REF!</v>
      </c>
      <c r="S8" s="18" t="e">
        <f t="shared" ref="S8:S71" si="5">+ROUND(M8*$S$6*I8,2)</f>
        <v>#REF!</v>
      </c>
      <c r="T8" s="18" t="e">
        <f t="shared" ref="T8:T71" si="6">+ROUND(M8*$T$6*I8,2)</f>
        <v>#REF!</v>
      </c>
      <c r="U8" s="18" t="e">
        <f t="shared" ref="U8:U71" si="7">+SUM(N8:T8)</f>
        <v>#REF!</v>
      </c>
      <c r="V8" s="1"/>
      <c r="W8" s="18" t="e">
        <f t="shared" ref="W8:W71" si="8">+ROUND(I8*M8*$W$6,2)</f>
        <v>#REF!</v>
      </c>
      <c r="X8" s="18" t="e">
        <f>+ROUND(H8*M8*(VLOOKUP(M8,TABLAS!$B$44:$D$50,3,1)+1.125%),2)</f>
        <v>#REF!</v>
      </c>
      <c r="Y8" s="18" t="e">
        <f t="shared" ref="Y8:Y71" si="9">+ROUND(H8*M8*$Y$6,2)</f>
        <v>#REF!</v>
      </c>
      <c r="Z8" s="18" t="e">
        <f t="shared" ref="Z8:Z71" si="10">+SUM(W8:Y8)</f>
        <v>#REF!</v>
      </c>
      <c r="AA8" s="1"/>
      <c r="AB8" s="18" t="e">
        <f t="shared" ref="AB8:AB71" si="11">+U8</f>
        <v>#REF!</v>
      </c>
      <c r="AC8" s="18" t="e">
        <f t="shared" ref="AC8:AC71" si="12">+Z8</f>
        <v>#REF!</v>
      </c>
      <c r="AD8" s="18" t="e">
        <f>+H8*L8*3%</f>
        <v>#REF!</v>
      </c>
      <c r="AE8" s="18" t="e">
        <f t="shared" ref="AE8:AE71" si="13">+SUM(AB8:AD8)</f>
        <v>#REF!</v>
      </c>
      <c r="AF8" s="1"/>
      <c r="AG8" s="18" t="e">
        <f>+AE8+AJ8</f>
        <v>#REF!</v>
      </c>
      <c r="AH8" s="18" t="e">
        <f>+AG8*16%</f>
        <v>#REF!</v>
      </c>
      <c r="AI8" s="18" t="e">
        <f>+AG8+AH8</f>
        <v>#REF!</v>
      </c>
      <c r="AJ8" s="18" t="e">
        <f>+AE8*7.21%</f>
        <v>#REF!</v>
      </c>
      <c r="AK8" s="18" t="e">
        <f>AL8*31</f>
        <v>#REF!</v>
      </c>
      <c r="AL8" s="75" t="e">
        <f>AE8/30.4</f>
        <v>#REF!</v>
      </c>
      <c r="AM8" s="18"/>
    </row>
    <row r="9" spans="1:39" s="23" customFormat="1" ht="12.75" customHeight="1" x14ac:dyDescent="0.25">
      <c r="A9" s="19">
        <f>+A8+1</f>
        <v>2</v>
      </c>
      <c r="B9" s="19"/>
      <c r="C9" s="19"/>
      <c r="D9" s="19"/>
      <c r="E9" s="19"/>
      <c r="F9" s="69" t="e">
        <f>CALCULO!#REF!</f>
        <v>#REF!</v>
      </c>
      <c r="G9" s="20" t="e">
        <f>CALCULO!#REF!</f>
        <v>#REF!</v>
      </c>
      <c r="H9" s="21">
        <f>+I9-J9-K9</f>
        <v>31</v>
      </c>
      <c r="I9" s="19">
        <v>31</v>
      </c>
      <c r="J9" s="19">
        <v>0</v>
      </c>
      <c r="K9" s="19">
        <v>0</v>
      </c>
      <c r="L9" s="22" t="e">
        <f>+CALCULO!#REF!</f>
        <v>#REF!</v>
      </c>
      <c r="M9" s="22" t="e">
        <f t="shared" ref="M9:M72" si="14">IF(L9*1.0493&gt;$L$2*25,$L$2*25,L9*1.0493)</f>
        <v>#REF!</v>
      </c>
      <c r="N9" s="18">
        <f t="shared" si="0"/>
        <v>656.05</v>
      </c>
      <c r="O9" s="18" t="e">
        <f t="shared" si="1"/>
        <v>#REF!</v>
      </c>
      <c r="P9" s="18" t="e">
        <f t="shared" si="2"/>
        <v>#REF!</v>
      </c>
      <c r="Q9" s="18" t="e">
        <f t="shared" si="3"/>
        <v>#REF!</v>
      </c>
      <c r="R9" s="18" t="e">
        <f t="shared" si="4"/>
        <v>#REF!</v>
      </c>
      <c r="S9" s="18" t="e">
        <f t="shared" si="5"/>
        <v>#REF!</v>
      </c>
      <c r="T9" s="18" t="e">
        <f t="shared" si="6"/>
        <v>#REF!</v>
      </c>
      <c r="U9" s="18" t="e">
        <f t="shared" si="7"/>
        <v>#REF!</v>
      </c>
      <c r="V9" s="1"/>
      <c r="W9" s="18" t="e">
        <f t="shared" si="8"/>
        <v>#REF!</v>
      </c>
      <c r="X9" s="18" t="e">
        <f>+ROUND(H9*M9*(VLOOKUP(M9,TABLAS!$B$44:$D$50,3,1)+1.125%),2)</f>
        <v>#REF!</v>
      </c>
      <c r="Y9" s="18" t="e">
        <f t="shared" si="9"/>
        <v>#REF!</v>
      </c>
      <c r="Z9" s="18" t="e">
        <f t="shared" si="10"/>
        <v>#REF!</v>
      </c>
      <c r="AA9" s="1"/>
      <c r="AB9" s="18" t="e">
        <f t="shared" si="11"/>
        <v>#REF!</v>
      </c>
      <c r="AC9" s="18" t="e">
        <f t="shared" si="12"/>
        <v>#REF!</v>
      </c>
      <c r="AD9" s="18" t="e">
        <f t="shared" ref="AD9:AD72" si="15">+H9*L9*3%</f>
        <v>#REF!</v>
      </c>
      <c r="AE9" s="18" t="e">
        <f t="shared" si="13"/>
        <v>#REF!</v>
      </c>
      <c r="AF9" s="1"/>
      <c r="AG9" s="18" t="e">
        <f>+AE9+AJ9</f>
        <v>#REF!</v>
      </c>
      <c r="AH9" s="18" t="e">
        <f>+AG9*16%</f>
        <v>#REF!</v>
      </c>
      <c r="AI9" s="18" t="e">
        <f>+AG9+AH9</f>
        <v>#REF!</v>
      </c>
      <c r="AJ9" s="18" t="e">
        <f>+AE9*7.21%</f>
        <v>#REF!</v>
      </c>
      <c r="AK9" s="18" t="e">
        <f>AL9*31</f>
        <v>#REF!</v>
      </c>
      <c r="AL9" s="23" t="e">
        <f t="shared" ref="AL9:AL72" si="16">AE9/30.4</f>
        <v>#REF!</v>
      </c>
      <c r="AM9" s="18"/>
    </row>
    <row r="10" spans="1:39" s="23" customFormat="1" ht="12.75" customHeight="1" x14ac:dyDescent="0.25">
      <c r="A10" s="19">
        <f>+A9+1</f>
        <v>3</v>
      </c>
      <c r="B10" s="19"/>
      <c r="C10" s="19"/>
      <c r="D10" s="19"/>
      <c r="E10" s="19"/>
      <c r="F10" s="69" t="e">
        <f>CALCULO!#REF!</f>
        <v>#REF!</v>
      </c>
      <c r="G10" s="20" t="e">
        <f>CALCULO!#REF!</f>
        <v>#REF!</v>
      </c>
      <c r="H10" s="21">
        <f>+I10-J10-K10</f>
        <v>31</v>
      </c>
      <c r="I10" s="19">
        <v>31</v>
      </c>
      <c r="J10" s="19">
        <v>0</v>
      </c>
      <c r="K10" s="19">
        <v>0</v>
      </c>
      <c r="L10" s="22" t="e">
        <f>+CALCULO!#REF!</f>
        <v>#REF!</v>
      </c>
      <c r="M10" s="22" t="e">
        <f t="shared" si="14"/>
        <v>#REF!</v>
      </c>
      <c r="N10" s="18">
        <f t="shared" si="0"/>
        <v>656.05</v>
      </c>
      <c r="O10" s="18" t="e">
        <f t="shared" si="1"/>
        <v>#REF!</v>
      </c>
      <c r="P10" s="18" t="e">
        <f t="shared" si="2"/>
        <v>#REF!</v>
      </c>
      <c r="Q10" s="18" t="e">
        <f t="shared" si="3"/>
        <v>#REF!</v>
      </c>
      <c r="R10" s="18" t="e">
        <f t="shared" si="4"/>
        <v>#REF!</v>
      </c>
      <c r="S10" s="18" t="e">
        <f t="shared" si="5"/>
        <v>#REF!</v>
      </c>
      <c r="T10" s="18" t="e">
        <f t="shared" si="6"/>
        <v>#REF!</v>
      </c>
      <c r="U10" s="18" t="e">
        <f t="shared" si="7"/>
        <v>#REF!</v>
      </c>
      <c r="V10" s="1"/>
      <c r="W10" s="18" t="e">
        <f t="shared" si="8"/>
        <v>#REF!</v>
      </c>
      <c r="X10" s="18" t="e">
        <f>+ROUND(H10*M10*(VLOOKUP(M10,TABLAS!$B$44:$D$50,3,1)+1.125%),2)</f>
        <v>#REF!</v>
      </c>
      <c r="Y10" s="18" t="e">
        <f t="shared" si="9"/>
        <v>#REF!</v>
      </c>
      <c r="Z10" s="18" t="e">
        <f t="shared" si="10"/>
        <v>#REF!</v>
      </c>
      <c r="AA10" s="1"/>
      <c r="AB10" s="18" t="e">
        <f t="shared" si="11"/>
        <v>#REF!</v>
      </c>
      <c r="AC10" s="18" t="e">
        <f t="shared" si="12"/>
        <v>#REF!</v>
      </c>
      <c r="AD10" s="18" t="e">
        <f t="shared" si="15"/>
        <v>#REF!</v>
      </c>
      <c r="AE10" s="18" t="e">
        <f t="shared" si="13"/>
        <v>#REF!</v>
      </c>
      <c r="AF10" s="1"/>
      <c r="AG10" s="18" t="e">
        <f>+AE10+AJ10</f>
        <v>#REF!</v>
      </c>
      <c r="AH10" s="18" t="e">
        <f>+AG10*16%</f>
        <v>#REF!</v>
      </c>
      <c r="AI10" s="18" t="e">
        <f>+AG10+AH10</f>
        <v>#REF!</v>
      </c>
      <c r="AJ10" s="18" t="e">
        <f>+AE10*7.21%</f>
        <v>#REF!</v>
      </c>
      <c r="AK10" s="18" t="e">
        <f>AL10*31</f>
        <v>#REF!</v>
      </c>
      <c r="AL10" s="23" t="e">
        <f t="shared" si="16"/>
        <v>#REF!</v>
      </c>
      <c r="AM10" s="18"/>
    </row>
    <row r="11" spans="1:39" s="23" customFormat="1" ht="12.75" customHeight="1" x14ac:dyDescent="0.25">
      <c r="A11" s="19">
        <f t="shared" ref="A11:A74" si="17">+A10+1</f>
        <v>4</v>
      </c>
      <c r="B11" s="19"/>
      <c r="C11" s="19"/>
      <c r="D11" s="19"/>
      <c r="E11" s="19"/>
      <c r="F11" s="69" t="e">
        <f>CALCULO!#REF!</f>
        <v>#REF!</v>
      </c>
      <c r="G11" s="20" t="e">
        <f>CALCULO!#REF!</f>
        <v>#REF!</v>
      </c>
      <c r="H11" s="21">
        <f t="shared" ref="H11:H74" si="18">+I11-J11-K11</f>
        <v>31</v>
      </c>
      <c r="I11" s="19">
        <v>31</v>
      </c>
      <c r="J11" s="19">
        <v>0</v>
      </c>
      <c r="K11" s="19">
        <v>0</v>
      </c>
      <c r="L11" s="22" t="e">
        <f>+CALCULO!#REF!</f>
        <v>#REF!</v>
      </c>
      <c r="M11" s="22" t="e">
        <f t="shared" si="14"/>
        <v>#REF!</v>
      </c>
      <c r="N11" s="18">
        <f t="shared" si="0"/>
        <v>656.05</v>
      </c>
      <c r="O11" s="18" t="e">
        <f t="shared" si="1"/>
        <v>#REF!</v>
      </c>
      <c r="P11" s="18" t="e">
        <f t="shared" si="2"/>
        <v>#REF!</v>
      </c>
      <c r="Q11" s="18" t="e">
        <f t="shared" si="3"/>
        <v>#REF!</v>
      </c>
      <c r="R11" s="18" t="e">
        <f t="shared" si="4"/>
        <v>#REF!</v>
      </c>
      <c r="S11" s="18" t="e">
        <f t="shared" si="5"/>
        <v>#REF!</v>
      </c>
      <c r="T11" s="18" t="e">
        <f t="shared" si="6"/>
        <v>#REF!</v>
      </c>
      <c r="U11" s="18" t="e">
        <f t="shared" si="7"/>
        <v>#REF!</v>
      </c>
      <c r="V11" s="1"/>
      <c r="W11" s="18" t="e">
        <f t="shared" si="8"/>
        <v>#REF!</v>
      </c>
      <c r="X11" s="18" t="e">
        <f>+ROUND(H11*M11*(VLOOKUP(M11,TABLAS!$B$44:$D$50,3,1)+1.125%),2)</f>
        <v>#REF!</v>
      </c>
      <c r="Y11" s="18" t="e">
        <f t="shared" si="9"/>
        <v>#REF!</v>
      </c>
      <c r="Z11" s="18" t="e">
        <f t="shared" si="10"/>
        <v>#REF!</v>
      </c>
      <c r="AA11" s="1"/>
      <c r="AB11" s="18" t="e">
        <f t="shared" si="11"/>
        <v>#REF!</v>
      </c>
      <c r="AC11" s="18" t="e">
        <f t="shared" si="12"/>
        <v>#REF!</v>
      </c>
      <c r="AD11" s="18" t="e">
        <f t="shared" si="15"/>
        <v>#REF!</v>
      </c>
      <c r="AE11" s="18" t="e">
        <f t="shared" si="13"/>
        <v>#REF!</v>
      </c>
      <c r="AF11" s="1"/>
      <c r="AG11" s="18" t="e">
        <f t="shared" ref="AG11:AG74" si="19">+AE11+AJ11</f>
        <v>#REF!</v>
      </c>
      <c r="AH11" s="18" t="e">
        <f t="shared" ref="AH11:AH74" si="20">+AG11*16%</f>
        <v>#REF!</v>
      </c>
      <c r="AI11" s="18" t="e">
        <f t="shared" ref="AI11:AI74" si="21">+AG11+AH11</f>
        <v>#REF!</v>
      </c>
      <c r="AJ11" s="18" t="e">
        <f t="shared" ref="AJ11:AJ74" si="22">+AE11*7.21%</f>
        <v>#REF!</v>
      </c>
      <c r="AK11" s="18" t="e">
        <f t="shared" ref="AK11:AK74" si="23">AL11*31</f>
        <v>#REF!</v>
      </c>
      <c r="AL11" s="23" t="e">
        <f t="shared" si="16"/>
        <v>#REF!</v>
      </c>
      <c r="AM11" s="18"/>
    </row>
    <row r="12" spans="1:39" s="23" customFormat="1" ht="12.75" customHeight="1" x14ac:dyDescent="0.25">
      <c r="A12" s="19">
        <f t="shared" si="17"/>
        <v>5</v>
      </c>
      <c r="B12" s="19"/>
      <c r="C12" s="19"/>
      <c r="D12" s="19"/>
      <c r="E12" s="19"/>
      <c r="F12" s="69" t="e">
        <f>CALCULO!#REF!</f>
        <v>#REF!</v>
      </c>
      <c r="G12" s="20" t="e">
        <f>CALCULO!#REF!</f>
        <v>#REF!</v>
      </c>
      <c r="H12" s="21">
        <f t="shared" si="18"/>
        <v>31</v>
      </c>
      <c r="I12" s="19">
        <v>31</v>
      </c>
      <c r="J12" s="19">
        <v>0</v>
      </c>
      <c r="K12" s="19">
        <v>0</v>
      </c>
      <c r="L12" s="22" t="e">
        <f>+CALCULO!#REF!</f>
        <v>#REF!</v>
      </c>
      <c r="M12" s="22" t="e">
        <f t="shared" si="14"/>
        <v>#REF!</v>
      </c>
      <c r="N12" s="18">
        <f t="shared" si="0"/>
        <v>656.05</v>
      </c>
      <c r="O12" s="18" t="e">
        <f t="shared" si="1"/>
        <v>#REF!</v>
      </c>
      <c r="P12" s="18" t="e">
        <f t="shared" si="2"/>
        <v>#REF!</v>
      </c>
      <c r="Q12" s="18" t="e">
        <f t="shared" si="3"/>
        <v>#REF!</v>
      </c>
      <c r="R12" s="18" t="e">
        <f t="shared" si="4"/>
        <v>#REF!</v>
      </c>
      <c r="S12" s="18" t="e">
        <f t="shared" si="5"/>
        <v>#REF!</v>
      </c>
      <c r="T12" s="18" t="e">
        <f t="shared" si="6"/>
        <v>#REF!</v>
      </c>
      <c r="U12" s="18" t="e">
        <f t="shared" si="7"/>
        <v>#REF!</v>
      </c>
      <c r="V12" s="1"/>
      <c r="W12" s="18" t="e">
        <f t="shared" si="8"/>
        <v>#REF!</v>
      </c>
      <c r="X12" s="18" t="e">
        <f>+ROUND(H12*M12*(VLOOKUP(M12,TABLAS!$B$44:$D$50,3,1)+1.125%),2)</f>
        <v>#REF!</v>
      </c>
      <c r="Y12" s="18" t="e">
        <f t="shared" si="9"/>
        <v>#REF!</v>
      </c>
      <c r="Z12" s="18" t="e">
        <f t="shared" si="10"/>
        <v>#REF!</v>
      </c>
      <c r="AA12" s="1"/>
      <c r="AB12" s="18" t="e">
        <f t="shared" si="11"/>
        <v>#REF!</v>
      </c>
      <c r="AC12" s="18" t="e">
        <f t="shared" si="12"/>
        <v>#REF!</v>
      </c>
      <c r="AD12" s="18" t="e">
        <f t="shared" si="15"/>
        <v>#REF!</v>
      </c>
      <c r="AE12" s="18" t="e">
        <f t="shared" si="13"/>
        <v>#REF!</v>
      </c>
      <c r="AF12" s="1"/>
      <c r="AG12" s="18" t="e">
        <f t="shared" si="19"/>
        <v>#REF!</v>
      </c>
      <c r="AH12" s="18" t="e">
        <f t="shared" si="20"/>
        <v>#REF!</v>
      </c>
      <c r="AI12" s="18" t="e">
        <f t="shared" si="21"/>
        <v>#REF!</v>
      </c>
      <c r="AJ12" s="18" t="e">
        <f t="shared" si="22"/>
        <v>#REF!</v>
      </c>
      <c r="AK12" s="18" t="e">
        <f t="shared" si="23"/>
        <v>#REF!</v>
      </c>
      <c r="AL12" s="23" t="e">
        <f t="shared" si="16"/>
        <v>#REF!</v>
      </c>
      <c r="AM12" s="18"/>
    </row>
    <row r="13" spans="1:39" s="23" customFormat="1" ht="12.75" customHeight="1" x14ac:dyDescent="0.25">
      <c r="A13" s="19">
        <f t="shared" si="17"/>
        <v>6</v>
      </c>
      <c r="B13" s="19"/>
      <c r="C13" s="19"/>
      <c r="D13" s="19"/>
      <c r="E13" s="19"/>
      <c r="F13" s="69" t="e">
        <f>CALCULO!#REF!</f>
        <v>#REF!</v>
      </c>
      <c r="G13" s="20" t="e">
        <f>CALCULO!#REF!</f>
        <v>#REF!</v>
      </c>
      <c r="H13" s="21">
        <f t="shared" si="18"/>
        <v>31</v>
      </c>
      <c r="I13" s="19">
        <v>31</v>
      </c>
      <c r="J13" s="19">
        <v>0</v>
      </c>
      <c r="K13" s="19">
        <v>0</v>
      </c>
      <c r="L13" s="22" t="e">
        <f>+CALCULO!#REF!</f>
        <v>#REF!</v>
      </c>
      <c r="M13" s="22" t="e">
        <f t="shared" si="14"/>
        <v>#REF!</v>
      </c>
      <c r="N13" s="18">
        <f t="shared" si="0"/>
        <v>656.05</v>
      </c>
      <c r="O13" s="18" t="e">
        <f t="shared" si="1"/>
        <v>#REF!</v>
      </c>
      <c r="P13" s="18" t="e">
        <f t="shared" si="2"/>
        <v>#REF!</v>
      </c>
      <c r="Q13" s="18" t="e">
        <f t="shared" si="3"/>
        <v>#REF!</v>
      </c>
      <c r="R13" s="18" t="e">
        <f t="shared" si="4"/>
        <v>#REF!</v>
      </c>
      <c r="S13" s="18" t="e">
        <f t="shared" si="5"/>
        <v>#REF!</v>
      </c>
      <c r="T13" s="18" t="e">
        <f t="shared" si="6"/>
        <v>#REF!</v>
      </c>
      <c r="U13" s="18" t="e">
        <f t="shared" si="7"/>
        <v>#REF!</v>
      </c>
      <c r="V13" s="1"/>
      <c r="W13" s="18" t="e">
        <f t="shared" si="8"/>
        <v>#REF!</v>
      </c>
      <c r="X13" s="18" t="e">
        <f>+ROUND(H13*M13*(VLOOKUP(M13,TABLAS!$B$44:$D$50,3,1)+1.125%),2)</f>
        <v>#REF!</v>
      </c>
      <c r="Y13" s="18" t="e">
        <f t="shared" si="9"/>
        <v>#REF!</v>
      </c>
      <c r="Z13" s="18" t="e">
        <f t="shared" si="10"/>
        <v>#REF!</v>
      </c>
      <c r="AA13" s="1"/>
      <c r="AB13" s="18" t="e">
        <f t="shared" si="11"/>
        <v>#REF!</v>
      </c>
      <c r="AC13" s="18" t="e">
        <f t="shared" si="12"/>
        <v>#REF!</v>
      </c>
      <c r="AD13" s="18" t="e">
        <f t="shared" si="15"/>
        <v>#REF!</v>
      </c>
      <c r="AE13" s="18" t="e">
        <f t="shared" si="13"/>
        <v>#REF!</v>
      </c>
      <c r="AF13" s="1"/>
      <c r="AG13" s="18" t="e">
        <f t="shared" si="19"/>
        <v>#REF!</v>
      </c>
      <c r="AH13" s="18" t="e">
        <f t="shared" si="20"/>
        <v>#REF!</v>
      </c>
      <c r="AI13" s="18" t="e">
        <f t="shared" si="21"/>
        <v>#REF!</v>
      </c>
      <c r="AJ13" s="18" t="e">
        <f t="shared" si="22"/>
        <v>#REF!</v>
      </c>
      <c r="AK13" s="18" t="e">
        <f t="shared" si="23"/>
        <v>#REF!</v>
      </c>
      <c r="AL13" s="23" t="e">
        <f t="shared" si="16"/>
        <v>#REF!</v>
      </c>
      <c r="AM13" s="18"/>
    </row>
    <row r="14" spans="1:39" s="23" customFormat="1" ht="12.75" customHeight="1" x14ac:dyDescent="0.25">
      <c r="A14" s="19">
        <f t="shared" si="17"/>
        <v>7</v>
      </c>
      <c r="B14" s="19"/>
      <c r="C14" s="19"/>
      <c r="D14" s="19"/>
      <c r="E14" s="19"/>
      <c r="F14" s="69" t="e">
        <f>CALCULO!#REF!</f>
        <v>#REF!</v>
      </c>
      <c r="G14" s="20" t="e">
        <f>CALCULO!#REF!</f>
        <v>#REF!</v>
      </c>
      <c r="H14" s="21">
        <f t="shared" si="18"/>
        <v>31</v>
      </c>
      <c r="I14" s="19">
        <v>31</v>
      </c>
      <c r="J14" s="19">
        <v>0</v>
      </c>
      <c r="K14" s="19">
        <v>0</v>
      </c>
      <c r="L14" s="22" t="e">
        <f>+CALCULO!#REF!</f>
        <v>#REF!</v>
      </c>
      <c r="M14" s="22" t="e">
        <f t="shared" si="14"/>
        <v>#REF!</v>
      </c>
      <c r="N14" s="18">
        <f t="shared" si="0"/>
        <v>656.05</v>
      </c>
      <c r="O14" s="18" t="e">
        <f t="shared" si="1"/>
        <v>#REF!</v>
      </c>
      <c r="P14" s="18" t="e">
        <f t="shared" si="2"/>
        <v>#REF!</v>
      </c>
      <c r="Q14" s="18" t="e">
        <f t="shared" si="3"/>
        <v>#REF!</v>
      </c>
      <c r="R14" s="18" t="e">
        <f t="shared" si="4"/>
        <v>#REF!</v>
      </c>
      <c r="S14" s="18" t="e">
        <f t="shared" si="5"/>
        <v>#REF!</v>
      </c>
      <c r="T14" s="18" t="e">
        <f t="shared" si="6"/>
        <v>#REF!</v>
      </c>
      <c r="U14" s="18" t="e">
        <f t="shared" si="7"/>
        <v>#REF!</v>
      </c>
      <c r="V14" s="1"/>
      <c r="W14" s="18" t="e">
        <f t="shared" si="8"/>
        <v>#REF!</v>
      </c>
      <c r="X14" s="18" t="e">
        <f>+ROUND(H14*M14*(VLOOKUP(M14,TABLAS!$B$44:$D$50,3,1)+1.125%),2)</f>
        <v>#REF!</v>
      </c>
      <c r="Y14" s="18" t="e">
        <f t="shared" si="9"/>
        <v>#REF!</v>
      </c>
      <c r="Z14" s="18" t="e">
        <f t="shared" si="10"/>
        <v>#REF!</v>
      </c>
      <c r="AA14" s="1"/>
      <c r="AB14" s="18" t="e">
        <f t="shared" si="11"/>
        <v>#REF!</v>
      </c>
      <c r="AC14" s="18" t="e">
        <f t="shared" si="12"/>
        <v>#REF!</v>
      </c>
      <c r="AD14" s="18" t="e">
        <f t="shared" si="15"/>
        <v>#REF!</v>
      </c>
      <c r="AE14" s="18" t="e">
        <f t="shared" si="13"/>
        <v>#REF!</v>
      </c>
      <c r="AF14" s="1"/>
      <c r="AG14" s="18" t="e">
        <f t="shared" si="19"/>
        <v>#REF!</v>
      </c>
      <c r="AH14" s="18" t="e">
        <f t="shared" si="20"/>
        <v>#REF!</v>
      </c>
      <c r="AI14" s="18" t="e">
        <f t="shared" si="21"/>
        <v>#REF!</v>
      </c>
      <c r="AJ14" s="18" t="e">
        <f t="shared" si="22"/>
        <v>#REF!</v>
      </c>
      <c r="AK14" s="18" t="e">
        <f t="shared" si="23"/>
        <v>#REF!</v>
      </c>
      <c r="AL14" s="23" t="e">
        <f t="shared" si="16"/>
        <v>#REF!</v>
      </c>
      <c r="AM14" s="18"/>
    </row>
    <row r="15" spans="1:39" s="23" customFormat="1" ht="12.75" customHeight="1" x14ac:dyDescent="0.25">
      <c r="A15" s="19">
        <f t="shared" si="17"/>
        <v>8</v>
      </c>
      <c r="B15" s="19"/>
      <c r="C15" s="19"/>
      <c r="D15" s="19"/>
      <c r="E15" s="19"/>
      <c r="F15" s="69" t="e">
        <f>CALCULO!#REF!</f>
        <v>#REF!</v>
      </c>
      <c r="G15" s="20" t="e">
        <f>CALCULO!#REF!</f>
        <v>#REF!</v>
      </c>
      <c r="H15" s="21">
        <f t="shared" si="18"/>
        <v>31</v>
      </c>
      <c r="I15" s="19">
        <v>31</v>
      </c>
      <c r="J15" s="19">
        <v>0</v>
      </c>
      <c r="K15" s="19">
        <v>0</v>
      </c>
      <c r="L15" s="22" t="e">
        <f>+CALCULO!#REF!</f>
        <v>#REF!</v>
      </c>
      <c r="M15" s="22" t="e">
        <f t="shared" si="14"/>
        <v>#REF!</v>
      </c>
      <c r="N15" s="18">
        <f t="shared" si="0"/>
        <v>656.05</v>
      </c>
      <c r="O15" s="18" t="e">
        <f t="shared" si="1"/>
        <v>#REF!</v>
      </c>
      <c r="P15" s="18" t="e">
        <f t="shared" si="2"/>
        <v>#REF!</v>
      </c>
      <c r="Q15" s="18" t="e">
        <f t="shared" si="3"/>
        <v>#REF!</v>
      </c>
      <c r="R15" s="18" t="e">
        <f t="shared" si="4"/>
        <v>#REF!</v>
      </c>
      <c r="S15" s="18" t="e">
        <f t="shared" si="5"/>
        <v>#REF!</v>
      </c>
      <c r="T15" s="18" t="e">
        <f t="shared" si="6"/>
        <v>#REF!</v>
      </c>
      <c r="U15" s="18" t="e">
        <f t="shared" si="7"/>
        <v>#REF!</v>
      </c>
      <c r="V15" s="1"/>
      <c r="W15" s="18" t="e">
        <f t="shared" si="8"/>
        <v>#REF!</v>
      </c>
      <c r="X15" s="18" t="e">
        <f>+ROUND(H15*M15*(VLOOKUP(M15,TABLAS!$B$44:$D$50,3,1)+1.125%),2)</f>
        <v>#REF!</v>
      </c>
      <c r="Y15" s="18" t="e">
        <f t="shared" si="9"/>
        <v>#REF!</v>
      </c>
      <c r="Z15" s="18" t="e">
        <f t="shared" si="10"/>
        <v>#REF!</v>
      </c>
      <c r="AA15" s="1"/>
      <c r="AB15" s="18" t="e">
        <f t="shared" si="11"/>
        <v>#REF!</v>
      </c>
      <c r="AC15" s="18" t="e">
        <f t="shared" si="12"/>
        <v>#REF!</v>
      </c>
      <c r="AD15" s="18" t="e">
        <f t="shared" si="15"/>
        <v>#REF!</v>
      </c>
      <c r="AE15" s="18" t="e">
        <f t="shared" si="13"/>
        <v>#REF!</v>
      </c>
      <c r="AF15" s="1"/>
      <c r="AG15" s="18" t="e">
        <f t="shared" si="19"/>
        <v>#REF!</v>
      </c>
      <c r="AH15" s="18" t="e">
        <f t="shared" si="20"/>
        <v>#REF!</v>
      </c>
      <c r="AI15" s="18" t="e">
        <f t="shared" si="21"/>
        <v>#REF!</v>
      </c>
      <c r="AJ15" s="18" t="e">
        <f t="shared" si="22"/>
        <v>#REF!</v>
      </c>
      <c r="AK15" s="18" t="e">
        <f t="shared" si="23"/>
        <v>#REF!</v>
      </c>
      <c r="AL15" s="23" t="e">
        <f t="shared" si="16"/>
        <v>#REF!</v>
      </c>
      <c r="AM15" s="18"/>
    </row>
    <row r="16" spans="1:39" s="23" customFormat="1" ht="12.75" customHeight="1" x14ac:dyDescent="0.25">
      <c r="A16" s="19">
        <f t="shared" si="17"/>
        <v>9</v>
      </c>
      <c r="B16" s="19"/>
      <c r="C16" s="19"/>
      <c r="D16" s="19"/>
      <c r="E16" s="19"/>
      <c r="F16" s="69" t="e">
        <f>CALCULO!#REF!</f>
        <v>#REF!</v>
      </c>
      <c r="G16" s="20" t="e">
        <f>CALCULO!#REF!</f>
        <v>#REF!</v>
      </c>
      <c r="H16" s="21">
        <f t="shared" si="18"/>
        <v>31</v>
      </c>
      <c r="I16" s="19">
        <v>31</v>
      </c>
      <c r="J16" s="19">
        <v>0</v>
      </c>
      <c r="K16" s="19">
        <v>0</v>
      </c>
      <c r="L16" s="22" t="e">
        <f>+CALCULO!#REF!</f>
        <v>#REF!</v>
      </c>
      <c r="M16" s="22" t="e">
        <f t="shared" si="14"/>
        <v>#REF!</v>
      </c>
      <c r="N16" s="18">
        <f t="shared" si="0"/>
        <v>656.05</v>
      </c>
      <c r="O16" s="18" t="e">
        <f t="shared" si="1"/>
        <v>#REF!</v>
      </c>
      <c r="P16" s="18" t="e">
        <f t="shared" si="2"/>
        <v>#REF!</v>
      </c>
      <c r="Q16" s="18" t="e">
        <f t="shared" si="3"/>
        <v>#REF!</v>
      </c>
      <c r="R16" s="18" t="e">
        <f t="shared" si="4"/>
        <v>#REF!</v>
      </c>
      <c r="S16" s="18" t="e">
        <f t="shared" si="5"/>
        <v>#REF!</v>
      </c>
      <c r="T16" s="18" t="e">
        <f t="shared" si="6"/>
        <v>#REF!</v>
      </c>
      <c r="U16" s="18" t="e">
        <f t="shared" si="7"/>
        <v>#REF!</v>
      </c>
      <c r="V16" s="1"/>
      <c r="W16" s="18" t="e">
        <f t="shared" si="8"/>
        <v>#REF!</v>
      </c>
      <c r="X16" s="18" t="e">
        <f>+ROUND(H16*M16*(VLOOKUP(M16,TABLAS!$B$44:$D$50,3,1)+1.125%),2)</f>
        <v>#REF!</v>
      </c>
      <c r="Y16" s="18" t="e">
        <f t="shared" si="9"/>
        <v>#REF!</v>
      </c>
      <c r="Z16" s="18" t="e">
        <f t="shared" si="10"/>
        <v>#REF!</v>
      </c>
      <c r="AA16" s="1"/>
      <c r="AB16" s="18" t="e">
        <f t="shared" si="11"/>
        <v>#REF!</v>
      </c>
      <c r="AC16" s="18" t="e">
        <f t="shared" si="12"/>
        <v>#REF!</v>
      </c>
      <c r="AD16" s="18" t="e">
        <f t="shared" si="15"/>
        <v>#REF!</v>
      </c>
      <c r="AE16" s="18" t="e">
        <f t="shared" si="13"/>
        <v>#REF!</v>
      </c>
      <c r="AF16" s="1"/>
      <c r="AG16" s="18" t="e">
        <f t="shared" si="19"/>
        <v>#REF!</v>
      </c>
      <c r="AH16" s="18" t="e">
        <f t="shared" si="20"/>
        <v>#REF!</v>
      </c>
      <c r="AI16" s="18" t="e">
        <f t="shared" si="21"/>
        <v>#REF!</v>
      </c>
      <c r="AJ16" s="18" t="e">
        <f t="shared" si="22"/>
        <v>#REF!</v>
      </c>
      <c r="AK16" s="18" t="e">
        <f t="shared" si="23"/>
        <v>#REF!</v>
      </c>
      <c r="AL16" s="23" t="e">
        <f t="shared" si="16"/>
        <v>#REF!</v>
      </c>
      <c r="AM16" s="18"/>
    </row>
    <row r="17" spans="1:39" s="23" customFormat="1" ht="12.75" customHeight="1" x14ac:dyDescent="0.25">
      <c r="A17" s="19">
        <f t="shared" si="17"/>
        <v>10</v>
      </c>
      <c r="B17" s="19"/>
      <c r="C17" s="19"/>
      <c r="D17" s="19"/>
      <c r="E17" s="19"/>
      <c r="F17" s="69" t="e">
        <f>CALCULO!#REF!</f>
        <v>#REF!</v>
      </c>
      <c r="G17" s="20" t="e">
        <f>CALCULO!#REF!</f>
        <v>#REF!</v>
      </c>
      <c r="H17" s="21">
        <f t="shared" si="18"/>
        <v>31</v>
      </c>
      <c r="I17" s="19">
        <v>31</v>
      </c>
      <c r="J17" s="19">
        <v>0</v>
      </c>
      <c r="K17" s="19">
        <v>0</v>
      </c>
      <c r="L17" s="22" t="e">
        <f>+CALCULO!#REF!</f>
        <v>#REF!</v>
      </c>
      <c r="M17" s="22" t="e">
        <f t="shared" si="14"/>
        <v>#REF!</v>
      </c>
      <c r="N17" s="18">
        <f t="shared" si="0"/>
        <v>656.05</v>
      </c>
      <c r="O17" s="18" t="e">
        <f t="shared" si="1"/>
        <v>#REF!</v>
      </c>
      <c r="P17" s="18" t="e">
        <f t="shared" si="2"/>
        <v>#REF!</v>
      </c>
      <c r="Q17" s="18" t="e">
        <f t="shared" si="3"/>
        <v>#REF!</v>
      </c>
      <c r="R17" s="18" t="e">
        <f t="shared" si="4"/>
        <v>#REF!</v>
      </c>
      <c r="S17" s="18" t="e">
        <f t="shared" si="5"/>
        <v>#REF!</v>
      </c>
      <c r="T17" s="18" t="e">
        <f t="shared" si="6"/>
        <v>#REF!</v>
      </c>
      <c r="U17" s="18" t="e">
        <f t="shared" si="7"/>
        <v>#REF!</v>
      </c>
      <c r="V17" s="1"/>
      <c r="W17" s="18" t="e">
        <f t="shared" si="8"/>
        <v>#REF!</v>
      </c>
      <c r="X17" s="18" t="e">
        <f>+ROUND(H17*M17*(VLOOKUP(M17,TABLAS!$B$44:$D$50,3,1)+1.125%),2)</f>
        <v>#REF!</v>
      </c>
      <c r="Y17" s="18" t="e">
        <f t="shared" si="9"/>
        <v>#REF!</v>
      </c>
      <c r="Z17" s="18" t="e">
        <f t="shared" si="10"/>
        <v>#REF!</v>
      </c>
      <c r="AA17" s="1"/>
      <c r="AB17" s="18" t="e">
        <f t="shared" si="11"/>
        <v>#REF!</v>
      </c>
      <c r="AC17" s="18" t="e">
        <f t="shared" si="12"/>
        <v>#REF!</v>
      </c>
      <c r="AD17" s="18" t="e">
        <f t="shared" si="15"/>
        <v>#REF!</v>
      </c>
      <c r="AE17" s="18" t="e">
        <f t="shared" si="13"/>
        <v>#REF!</v>
      </c>
      <c r="AF17" s="1"/>
      <c r="AG17" s="18" t="e">
        <f t="shared" si="19"/>
        <v>#REF!</v>
      </c>
      <c r="AH17" s="18" t="e">
        <f t="shared" si="20"/>
        <v>#REF!</v>
      </c>
      <c r="AI17" s="18" t="e">
        <f t="shared" si="21"/>
        <v>#REF!</v>
      </c>
      <c r="AJ17" s="18" t="e">
        <f t="shared" si="22"/>
        <v>#REF!</v>
      </c>
      <c r="AK17" s="18" t="e">
        <f t="shared" si="23"/>
        <v>#REF!</v>
      </c>
      <c r="AL17" s="23" t="e">
        <f t="shared" si="16"/>
        <v>#REF!</v>
      </c>
      <c r="AM17" s="18"/>
    </row>
    <row r="18" spans="1:39" s="23" customFormat="1" ht="12.75" customHeight="1" x14ac:dyDescent="0.25">
      <c r="A18" s="19">
        <f t="shared" si="17"/>
        <v>11</v>
      </c>
      <c r="B18" s="19"/>
      <c r="C18" s="19"/>
      <c r="D18" s="19"/>
      <c r="E18" s="19"/>
      <c r="F18" s="69" t="e">
        <f>CALCULO!#REF!</f>
        <v>#REF!</v>
      </c>
      <c r="G18" s="20" t="e">
        <f>CALCULO!#REF!</f>
        <v>#REF!</v>
      </c>
      <c r="H18" s="21">
        <f t="shared" si="18"/>
        <v>31</v>
      </c>
      <c r="I18" s="19">
        <v>31</v>
      </c>
      <c r="J18" s="19">
        <v>0</v>
      </c>
      <c r="K18" s="19">
        <v>0</v>
      </c>
      <c r="L18" s="22" t="e">
        <f>+CALCULO!#REF!</f>
        <v>#REF!</v>
      </c>
      <c r="M18" s="22" t="e">
        <f t="shared" si="14"/>
        <v>#REF!</v>
      </c>
      <c r="N18" s="18">
        <f t="shared" si="0"/>
        <v>656.05</v>
      </c>
      <c r="O18" s="18" t="e">
        <f t="shared" si="1"/>
        <v>#REF!</v>
      </c>
      <c r="P18" s="18" t="e">
        <f t="shared" si="2"/>
        <v>#REF!</v>
      </c>
      <c r="Q18" s="18" t="e">
        <f t="shared" si="3"/>
        <v>#REF!</v>
      </c>
      <c r="R18" s="18" t="e">
        <f t="shared" si="4"/>
        <v>#REF!</v>
      </c>
      <c r="S18" s="18" t="e">
        <f t="shared" si="5"/>
        <v>#REF!</v>
      </c>
      <c r="T18" s="18" t="e">
        <f t="shared" si="6"/>
        <v>#REF!</v>
      </c>
      <c r="U18" s="18" t="e">
        <f t="shared" si="7"/>
        <v>#REF!</v>
      </c>
      <c r="V18" s="1"/>
      <c r="W18" s="18" t="e">
        <f t="shared" si="8"/>
        <v>#REF!</v>
      </c>
      <c r="X18" s="18" t="e">
        <f>+ROUND(H18*M18*(VLOOKUP(M18,TABLAS!$B$44:$D$50,3,1)+1.125%),2)</f>
        <v>#REF!</v>
      </c>
      <c r="Y18" s="18" t="e">
        <f t="shared" si="9"/>
        <v>#REF!</v>
      </c>
      <c r="Z18" s="18" t="e">
        <f t="shared" si="10"/>
        <v>#REF!</v>
      </c>
      <c r="AA18" s="1"/>
      <c r="AB18" s="18" t="e">
        <f t="shared" si="11"/>
        <v>#REF!</v>
      </c>
      <c r="AC18" s="18" t="e">
        <f t="shared" si="12"/>
        <v>#REF!</v>
      </c>
      <c r="AD18" s="18" t="e">
        <f t="shared" si="15"/>
        <v>#REF!</v>
      </c>
      <c r="AE18" s="18" t="e">
        <f t="shared" si="13"/>
        <v>#REF!</v>
      </c>
      <c r="AF18" s="1"/>
      <c r="AG18" s="18" t="e">
        <f t="shared" si="19"/>
        <v>#REF!</v>
      </c>
      <c r="AH18" s="18" t="e">
        <f t="shared" si="20"/>
        <v>#REF!</v>
      </c>
      <c r="AI18" s="18" t="e">
        <f t="shared" si="21"/>
        <v>#REF!</v>
      </c>
      <c r="AJ18" s="18" t="e">
        <f t="shared" si="22"/>
        <v>#REF!</v>
      </c>
      <c r="AK18" s="18" t="e">
        <f t="shared" si="23"/>
        <v>#REF!</v>
      </c>
      <c r="AL18" s="23" t="e">
        <f t="shared" si="16"/>
        <v>#REF!</v>
      </c>
      <c r="AM18" s="18"/>
    </row>
    <row r="19" spans="1:39" s="23" customFormat="1" ht="12.75" customHeight="1" x14ac:dyDescent="0.25">
      <c r="A19" s="19">
        <f t="shared" si="17"/>
        <v>12</v>
      </c>
      <c r="B19" s="19"/>
      <c r="C19" s="19"/>
      <c r="D19" s="19"/>
      <c r="E19" s="19"/>
      <c r="F19" s="69" t="e">
        <f>CALCULO!#REF!</f>
        <v>#REF!</v>
      </c>
      <c r="G19" s="20" t="e">
        <f>CALCULO!#REF!</f>
        <v>#REF!</v>
      </c>
      <c r="H19" s="21">
        <f t="shared" si="18"/>
        <v>31</v>
      </c>
      <c r="I19" s="19">
        <v>31</v>
      </c>
      <c r="J19" s="19">
        <v>0</v>
      </c>
      <c r="K19" s="19">
        <v>0</v>
      </c>
      <c r="L19" s="22" t="e">
        <f>+CALCULO!#REF!</f>
        <v>#REF!</v>
      </c>
      <c r="M19" s="22" t="e">
        <f t="shared" si="14"/>
        <v>#REF!</v>
      </c>
      <c r="N19" s="18">
        <f t="shared" si="0"/>
        <v>656.05</v>
      </c>
      <c r="O19" s="18" t="e">
        <f t="shared" si="1"/>
        <v>#REF!</v>
      </c>
      <c r="P19" s="18" t="e">
        <f t="shared" si="2"/>
        <v>#REF!</v>
      </c>
      <c r="Q19" s="18" t="e">
        <f t="shared" si="3"/>
        <v>#REF!</v>
      </c>
      <c r="R19" s="18" t="e">
        <f t="shared" si="4"/>
        <v>#REF!</v>
      </c>
      <c r="S19" s="18" t="e">
        <f t="shared" si="5"/>
        <v>#REF!</v>
      </c>
      <c r="T19" s="18" t="e">
        <f t="shared" si="6"/>
        <v>#REF!</v>
      </c>
      <c r="U19" s="18" t="e">
        <f t="shared" si="7"/>
        <v>#REF!</v>
      </c>
      <c r="V19" s="1"/>
      <c r="W19" s="18" t="e">
        <f t="shared" si="8"/>
        <v>#REF!</v>
      </c>
      <c r="X19" s="18" t="e">
        <f>+ROUND(H19*M19*(VLOOKUP(M19,TABLAS!$B$44:$D$50,3,1)+1.125%),2)</f>
        <v>#REF!</v>
      </c>
      <c r="Y19" s="18" t="e">
        <f t="shared" si="9"/>
        <v>#REF!</v>
      </c>
      <c r="Z19" s="18" t="e">
        <f t="shared" si="10"/>
        <v>#REF!</v>
      </c>
      <c r="AA19" s="1"/>
      <c r="AB19" s="18" t="e">
        <f t="shared" si="11"/>
        <v>#REF!</v>
      </c>
      <c r="AC19" s="18" t="e">
        <f t="shared" si="12"/>
        <v>#REF!</v>
      </c>
      <c r="AD19" s="18" t="e">
        <f t="shared" si="15"/>
        <v>#REF!</v>
      </c>
      <c r="AE19" s="18" t="e">
        <f t="shared" si="13"/>
        <v>#REF!</v>
      </c>
      <c r="AF19" s="1"/>
      <c r="AG19" s="18" t="e">
        <f t="shared" si="19"/>
        <v>#REF!</v>
      </c>
      <c r="AH19" s="18" t="e">
        <f t="shared" si="20"/>
        <v>#REF!</v>
      </c>
      <c r="AI19" s="18" t="e">
        <f t="shared" si="21"/>
        <v>#REF!</v>
      </c>
      <c r="AJ19" s="18" t="e">
        <f t="shared" si="22"/>
        <v>#REF!</v>
      </c>
      <c r="AK19" s="18" t="e">
        <f t="shared" si="23"/>
        <v>#REF!</v>
      </c>
      <c r="AL19" s="23" t="e">
        <f t="shared" si="16"/>
        <v>#REF!</v>
      </c>
      <c r="AM19" s="18"/>
    </row>
    <row r="20" spans="1:39" s="23" customFormat="1" ht="12.75" customHeight="1" x14ac:dyDescent="0.25">
      <c r="A20" s="19">
        <f t="shared" si="17"/>
        <v>13</v>
      </c>
      <c r="B20" s="19"/>
      <c r="C20" s="19"/>
      <c r="D20" s="19"/>
      <c r="E20" s="19"/>
      <c r="F20" s="69" t="e">
        <f>CALCULO!#REF!</f>
        <v>#REF!</v>
      </c>
      <c r="G20" s="20" t="e">
        <f>CALCULO!#REF!</f>
        <v>#REF!</v>
      </c>
      <c r="H20" s="21">
        <f t="shared" si="18"/>
        <v>31</v>
      </c>
      <c r="I20" s="19">
        <v>31</v>
      </c>
      <c r="J20" s="19">
        <v>0</v>
      </c>
      <c r="K20" s="19">
        <v>0</v>
      </c>
      <c r="L20" s="22" t="e">
        <f>+CALCULO!#REF!</f>
        <v>#REF!</v>
      </c>
      <c r="M20" s="22" t="e">
        <f t="shared" si="14"/>
        <v>#REF!</v>
      </c>
      <c r="N20" s="18">
        <f t="shared" si="0"/>
        <v>656.05</v>
      </c>
      <c r="O20" s="18" t="e">
        <f t="shared" si="1"/>
        <v>#REF!</v>
      </c>
      <c r="P20" s="18" t="e">
        <f t="shared" si="2"/>
        <v>#REF!</v>
      </c>
      <c r="Q20" s="18" t="e">
        <f t="shared" si="3"/>
        <v>#REF!</v>
      </c>
      <c r="R20" s="18" t="e">
        <f t="shared" si="4"/>
        <v>#REF!</v>
      </c>
      <c r="S20" s="18" t="e">
        <f t="shared" si="5"/>
        <v>#REF!</v>
      </c>
      <c r="T20" s="18" t="e">
        <f t="shared" si="6"/>
        <v>#REF!</v>
      </c>
      <c r="U20" s="18" t="e">
        <f t="shared" si="7"/>
        <v>#REF!</v>
      </c>
      <c r="V20" s="1"/>
      <c r="W20" s="18" t="e">
        <f t="shared" si="8"/>
        <v>#REF!</v>
      </c>
      <c r="X20" s="18" t="e">
        <f>+ROUND(H20*M20*(VLOOKUP(M20,TABLAS!$B$44:$D$50,3,1)+1.125%),2)</f>
        <v>#REF!</v>
      </c>
      <c r="Y20" s="18" t="e">
        <f t="shared" si="9"/>
        <v>#REF!</v>
      </c>
      <c r="Z20" s="18" t="e">
        <f t="shared" si="10"/>
        <v>#REF!</v>
      </c>
      <c r="AA20" s="1"/>
      <c r="AB20" s="18" t="e">
        <f t="shared" si="11"/>
        <v>#REF!</v>
      </c>
      <c r="AC20" s="18" t="e">
        <f t="shared" si="12"/>
        <v>#REF!</v>
      </c>
      <c r="AD20" s="18" t="e">
        <f t="shared" si="15"/>
        <v>#REF!</v>
      </c>
      <c r="AE20" s="18" t="e">
        <f t="shared" si="13"/>
        <v>#REF!</v>
      </c>
      <c r="AF20" s="1"/>
      <c r="AG20" s="18" t="e">
        <f t="shared" si="19"/>
        <v>#REF!</v>
      </c>
      <c r="AH20" s="18" t="e">
        <f t="shared" si="20"/>
        <v>#REF!</v>
      </c>
      <c r="AI20" s="18" t="e">
        <f t="shared" si="21"/>
        <v>#REF!</v>
      </c>
      <c r="AJ20" s="18" t="e">
        <f t="shared" si="22"/>
        <v>#REF!</v>
      </c>
      <c r="AK20" s="18" t="e">
        <f t="shared" si="23"/>
        <v>#REF!</v>
      </c>
      <c r="AL20" s="23" t="e">
        <f t="shared" si="16"/>
        <v>#REF!</v>
      </c>
      <c r="AM20" s="18"/>
    </row>
    <row r="21" spans="1:39" s="23" customFormat="1" ht="12.75" customHeight="1" x14ac:dyDescent="0.25">
      <c r="A21" s="19">
        <f t="shared" si="17"/>
        <v>14</v>
      </c>
      <c r="B21" s="19"/>
      <c r="C21" s="19"/>
      <c r="D21" s="19"/>
      <c r="E21" s="19"/>
      <c r="F21" s="69" t="e">
        <f>CALCULO!#REF!</f>
        <v>#REF!</v>
      </c>
      <c r="G21" s="20" t="e">
        <f>CALCULO!#REF!</f>
        <v>#REF!</v>
      </c>
      <c r="H21" s="21">
        <f t="shared" si="18"/>
        <v>31</v>
      </c>
      <c r="I21" s="19">
        <v>31</v>
      </c>
      <c r="J21" s="19">
        <v>0</v>
      </c>
      <c r="K21" s="19">
        <v>0</v>
      </c>
      <c r="L21" s="22" t="e">
        <f>+CALCULO!#REF!</f>
        <v>#REF!</v>
      </c>
      <c r="M21" s="22" t="e">
        <f t="shared" si="14"/>
        <v>#REF!</v>
      </c>
      <c r="N21" s="18">
        <f t="shared" si="0"/>
        <v>656.05</v>
      </c>
      <c r="O21" s="18" t="e">
        <f t="shared" si="1"/>
        <v>#REF!</v>
      </c>
      <c r="P21" s="18" t="e">
        <f t="shared" si="2"/>
        <v>#REF!</v>
      </c>
      <c r="Q21" s="18" t="e">
        <f t="shared" si="3"/>
        <v>#REF!</v>
      </c>
      <c r="R21" s="18" t="e">
        <f t="shared" si="4"/>
        <v>#REF!</v>
      </c>
      <c r="S21" s="18" t="e">
        <f t="shared" si="5"/>
        <v>#REF!</v>
      </c>
      <c r="T21" s="18" t="e">
        <f t="shared" si="6"/>
        <v>#REF!</v>
      </c>
      <c r="U21" s="18" t="e">
        <f t="shared" si="7"/>
        <v>#REF!</v>
      </c>
      <c r="V21" s="1"/>
      <c r="W21" s="18" t="e">
        <f t="shared" si="8"/>
        <v>#REF!</v>
      </c>
      <c r="X21" s="18" t="e">
        <f>+ROUND(H21*M21*(VLOOKUP(M21,TABLAS!$B$44:$D$50,3,1)+1.125%),2)</f>
        <v>#REF!</v>
      </c>
      <c r="Y21" s="18" t="e">
        <f t="shared" si="9"/>
        <v>#REF!</v>
      </c>
      <c r="Z21" s="18" t="e">
        <f t="shared" si="10"/>
        <v>#REF!</v>
      </c>
      <c r="AA21" s="1"/>
      <c r="AB21" s="18" t="e">
        <f t="shared" si="11"/>
        <v>#REF!</v>
      </c>
      <c r="AC21" s="18" t="e">
        <f t="shared" si="12"/>
        <v>#REF!</v>
      </c>
      <c r="AD21" s="18" t="e">
        <f t="shared" si="15"/>
        <v>#REF!</v>
      </c>
      <c r="AE21" s="18" t="e">
        <f t="shared" si="13"/>
        <v>#REF!</v>
      </c>
      <c r="AF21" s="1"/>
      <c r="AG21" s="18" t="e">
        <f t="shared" si="19"/>
        <v>#REF!</v>
      </c>
      <c r="AH21" s="18" t="e">
        <f t="shared" si="20"/>
        <v>#REF!</v>
      </c>
      <c r="AI21" s="18" t="e">
        <f t="shared" si="21"/>
        <v>#REF!</v>
      </c>
      <c r="AJ21" s="18" t="e">
        <f t="shared" si="22"/>
        <v>#REF!</v>
      </c>
      <c r="AK21" s="18" t="e">
        <f t="shared" si="23"/>
        <v>#REF!</v>
      </c>
      <c r="AL21" s="23" t="e">
        <f t="shared" si="16"/>
        <v>#REF!</v>
      </c>
      <c r="AM21" s="18"/>
    </row>
    <row r="22" spans="1:39" s="23" customFormat="1" ht="12.75" customHeight="1" x14ac:dyDescent="0.25">
      <c r="A22" s="19">
        <f t="shared" si="17"/>
        <v>15</v>
      </c>
      <c r="B22" s="19"/>
      <c r="C22" s="19"/>
      <c r="D22" s="19"/>
      <c r="E22" s="19"/>
      <c r="F22" s="69" t="e">
        <f>CALCULO!#REF!</f>
        <v>#REF!</v>
      </c>
      <c r="G22" s="20" t="e">
        <f>CALCULO!#REF!</f>
        <v>#REF!</v>
      </c>
      <c r="H22" s="21">
        <f t="shared" si="18"/>
        <v>31</v>
      </c>
      <c r="I22" s="19">
        <v>31</v>
      </c>
      <c r="J22" s="19">
        <v>0</v>
      </c>
      <c r="K22" s="19">
        <v>0</v>
      </c>
      <c r="L22" s="22" t="e">
        <f>+CALCULO!#REF!</f>
        <v>#REF!</v>
      </c>
      <c r="M22" s="22" t="e">
        <f t="shared" si="14"/>
        <v>#REF!</v>
      </c>
      <c r="N22" s="18">
        <f t="shared" si="0"/>
        <v>656.05</v>
      </c>
      <c r="O22" s="18" t="e">
        <f t="shared" si="1"/>
        <v>#REF!</v>
      </c>
      <c r="P22" s="18" t="e">
        <f t="shared" si="2"/>
        <v>#REF!</v>
      </c>
      <c r="Q22" s="18" t="e">
        <f t="shared" si="3"/>
        <v>#REF!</v>
      </c>
      <c r="R22" s="18" t="e">
        <f t="shared" si="4"/>
        <v>#REF!</v>
      </c>
      <c r="S22" s="18" t="e">
        <f t="shared" si="5"/>
        <v>#REF!</v>
      </c>
      <c r="T22" s="18" t="e">
        <f t="shared" si="6"/>
        <v>#REF!</v>
      </c>
      <c r="U22" s="18" t="e">
        <f t="shared" si="7"/>
        <v>#REF!</v>
      </c>
      <c r="V22" s="1"/>
      <c r="W22" s="18" t="e">
        <f t="shared" si="8"/>
        <v>#REF!</v>
      </c>
      <c r="X22" s="18" t="e">
        <f>+ROUND(H22*M22*(VLOOKUP(M22,TABLAS!$B$44:$D$50,3,1)+1.125%),2)</f>
        <v>#REF!</v>
      </c>
      <c r="Y22" s="18" t="e">
        <f t="shared" si="9"/>
        <v>#REF!</v>
      </c>
      <c r="Z22" s="18" t="e">
        <f t="shared" si="10"/>
        <v>#REF!</v>
      </c>
      <c r="AA22" s="1"/>
      <c r="AB22" s="18" t="e">
        <f t="shared" si="11"/>
        <v>#REF!</v>
      </c>
      <c r="AC22" s="18" t="e">
        <f t="shared" si="12"/>
        <v>#REF!</v>
      </c>
      <c r="AD22" s="18" t="e">
        <f t="shared" si="15"/>
        <v>#REF!</v>
      </c>
      <c r="AE22" s="18" t="e">
        <f t="shared" si="13"/>
        <v>#REF!</v>
      </c>
      <c r="AF22" s="1"/>
      <c r="AG22" s="18" t="e">
        <f t="shared" si="19"/>
        <v>#REF!</v>
      </c>
      <c r="AH22" s="18" t="e">
        <f t="shared" si="20"/>
        <v>#REF!</v>
      </c>
      <c r="AI22" s="18" t="e">
        <f t="shared" si="21"/>
        <v>#REF!</v>
      </c>
      <c r="AJ22" s="18" t="e">
        <f t="shared" si="22"/>
        <v>#REF!</v>
      </c>
      <c r="AK22" s="18" t="e">
        <f t="shared" si="23"/>
        <v>#REF!</v>
      </c>
      <c r="AL22" s="23" t="e">
        <f t="shared" si="16"/>
        <v>#REF!</v>
      </c>
      <c r="AM22" s="18"/>
    </row>
    <row r="23" spans="1:39" s="23" customFormat="1" ht="12.75" customHeight="1" x14ac:dyDescent="0.25">
      <c r="A23" s="19">
        <f t="shared" si="17"/>
        <v>16</v>
      </c>
      <c r="B23" s="19"/>
      <c r="C23" s="19"/>
      <c r="D23" s="19"/>
      <c r="E23" s="19"/>
      <c r="F23" s="69" t="e">
        <f>CALCULO!#REF!</f>
        <v>#REF!</v>
      </c>
      <c r="G23" s="20" t="e">
        <f>CALCULO!#REF!</f>
        <v>#REF!</v>
      </c>
      <c r="H23" s="21">
        <f t="shared" si="18"/>
        <v>31</v>
      </c>
      <c r="I23" s="19">
        <v>31</v>
      </c>
      <c r="J23" s="19">
        <v>0</v>
      </c>
      <c r="K23" s="19">
        <v>0</v>
      </c>
      <c r="L23" s="22" t="e">
        <f>+CALCULO!#REF!</f>
        <v>#REF!</v>
      </c>
      <c r="M23" s="22" t="e">
        <f t="shared" si="14"/>
        <v>#REF!</v>
      </c>
      <c r="N23" s="18">
        <f t="shared" si="0"/>
        <v>656.05</v>
      </c>
      <c r="O23" s="18" t="e">
        <f t="shared" si="1"/>
        <v>#REF!</v>
      </c>
      <c r="P23" s="18" t="e">
        <f t="shared" si="2"/>
        <v>#REF!</v>
      </c>
      <c r="Q23" s="18" t="e">
        <f t="shared" si="3"/>
        <v>#REF!</v>
      </c>
      <c r="R23" s="18" t="e">
        <f t="shared" si="4"/>
        <v>#REF!</v>
      </c>
      <c r="S23" s="18" t="e">
        <f t="shared" si="5"/>
        <v>#REF!</v>
      </c>
      <c r="T23" s="18" t="e">
        <f t="shared" si="6"/>
        <v>#REF!</v>
      </c>
      <c r="U23" s="18" t="e">
        <f t="shared" si="7"/>
        <v>#REF!</v>
      </c>
      <c r="V23" s="1"/>
      <c r="W23" s="18" t="e">
        <f t="shared" si="8"/>
        <v>#REF!</v>
      </c>
      <c r="X23" s="18" t="e">
        <f>+ROUND(H23*M23*(VLOOKUP(M23,TABLAS!$B$44:$D$50,3,1)+1.125%),2)</f>
        <v>#REF!</v>
      </c>
      <c r="Y23" s="18" t="e">
        <f t="shared" si="9"/>
        <v>#REF!</v>
      </c>
      <c r="Z23" s="18" t="e">
        <f t="shared" si="10"/>
        <v>#REF!</v>
      </c>
      <c r="AA23" s="1"/>
      <c r="AB23" s="18" t="e">
        <f t="shared" si="11"/>
        <v>#REF!</v>
      </c>
      <c r="AC23" s="18" t="e">
        <f t="shared" si="12"/>
        <v>#REF!</v>
      </c>
      <c r="AD23" s="18" t="e">
        <f t="shared" si="15"/>
        <v>#REF!</v>
      </c>
      <c r="AE23" s="18" t="e">
        <f t="shared" si="13"/>
        <v>#REF!</v>
      </c>
      <c r="AF23" s="1"/>
      <c r="AG23" s="18" t="e">
        <f t="shared" si="19"/>
        <v>#REF!</v>
      </c>
      <c r="AH23" s="18" t="e">
        <f t="shared" si="20"/>
        <v>#REF!</v>
      </c>
      <c r="AI23" s="18" t="e">
        <f t="shared" si="21"/>
        <v>#REF!</v>
      </c>
      <c r="AJ23" s="18" t="e">
        <f t="shared" si="22"/>
        <v>#REF!</v>
      </c>
      <c r="AK23" s="18" t="e">
        <f t="shared" si="23"/>
        <v>#REF!</v>
      </c>
      <c r="AL23" s="23" t="e">
        <f t="shared" si="16"/>
        <v>#REF!</v>
      </c>
      <c r="AM23" s="18"/>
    </row>
    <row r="24" spans="1:39" s="23" customFormat="1" ht="12.75" customHeight="1" x14ac:dyDescent="0.25">
      <c r="A24" s="19">
        <f t="shared" si="17"/>
        <v>17</v>
      </c>
      <c r="B24" s="19"/>
      <c r="C24" s="19"/>
      <c r="D24" s="19"/>
      <c r="E24" s="19"/>
      <c r="F24" s="69" t="e">
        <f>CALCULO!#REF!</f>
        <v>#REF!</v>
      </c>
      <c r="G24" s="20" t="e">
        <f>CALCULO!#REF!</f>
        <v>#REF!</v>
      </c>
      <c r="H24" s="21">
        <f t="shared" si="18"/>
        <v>31</v>
      </c>
      <c r="I24" s="19">
        <v>31</v>
      </c>
      <c r="J24" s="19">
        <v>0</v>
      </c>
      <c r="K24" s="19">
        <v>0</v>
      </c>
      <c r="L24" s="22" t="e">
        <f>+CALCULO!#REF!</f>
        <v>#REF!</v>
      </c>
      <c r="M24" s="22" t="e">
        <f t="shared" si="14"/>
        <v>#REF!</v>
      </c>
      <c r="N24" s="18">
        <f t="shared" si="0"/>
        <v>656.05</v>
      </c>
      <c r="O24" s="18" t="e">
        <f t="shared" si="1"/>
        <v>#REF!</v>
      </c>
      <c r="P24" s="18" t="e">
        <f t="shared" si="2"/>
        <v>#REF!</v>
      </c>
      <c r="Q24" s="18" t="e">
        <f t="shared" si="3"/>
        <v>#REF!</v>
      </c>
      <c r="R24" s="18" t="e">
        <f t="shared" si="4"/>
        <v>#REF!</v>
      </c>
      <c r="S24" s="18" t="e">
        <f t="shared" si="5"/>
        <v>#REF!</v>
      </c>
      <c r="T24" s="18" t="e">
        <f t="shared" si="6"/>
        <v>#REF!</v>
      </c>
      <c r="U24" s="18" t="e">
        <f t="shared" si="7"/>
        <v>#REF!</v>
      </c>
      <c r="V24" s="1"/>
      <c r="W24" s="18" t="e">
        <f t="shared" si="8"/>
        <v>#REF!</v>
      </c>
      <c r="X24" s="18" t="e">
        <f>+ROUND(H24*M24*(VLOOKUP(M24,TABLAS!$B$44:$D$50,3,1)+1.125%),2)</f>
        <v>#REF!</v>
      </c>
      <c r="Y24" s="18" t="e">
        <f t="shared" si="9"/>
        <v>#REF!</v>
      </c>
      <c r="Z24" s="18" t="e">
        <f t="shared" si="10"/>
        <v>#REF!</v>
      </c>
      <c r="AA24" s="1"/>
      <c r="AB24" s="18" t="e">
        <f t="shared" si="11"/>
        <v>#REF!</v>
      </c>
      <c r="AC24" s="18" t="e">
        <f t="shared" si="12"/>
        <v>#REF!</v>
      </c>
      <c r="AD24" s="18" t="e">
        <f t="shared" si="15"/>
        <v>#REF!</v>
      </c>
      <c r="AE24" s="18" t="e">
        <f t="shared" si="13"/>
        <v>#REF!</v>
      </c>
      <c r="AF24" s="1"/>
      <c r="AG24" s="18" t="e">
        <f t="shared" si="19"/>
        <v>#REF!</v>
      </c>
      <c r="AH24" s="18" t="e">
        <f t="shared" si="20"/>
        <v>#REF!</v>
      </c>
      <c r="AI24" s="18" t="e">
        <f t="shared" si="21"/>
        <v>#REF!</v>
      </c>
      <c r="AJ24" s="18" t="e">
        <f t="shared" si="22"/>
        <v>#REF!</v>
      </c>
      <c r="AK24" s="18" t="e">
        <f t="shared" si="23"/>
        <v>#REF!</v>
      </c>
      <c r="AL24" s="23" t="e">
        <f t="shared" si="16"/>
        <v>#REF!</v>
      </c>
      <c r="AM24" s="18"/>
    </row>
    <row r="25" spans="1:39" s="23" customFormat="1" ht="12.75" customHeight="1" x14ac:dyDescent="0.25">
      <c r="A25" s="19">
        <f t="shared" si="17"/>
        <v>18</v>
      </c>
      <c r="B25" s="19"/>
      <c r="C25" s="19"/>
      <c r="D25" s="19"/>
      <c r="E25" s="19"/>
      <c r="F25" s="69" t="e">
        <f>CALCULO!#REF!</f>
        <v>#REF!</v>
      </c>
      <c r="G25" s="20" t="e">
        <f>CALCULO!#REF!</f>
        <v>#REF!</v>
      </c>
      <c r="H25" s="21">
        <f t="shared" si="18"/>
        <v>31</v>
      </c>
      <c r="I25" s="19">
        <v>31</v>
      </c>
      <c r="J25" s="19">
        <v>0</v>
      </c>
      <c r="K25" s="19">
        <v>0</v>
      </c>
      <c r="L25" s="22" t="e">
        <f>+CALCULO!#REF!</f>
        <v>#REF!</v>
      </c>
      <c r="M25" s="22" t="e">
        <f t="shared" si="14"/>
        <v>#REF!</v>
      </c>
      <c r="N25" s="18">
        <f t="shared" si="0"/>
        <v>656.05</v>
      </c>
      <c r="O25" s="18" t="e">
        <f t="shared" si="1"/>
        <v>#REF!</v>
      </c>
      <c r="P25" s="18" t="e">
        <f t="shared" si="2"/>
        <v>#REF!</v>
      </c>
      <c r="Q25" s="18" t="e">
        <f t="shared" si="3"/>
        <v>#REF!</v>
      </c>
      <c r="R25" s="18" t="e">
        <f t="shared" si="4"/>
        <v>#REF!</v>
      </c>
      <c r="S25" s="18" t="e">
        <f t="shared" si="5"/>
        <v>#REF!</v>
      </c>
      <c r="T25" s="18" t="e">
        <f t="shared" si="6"/>
        <v>#REF!</v>
      </c>
      <c r="U25" s="18" t="e">
        <f t="shared" si="7"/>
        <v>#REF!</v>
      </c>
      <c r="V25" s="1"/>
      <c r="W25" s="18" t="e">
        <f t="shared" si="8"/>
        <v>#REF!</v>
      </c>
      <c r="X25" s="18" t="e">
        <f>+ROUND(H25*M25*(VLOOKUP(M25,TABLAS!$B$44:$D$50,3,1)+1.125%),2)</f>
        <v>#REF!</v>
      </c>
      <c r="Y25" s="18" t="e">
        <f t="shared" si="9"/>
        <v>#REF!</v>
      </c>
      <c r="Z25" s="18" t="e">
        <f t="shared" si="10"/>
        <v>#REF!</v>
      </c>
      <c r="AA25" s="1"/>
      <c r="AB25" s="18" t="e">
        <f t="shared" si="11"/>
        <v>#REF!</v>
      </c>
      <c r="AC25" s="18" t="e">
        <f t="shared" si="12"/>
        <v>#REF!</v>
      </c>
      <c r="AD25" s="18" t="e">
        <f t="shared" si="15"/>
        <v>#REF!</v>
      </c>
      <c r="AE25" s="18" t="e">
        <f t="shared" si="13"/>
        <v>#REF!</v>
      </c>
      <c r="AF25" s="1"/>
      <c r="AG25" s="18" t="e">
        <f t="shared" si="19"/>
        <v>#REF!</v>
      </c>
      <c r="AH25" s="18" t="e">
        <f t="shared" si="20"/>
        <v>#REF!</v>
      </c>
      <c r="AI25" s="18" t="e">
        <f t="shared" si="21"/>
        <v>#REF!</v>
      </c>
      <c r="AJ25" s="18" t="e">
        <f t="shared" si="22"/>
        <v>#REF!</v>
      </c>
      <c r="AK25" s="18" t="e">
        <f t="shared" si="23"/>
        <v>#REF!</v>
      </c>
      <c r="AL25" s="23" t="e">
        <f t="shared" si="16"/>
        <v>#REF!</v>
      </c>
      <c r="AM25" s="18"/>
    </row>
    <row r="26" spans="1:39" s="23" customFormat="1" ht="12.75" customHeight="1" x14ac:dyDescent="0.25">
      <c r="A26" s="19">
        <f t="shared" si="17"/>
        <v>19</v>
      </c>
      <c r="B26" s="19"/>
      <c r="C26" s="19"/>
      <c r="D26" s="19"/>
      <c r="E26" s="19"/>
      <c r="F26" s="69" t="e">
        <f>CALCULO!#REF!</f>
        <v>#REF!</v>
      </c>
      <c r="G26" s="20" t="e">
        <f>CALCULO!#REF!</f>
        <v>#REF!</v>
      </c>
      <c r="H26" s="21">
        <f t="shared" si="18"/>
        <v>31</v>
      </c>
      <c r="I26" s="19">
        <v>31</v>
      </c>
      <c r="J26" s="19">
        <v>0</v>
      </c>
      <c r="K26" s="19">
        <v>0</v>
      </c>
      <c r="L26" s="22" t="e">
        <f>+CALCULO!#REF!</f>
        <v>#REF!</v>
      </c>
      <c r="M26" s="22" t="e">
        <f t="shared" si="14"/>
        <v>#REF!</v>
      </c>
      <c r="N26" s="18">
        <f t="shared" si="0"/>
        <v>656.05</v>
      </c>
      <c r="O26" s="18" t="e">
        <f t="shared" si="1"/>
        <v>#REF!</v>
      </c>
      <c r="P26" s="18" t="e">
        <f t="shared" si="2"/>
        <v>#REF!</v>
      </c>
      <c r="Q26" s="18" t="e">
        <f t="shared" si="3"/>
        <v>#REF!</v>
      </c>
      <c r="R26" s="18" t="e">
        <f t="shared" si="4"/>
        <v>#REF!</v>
      </c>
      <c r="S26" s="18" t="e">
        <f t="shared" si="5"/>
        <v>#REF!</v>
      </c>
      <c r="T26" s="18" t="e">
        <f t="shared" si="6"/>
        <v>#REF!</v>
      </c>
      <c r="U26" s="18" t="e">
        <f t="shared" si="7"/>
        <v>#REF!</v>
      </c>
      <c r="V26" s="1"/>
      <c r="W26" s="18" t="e">
        <f t="shared" si="8"/>
        <v>#REF!</v>
      </c>
      <c r="X26" s="18" t="e">
        <f>+ROUND(H26*M26*(VLOOKUP(M26,TABLAS!$B$44:$D$50,3,1)+1.125%),2)</f>
        <v>#REF!</v>
      </c>
      <c r="Y26" s="18" t="e">
        <f t="shared" si="9"/>
        <v>#REF!</v>
      </c>
      <c r="Z26" s="18" t="e">
        <f t="shared" si="10"/>
        <v>#REF!</v>
      </c>
      <c r="AA26" s="1"/>
      <c r="AB26" s="18" t="e">
        <f t="shared" si="11"/>
        <v>#REF!</v>
      </c>
      <c r="AC26" s="18" t="e">
        <f t="shared" si="12"/>
        <v>#REF!</v>
      </c>
      <c r="AD26" s="18" t="e">
        <f t="shared" si="15"/>
        <v>#REF!</v>
      </c>
      <c r="AE26" s="18" t="e">
        <f t="shared" si="13"/>
        <v>#REF!</v>
      </c>
      <c r="AF26" s="1"/>
      <c r="AG26" s="18" t="e">
        <f t="shared" si="19"/>
        <v>#REF!</v>
      </c>
      <c r="AH26" s="18" t="e">
        <f t="shared" si="20"/>
        <v>#REF!</v>
      </c>
      <c r="AI26" s="18" t="e">
        <f t="shared" si="21"/>
        <v>#REF!</v>
      </c>
      <c r="AJ26" s="18" t="e">
        <f t="shared" si="22"/>
        <v>#REF!</v>
      </c>
      <c r="AK26" s="18" t="e">
        <f t="shared" si="23"/>
        <v>#REF!</v>
      </c>
      <c r="AL26" s="23" t="e">
        <f t="shared" si="16"/>
        <v>#REF!</v>
      </c>
      <c r="AM26" s="18"/>
    </row>
    <row r="27" spans="1:39" s="23" customFormat="1" ht="12.75" customHeight="1" x14ac:dyDescent="0.25">
      <c r="A27" s="19">
        <f t="shared" si="17"/>
        <v>20</v>
      </c>
      <c r="B27" s="19"/>
      <c r="C27" s="19"/>
      <c r="D27" s="19"/>
      <c r="E27" s="19"/>
      <c r="F27" s="69" t="e">
        <f>CALCULO!#REF!</f>
        <v>#REF!</v>
      </c>
      <c r="G27" s="20" t="e">
        <f>CALCULO!#REF!</f>
        <v>#REF!</v>
      </c>
      <c r="H27" s="21">
        <f t="shared" si="18"/>
        <v>31</v>
      </c>
      <c r="I27" s="19">
        <v>31</v>
      </c>
      <c r="J27" s="19">
        <v>0</v>
      </c>
      <c r="K27" s="19">
        <v>0</v>
      </c>
      <c r="L27" s="22" t="e">
        <f>+CALCULO!#REF!</f>
        <v>#REF!</v>
      </c>
      <c r="M27" s="22" t="e">
        <f t="shared" si="14"/>
        <v>#REF!</v>
      </c>
      <c r="N27" s="18">
        <f t="shared" si="0"/>
        <v>656.05</v>
      </c>
      <c r="O27" s="18" t="e">
        <f t="shared" si="1"/>
        <v>#REF!</v>
      </c>
      <c r="P27" s="18" t="e">
        <f t="shared" si="2"/>
        <v>#REF!</v>
      </c>
      <c r="Q27" s="18" t="e">
        <f t="shared" si="3"/>
        <v>#REF!</v>
      </c>
      <c r="R27" s="18" t="e">
        <f t="shared" si="4"/>
        <v>#REF!</v>
      </c>
      <c r="S27" s="18" t="e">
        <f t="shared" si="5"/>
        <v>#REF!</v>
      </c>
      <c r="T27" s="18" t="e">
        <f t="shared" si="6"/>
        <v>#REF!</v>
      </c>
      <c r="U27" s="18" t="e">
        <f t="shared" si="7"/>
        <v>#REF!</v>
      </c>
      <c r="V27" s="1"/>
      <c r="W27" s="18" t="e">
        <f t="shared" si="8"/>
        <v>#REF!</v>
      </c>
      <c r="X27" s="18" t="e">
        <f>+ROUND(H27*M27*(VLOOKUP(M27,TABLAS!$B$44:$D$50,3,1)+1.125%),2)</f>
        <v>#REF!</v>
      </c>
      <c r="Y27" s="18" t="e">
        <f t="shared" si="9"/>
        <v>#REF!</v>
      </c>
      <c r="Z27" s="18" t="e">
        <f t="shared" si="10"/>
        <v>#REF!</v>
      </c>
      <c r="AA27" s="1"/>
      <c r="AB27" s="18" t="e">
        <f t="shared" si="11"/>
        <v>#REF!</v>
      </c>
      <c r="AC27" s="18" t="e">
        <f t="shared" si="12"/>
        <v>#REF!</v>
      </c>
      <c r="AD27" s="18" t="e">
        <f t="shared" si="15"/>
        <v>#REF!</v>
      </c>
      <c r="AE27" s="18" t="e">
        <f t="shared" si="13"/>
        <v>#REF!</v>
      </c>
      <c r="AF27" s="1"/>
      <c r="AG27" s="18" t="e">
        <f t="shared" si="19"/>
        <v>#REF!</v>
      </c>
      <c r="AH27" s="18" t="e">
        <f t="shared" si="20"/>
        <v>#REF!</v>
      </c>
      <c r="AI27" s="18" t="e">
        <f t="shared" si="21"/>
        <v>#REF!</v>
      </c>
      <c r="AJ27" s="18" t="e">
        <f t="shared" si="22"/>
        <v>#REF!</v>
      </c>
      <c r="AK27" s="18" t="e">
        <f t="shared" si="23"/>
        <v>#REF!</v>
      </c>
      <c r="AL27" s="23" t="e">
        <f t="shared" si="16"/>
        <v>#REF!</v>
      </c>
      <c r="AM27" s="18"/>
    </row>
    <row r="28" spans="1:39" s="23" customFormat="1" ht="12.75" customHeight="1" x14ac:dyDescent="0.25">
      <c r="A28" s="19">
        <f t="shared" si="17"/>
        <v>21</v>
      </c>
      <c r="B28" s="19"/>
      <c r="C28" s="19"/>
      <c r="D28" s="19"/>
      <c r="E28" s="19"/>
      <c r="F28" s="69" t="e">
        <f>CALCULO!#REF!</f>
        <v>#REF!</v>
      </c>
      <c r="G28" s="20" t="e">
        <f>CALCULO!#REF!</f>
        <v>#REF!</v>
      </c>
      <c r="H28" s="21">
        <f t="shared" si="18"/>
        <v>31</v>
      </c>
      <c r="I28" s="19">
        <v>31</v>
      </c>
      <c r="J28" s="19">
        <v>0</v>
      </c>
      <c r="K28" s="19">
        <v>0</v>
      </c>
      <c r="L28" s="22" t="e">
        <f>+CALCULO!#REF!</f>
        <v>#REF!</v>
      </c>
      <c r="M28" s="22" t="e">
        <f t="shared" si="14"/>
        <v>#REF!</v>
      </c>
      <c r="N28" s="18">
        <f t="shared" si="0"/>
        <v>656.05</v>
      </c>
      <c r="O28" s="18" t="e">
        <f t="shared" si="1"/>
        <v>#REF!</v>
      </c>
      <c r="P28" s="18" t="e">
        <f t="shared" si="2"/>
        <v>#REF!</v>
      </c>
      <c r="Q28" s="18" t="e">
        <f t="shared" si="3"/>
        <v>#REF!</v>
      </c>
      <c r="R28" s="18" t="e">
        <f t="shared" si="4"/>
        <v>#REF!</v>
      </c>
      <c r="S28" s="18" t="e">
        <f t="shared" si="5"/>
        <v>#REF!</v>
      </c>
      <c r="T28" s="18" t="e">
        <f t="shared" si="6"/>
        <v>#REF!</v>
      </c>
      <c r="U28" s="18" t="e">
        <f t="shared" si="7"/>
        <v>#REF!</v>
      </c>
      <c r="V28" s="1"/>
      <c r="W28" s="18" t="e">
        <f t="shared" si="8"/>
        <v>#REF!</v>
      </c>
      <c r="X28" s="18" t="e">
        <f>+ROUND(H28*M28*(VLOOKUP(M28,TABLAS!$B$44:$D$50,3,1)+1.125%),2)</f>
        <v>#REF!</v>
      </c>
      <c r="Y28" s="18" t="e">
        <f t="shared" si="9"/>
        <v>#REF!</v>
      </c>
      <c r="Z28" s="18" t="e">
        <f t="shared" si="10"/>
        <v>#REF!</v>
      </c>
      <c r="AA28" s="1"/>
      <c r="AB28" s="18" t="e">
        <f t="shared" si="11"/>
        <v>#REF!</v>
      </c>
      <c r="AC28" s="18" t="e">
        <f t="shared" si="12"/>
        <v>#REF!</v>
      </c>
      <c r="AD28" s="18" t="e">
        <f t="shared" si="15"/>
        <v>#REF!</v>
      </c>
      <c r="AE28" s="18" t="e">
        <f t="shared" si="13"/>
        <v>#REF!</v>
      </c>
      <c r="AF28" s="1"/>
      <c r="AG28" s="18" t="e">
        <f t="shared" si="19"/>
        <v>#REF!</v>
      </c>
      <c r="AH28" s="18" t="e">
        <f t="shared" si="20"/>
        <v>#REF!</v>
      </c>
      <c r="AI28" s="18" t="e">
        <f t="shared" si="21"/>
        <v>#REF!</v>
      </c>
      <c r="AJ28" s="18" t="e">
        <f t="shared" si="22"/>
        <v>#REF!</v>
      </c>
      <c r="AK28" s="18" t="e">
        <f t="shared" si="23"/>
        <v>#REF!</v>
      </c>
      <c r="AL28" s="23" t="e">
        <f t="shared" si="16"/>
        <v>#REF!</v>
      </c>
      <c r="AM28" s="18"/>
    </row>
    <row r="29" spans="1:39" s="23" customFormat="1" ht="12.75" customHeight="1" x14ac:dyDescent="0.25">
      <c r="A29" s="19">
        <f t="shared" si="17"/>
        <v>22</v>
      </c>
      <c r="B29" s="19"/>
      <c r="C29" s="19"/>
      <c r="D29" s="19"/>
      <c r="E29" s="19"/>
      <c r="F29" s="69" t="e">
        <f>CALCULO!#REF!</f>
        <v>#REF!</v>
      </c>
      <c r="G29" s="20" t="e">
        <f>CALCULO!#REF!</f>
        <v>#REF!</v>
      </c>
      <c r="H29" s="21">
        <f t="shared" si="18"/>
        <v>31</v>
      </c>
      <c r="I29" s="19">
        <v>31</v>
      </c>
      <c r="J29" s="19">
        <v>0</v>
      </c>
      <c r="K29" s="19">
        <v>0</v>
      </c>
      <c r="L29" s="22" t="e">
        <f>+CALCULO!#REF!</f>
        <v>#REF!</v>
      </c>
      <c r="M29" s="22" t="e">
        <f t="shared" si="14"/>
        <v>#REF!</v>
      </c>
      <c r="N29" s="18">
        <f t="shared" si="0"/>
        <v>656.05</v>
      </c>
      <c r="O29" s="18" t="e">
        <f t="shared" si="1"/>
        <v>#REF!</v>
      </c>
      <c r="P29" s="18" t="e">
        <f t="shared" si="2"/>
        <v>#REF!</v>
      </c>
      <c r="Q29" s="18" t="e">
        <f t="shared" si="3"/>
        <v>#REF!</v>
      </c>
      <c r="R29" s="18" t="e">
        <f t="shared" si="4"/>
        <v>#REF!</v>
      </c>
      <c r="S29" s="18" t="e">
        <f t="shared" si="5"/>
        <v>#REF!</v>
      </c>
      <c r="T29" s="18" t="e">
        <f t="shared" si="6"/>
        <v>#REF!</v>
      </c>
      <c r="U29" s="18" t="e">
        <f t="shared" si="7"/>
        <v>#REF!</v>
      </c>
      <c r="V29" s="1"/>
      <c r="W29" s="18" t="e">
        <f t="shared" si="8"/>
        <v>#REF!</v>
      </c>
      <c r="X29" s="18" t="e">
        <f>+ROUND(H29*M29*(VLOOKUP(M29,TABLAS!$B$44:$D$50,3,1)+1.125%),2)</f>
        <v>#REF!</v>
      </c>
      <c r="Y29" s="18" t="e">
        <f t="shared" si="9"/>
        <v>#REF!</v>
      </c>
      <c r="Z29" s="18" t="e">
        <f t="shared" si="10"/>
        <v>#REF!</v>
      </c>
      <c r="AA29" s="1"/>
      <c r="AB29" s="18" t="e">
        <f t="shared" si="11"/>
        <v>#REF!</v>
      </c>
      <c r="AC29" s="18" t="e">
        <f t="shared" si="12"/>
        <v>#REF!</v>
      </c>
      <c r="AD29" s="18" t="e">
        <f t="shared" si="15"/>
        <v>#REF!</v>
      </c>
      <c r="AE29" s="18" t="e">
        <f t="shared" si="13"/>
        <v>#REF!</v>
      </c>
      <c r="AF29" s="1"/>
      <c r="AG29" s="18" t="e">
        <f t="shared" si="19"/>
        <v>#REF!</v>
      </c>
      <c r="AH29" s="18" t="e">
        <f t="shared" si="20"/>
        <v>#REF!</v>
      </c>
      <c r="AI29" s="18" t="e">
        <f t="shared" si="21"/>
        <v>#REF!</v>
      </c>
      <c r="AJ29" s="18" t="e">
        <f t="shared" si="22"/>
        <v>#REF!</v>
      </c>
      <c r="AK29" s="18" t="e">
        <f t="shared" si="23"/>
        <v>#REF!</v>
      </c>
      <c r="AL29" s="23" t="e">
        <f t="shared" si="16"/>
        <v>#REF!</v>
      </c>
      <c r="AM29" s="18"/>
    </row>
    <row r="30" spans="1:39" s="23" customFormat="1" ht="12.75" customHeight="1" x14ac:dyDescent="0.25">
      <c r="A30" s="19">
        <f t="shared" si="17"/>
        <v>23</v>
      </c>
      <c r="B30" s="19"/>
      <c r="C30" s="19"/>
      <c r="D30" s="19"/>
      <c r="E30" s="19"/>
      <c r="F30" s="69" t="e">
        <f>CALCULO!#REF!</f>
        <v>#REF!</v>
      </c>
      <c r="G30" s="20" t="e">
        <f>CALCULO!#REF!</f>
        <v>#REF!</v>
      </c>
      <c r="H30" s="21">
        <f t="shared" si="18"/>
        <v>31</v>
      </c>
      <c r="I30" s="19">
        <v>31</v>
      </c>
      <c r="J30" s="19">
        <v>0</v>
      </c>
      <c r="K30" s="19">
        <v>0</v>
      </c>
      <c r="L30" s="22" t="e">
        <f>+CALCULO!#REF!</f>
        <v>#REF!</v>
      </c>
      <c r="M30" s="22" t="e">
        <f t="shared" si="14"/>
        <v>#REF!</v>
      </c>
      <c r="N30" s="18">
        <f t="shared" si="0"/>
        <v>656.05</v>
      </c>
      <c r="O30" s="18" t="e">
        <f t="shared" si="1"/>
        <v>#REF!</v>
      </c>
      <c r="P30" s="18" t="e">
        <f t="shared" si="2"/>
        <v>#REF!</v>
      </c>
      <c r="Q30" s="18" t="e">
        <f t="shared" si="3"/>
        <v>#REF!</v>
      </c>
      <c r="R30" s="18" t="e">
        <f t="shared" si="4"/>
        <v>#REF!</v>
      </c>
      <c r="S30" s="18" t="e">
        <f t="shared" si="5"/>
        <v>#REF!</v>
      </c>
      <c r="T30" s="18" t="e">
        <f t="shared" si="6"/>
        <v>#REF!</v>
      </c>
      <c r="U30" s="18" t="e">
        <f t="shared" si="7"/>
        <v>#REF!</v>
      </c>
      <c r="V30" s="1"/>
      <c r="W30" s="18" t="e">
        <f t="shared" si="8"/>
        <v>#REF!</v>
      </c>
      <c r="X30" s="18" t="e">
        <f>+ROUND(H30*M30*(VLOOKUP(M30,TABLAS!$B$44:$D$50,3,1)+1.125%),2)</f>
        <v>#REF!</v>
      </c>
      <c r="Y30" s="18" t="e">
        <f t="shared" si="9"/>
        <v>#REF!</v>
      </c>
      <c r="Z30" s="18" t="e">
        <f t="shared" si="10"/>
        <v>#REF!</v>
      </c>
      <c r="AA30" s="1"/>
      <c r="AB30" s="18" t="e">
        <f t="shared" si="11"/>
        <v>#REF!</v>
      </c>
      <c r="AC30" s="18" t="e">
        <f t="shared" si="12"/>
        <v>#REF!</v>
      </c>
      <c r="AD30" s="18" t="e">
        <f t="shared" si="15"/>
        <v>#REF!</v>
      </c>
      <c r="AE30" s="18" t="e">
        <f t="shared" si="13"/>
        <v>#REF!</v>
      </c>
      <c r="AF30" s="1"/>
      <c r="AG30" s="18" t="e">
        <f t="shared" si="19"/>
        <v>#REF!</v>
      </c>
      <c r="AH30" s="18" t="e">
        <f t="shared" si="20"/>
        <v>#REF!</v>
      </c>
      <c r="AI30" s="18" t="e">
        <f t="shared" si="21"/>
        <v>#REF!</v>
      </c>
      <c r="AJ30" s="18" t="e">
        <f t="shared" si="22"/>
        <v>#REF!</v>
      </c>
      <c r="AK30" s="18" t="e">
        <f t="shared" si="23"/>
        <v>#REF!</v>
      </c>
      <c r="AL30" s="23" t="e">
        <f t="shared" si="16"/>
        <v>#REF!</v>
      </c>
      <c r="AM30" s="18"/>
    </row>
    <row r="31" spans="1:39" s="23" customFormat="1" ht="12.75" customHeight="1" x14ac:dyDescent="0.25">
      <c r="A31" s="19">
        <f t="shared" si="17"/>
        <v>24</v>
      </c>
      <c r="B31" s="19"/>
      <c r="C31" s="19"/>
      <c r="D31" s="19"/>
      <c r="E31" s="19"/>
      <c r="F31" s="69" t="e">
        <f>CALCULO!#REF!</f>
        <v>#REF!</v>
      </c>
      <c r="G31" s="20" t="e">
        <f>CALCULO!#REF!</f>
        <v>#REF!</v>
      </c>
      <c r="H31" s="21">
        <f t="shared" si="18"/>
        <v>31</v>
      </c>
      <c r="I31" s="19">
        <v>31</v>
      </c>
      <c r="J31" s="19">
        <v>0</v>
      </c>
      <c r="K31" s="19">
        <v>0</v>
      </c>
      <c r="L31" s="22" t="e">
        <f>+CALCULO!#REF!</f>
        <v>#REF!</v>
      </c>
      <c r="M31" s="22" t="e">
        <f t="shared" si="14"/>
        <v>#REF!</v>
      </c>
      <c r="N31" s="18">
        <f t="shared" si="0"/>
        <v>656.05</v>
      </c>
      <c r="O31" s="18" t="e">
        <f t="shared" si="1"/>
        <v>#REF!</v>
      </c>
      <c r="P31" s="18" t="e">
        <f t="shared" si="2"/>
        <v>#REF!</v>
      </c>
      <c r="Q31" s="18" t="e">
        <f t="shared" si="3"/>
        <v>#REF!</v>
      </c>
      <c r="R31" s="18" t="e">
        <f t="shared" si="4"/>
        <v>#REF!</v>
      </c>
      <c r="S31" s="18" t="e">
        <f t="shared" si="5"/>
        <v>#REF!</v>
      </c>
      <c r="T31" s="18" t="e">
        <f t="shared" si="6"/>
        <v>#REF!</v>
      </c>
      <c r="U31" s="18" t="e">
        <f t="shared" si="7"/>
        <v>#REF!</v>
      </c>
      <c r="V31" s="1"/>
      <c r="W31" s="18" t="e">
        <f t="shared" si="8"/>
        <v>#REF!</v>
      </c>
      <c r="X31" s="18" t="e">
        <f>+ROUND(H31*M31*(VLOOKUP(M31,TABLAS!$B$44:$D$50,3,1)+1.125%),2)</f>
        <v>#REF!</v>
      </c>
      <c r="Y31" s="18" t="e">
        <f t="shared" si="9"/>
        <v>#REF!</v>
      </c>
      <c r="Z31" s="18" t="e">
        <f t="shared" si="10"/>
        <v>#REF!</v>
      </c>
      <c r="AA31" s="1"/>
      <c r="AB31" s="18" t="e">
        <f t="shared" si="11"/>
        <v>#REF!</v>
      </c>
      <c r="AC31" s="18" t="e">
        <f t="shared" si="12"/>
        <v>#REF!</v>
      </c>
      <c r="AD31" s="18" t="e">
        <f t="shared" si="15"/>
        <v>#REF!</v>
      </c>
      <c r="AE31" s="18" t="e">
        <f t="shared" si="13"/>
        <v>#REF!</v>
      </c>
      <c r="AF31" s="1"/>
      <c r="AG31" s="18" t="e">
        <f t="shared" si="19"/>
        <v>#REF!</v>
      </c>
      <c r="AH31" s="18" t="e">
        <f t="shared" si="20"/>
        <v>#REF!</v>
      </c>
      <c r="AI31" s="18" t="e">
        <f t="shared" si="21"/>
        <v>#REF!</v>
      </c>
      <c r="AJ31" s="18" t="e">
        <f t="shared" si="22"/>
        <v>#REF!</v>
      </c>
      <c r="AK31" s="18" t="e">
        <f t="shared" si="23"/>
        <v>#REF!</v>
      </c>
      <c r="AL31" s="23" t="e">
        <f t="shared" si="16"/>
        <v>#REF!</v>
      </c>
      <c r="AM31" s="18"/>
    </row>
    <row r="32" spans="1:39" s="23" customFormat="1" ht="12.75" customHeight="1" x14ac:dyDescent="0.25">
      <c r="A32" s="19">
        <f t="shared" si="17"/>
        <v>25</v>
      </c>
      <c r="B32" s="19"/>
      <c r="C32" s="19"/>
      <c r="D32" s="19"/>
      <c r="E32" s="19"/>
      <c r="F32" s="69" t="e">
        <f>CALCULO!#REF!</f>
        <v>#REF!</v>
      </c>
      <c r="G32" s="20" t="e">
        <f>CALCULO!#REF!</f>
        <v>#REF!</v>
      </c>
      <c r="H32" s="21">
        <f t="shared" si="18"/>
        <v>31</v>
      </c>
      <c r="I32" s="19">
        <v>31</v>
      </c>
      <c r="J32" s="19">
        <v>0</v>
      </c>
      <c r="K32" s="19">
        <v>0</v>
      </c>
      <c r="L32" s="22" t="e">
        <f>+CALCULO!#REF!</f>
        <v>#REF!</v>
      </c>
      <c r="M32" s="22" t="e">
        <f t="shared" si="14"/>
        <v>#REF!</v>
      </c>
      <c r="N32" s="18">
        <f t="shared" si="0"/>
        <v>656.05</v>
      </c>
      <c r="O32" s="18" t="e">
        <f t="shared" si="1"/>
        <v>#REF!</v>
      </c>
      <c r="P32" s="18" t="e">
        <f t="shared" si="2"/>
        <v>#REF!</v>
      </c>
      <c r="Q32" s="18" t="e">
        <f t="shared" si="3"/>
        <v>#REF!</v>
      </c>
      <c r="R32" s="18" t="e">
        <f t="shared" si="4"/>
        <v>#REF!</v>
      </c>
      <c r="S32" s="18" t="e">
        <f t="shared" si="5"/>
        <v>#REF!</v>
      </c>
      <c r="T32" s="18" t="e">
        <f t="shared" si="6"/>
        <v>#REF!</v>
      </c>
      <c r="U32" s="18" t="e">
        <f t="shared" si="7"/>
        <v>#REF!</v>
      </c>
      <c r="V32" s="1"/>
      <c r="W32" s="18" t="e">
        <f t="shared" si="8"/>
        <v>#REF!</v>
      </c>
      <c r="X32" s="18" t="e">
        <f>+ROUND(H32*M32*(VLOOKUP(M32,TABLAS!$B$44:$D$50,3,1)+1.125%),2)</f>
        <v>#REF!</v>
      </c>
      <c r="Y32" s="18" t="e">
        <f t="shared" si="9"/>
        <v>#REF!</v>
      </c>
      <c r="Z32" s="18" t="e">
        <f t="shared" si="10"/>
        <v>#REF!</v>
      </c>
      <c r="AA32" s="1"/>
      <c r="AB32" s="18" t="e">
        <f t="shared" si="11"/>
        <v>#REF!</v>
      </c>
      <c r="AC32" s="18" t="e">
        <f t="shared" si="12"/>
        <v>#REF!</v>
      </c>
      <c r="AD32" s="18" t="e">
        <f t="shared" si="15"/>
        <v>#REF!</v>
      </c>
      <c r="AE32" s="18" t="e">
        <f t="shared" si="13"/>
        <v>#REF!</v>
      </c>
      <c r="AF32" s="1"/>
      <c r="AG32" s="18" t="e">
        <f t="shared" si="19"/>
        <v>#REF!</v>
      </c>
      <c r="AH32" s="18" t="e">
        <f t="shared" si="20"/>
        <v>#REF!</v>
      </c>
      <c r="AI32" s="18" t="e">
        <f t="shared" si="21"/>
        <v>#REF!</v>
      </c>
      <c r="AJ32" s="18" t="e">
        <f t="shared" si="22"/>
        <v>#REF!</v>
      </c>
      <c r="AK32" s="18" t="e">
        <f t="shared" si="23"/>
        <v>#REF!</v>
      </c>
      <c r="AL32" s="23" t="e">
        <f t="shared" si="16"/>
        <v>#REF!</v>
      </c>
      <c r="AM32" s="18"/>
    </row>
    <row r="33" spans="1:39" s="23" customFormat="1" ht="12.75" customHeight="1" x14ac:dyDescent="0.25">
      <c r="A33" s="19">
        <f t="shared" si="17"/>
        <v>26</v>
      </c>
      <c r="B33" s="19"/>
      <c r="C33" s="19"/>
      <c r="D33" s="19"/>
      <c r="E33" s="19"/>
      <c r="F33" s="69" t="e">
        <f>CALCULO!#REF!</f>
        <v>#REF!</v>
      </c>
      <c r="G33" s="20" t="e">
        <f>CALCULO!#REF!</f>
        <v>#REF!</v>
      </c>
      <c r="H33" s="21">
        <f t="shared" si="18"/>
        <v>31</v>
      </c>
      <c r="I33" s="19">
        <v>31</v>
      </c>
      <c r="J33" s="19">
        <v>0</v>
      </c>
      <c r="K33" s="19">
        <v>0</v>
      </c>
      <c r="L33" s="22" t="e">
        <f>+CALCULO!#REF!</f>
        <v>#REF!</v>
      </c>
      <c r="M33" s="22" t="e">
        <f t="shared" si="14"/>
        <v>#REF!</v>
      </c>
      <c r="N33" s="18">
        <f t="shared" si="0"/>
        <v>656.05</v>
      </c>
      <c r="O33" s="18" t="e">
        <f t="shared" si="1"/>
        <v>#REF!</v>
      </c>
      <c r="P33" s="18" t="e">
        <f t="shared" si="2"/>
        <v>#REF!</v>
      </c>
      <c r="Q33" s="18" t="e">
        <f t="shared" si="3"/>
        <v>#REF!</v>
      </c>
      <c r="R33" s="18" t="e">
        <f t="shared" si="4"/>
        <v>#REF!</v>
      </c>
      <c r="S33" s="18" t="e">
        <f t="shared" si="5"/>
        <v>#REF!</v>
      </c>
      <c r="T33" s="18" t="e">
        <f t="shared" si="6"/>
        <v>#REF!</v>
      </c>
      <c r="U33" s="18" t="e">
        <f t="shared" si="7"/>
        <v>#REF!</v>
      </c>
      <c r="V33" s="1"/>
      <c r="W33" s="18" t="e">
        <f t="shared" si="8"/>
        <v>#REF!</v>
      </c>
      <c r="X33" s="18" t="e">
        <f>+ROUND(H33*M33*(VLOOKUP(M33,TABLAS!$B$44:$D$50,3,1)+1.125%),2)</f>
        <v>#REF!</v>
      </c>
      <c r="Y33" s="18" t="e">
        <f t="shared" si="9"/>
        <v>#REF!</v>
      </c>
      <c r="Z33" s="18" t="e">
        <f t="shared" si="10"/>
        <v>#REF!</v>
      </c>
      <c r="AA33" s="1"/>
      <c r="AB33" s="18" t="e">
        <f t="shared" si="11"/>
        <v>#REF!</v>
      </c>
      <c r="AC33" s="18" t="e">
        <f t="shared" si="12"/>
        <v>#REF!</v>
      </c>
      <c r="AD33" s="18" t="e">
        <f t="shared" si="15"/>
        <v>#REF!</v>
      </c>
      <c r="AE33" s="18" t="e">
        <f t="shared" si="13"/>
        <v>#REF!</v>
      </c>
      <c r="AF33" s="1"/>
      <c r="AG33" s="18" t="e">
        <f t="shared" si="19"/>
        <v>#REF!</v>
      </c>
      <c r="AH33" s="18" t="e">
        <f t="shared" si="20"/>
        <v>#REF!</v>
      </c>
      <c r="AI33" s="18" t="e">
        <f t="shared" si="21"/>
        <v>#REF!</v>
      </c>
      <c r="AJ33" s="18" t="e">
        <f t="shared" si="22"/>
        <v>#REF!</v>
      </c>
      <c r="AK33" s="18" t="e">
        <f t="shared" si="23"/>
        <v>#REF!</v>
      </c>
      <c r="AL33" s="23" t="e">
        <f t="shared" si="16"/>
        <v>#REF!</v>
      </c>
      <c r="AM33" s="18"/>
    </row>
    <row r="34" spans="1:39" s="23" customFormat="1" ht="12.75" customHeight="1" x14ac:dyDescent="0.25">
      <c r="A34" s="19">
        <f t="shared" si="17"/>
        <v>27</v>
      </c>
      <c r="B34" s="19"/>
      <c r="C34" s="19"/>
      <c r="D34" s="19"/>
      <c r="E34" s="19"/>
      <c r="F34" s="69" t="e">
        <f>CALCULO!#REF!</f>
        <v>#REF!</v>
      </c>
      <c r="G34" s="20" t="e">
        <f>CALCULO!#REF!</f>
        <v>#REF!</v>
      </c>
      <c r="H34" s="21">
        <f t="shared" si="18"/>
        <v>31</v>
      </c>
      <c r="I34" s="19">
        <v>31</v>
      </c>
      <c r="J34" s="19">
        <v>0</v>
      </c>
      <c r="K34" s="19">
        <v>0</v>
      </c>
      <c r="L34" s="22" t="e">
        <f>+CALCULO!#REF!</f>
        <v>#REF!</v>
      </c>
      <c r="M34" s="22" t="e">
        <f t="shared" si="14"/>
        <v>#REF!</v>
      </c>
      <c r="N34" s="18">
        <f t="shared" si="0"/>
        <v>656.05</v>
      </c>
      <c r="O34" s="18" t="e">
        <f t="shared" si="1"/>
        <v>#REF!</v>
      </c>
      <c r="P34" s="18" t="e">
        <f t="shared" si="2"/>
        <v>#REF!</v>
      </c>
      <c r="Q34" s="18" t="e">
        <f t="shared" si="3"/>
        <v>#REF!</v>
      </c>
      <c r="R34" s="18" t="e">
        <f t="shared" si="4"/>
        <v>#REF!</v>
      </c>
      <c r="S34" s="18" t="e">
        <f t="shared" si="5"/>
        <v>#REF!</v>
      </c>
      <c r="T34" s="18" t="e">
        <f t="shared" si="6"/>
        <v>#REF!</v>
      </c>
      <c r="U34" s="18" t="e">
        <f t="shared" si="7"/>
        <v>#REF!</v>
      </c>
      <c r="V34" s="1"/>
      <c r="W34" s="18" t="e">
        <f t="shared" si="8"/>
        <v>#REF!</v>
      </c>
      <c r="X34" s="18" t="e">
        <f>+ROUND(H34*M34*(VLOOKUP(M34,TABLAS!$B$44:$D$50,3,1)+1.125%),2)</f>
        <v>#REF!</v>
      </c>
      <c r="Y34" s="18" t="e">
        <f t="shared" si="9"/>
        <v>#REF!</v>
      </c>
      <c r="Z34" s="18" t="e">
        <f t="shared" si="10"/>
        <v>#REF!</v>
      </c>
      <c r="AA34" s="1"/>
      <c r="AB34" s="18" t="e">
        <f t="shared" si="11"/>
        <v>#REF!</v>
      </c>
      <c r="AC34" s="18" t="e">
        <f t="shared" si="12"/>
        <v>#REF!</v>
      </c>
      <c r="AD34" s="18" t="e">
        <f t="shared" si="15"/>
        <v>#REF!</v>
      </c>
      <c r="AE34" s="18" t="e">
        <f t="shared" si="13"/>
        <v>#REF!</v>
      </c>
      <c r="AF34" s="1"/>
      <c r="AG34" s="18" t="e">
        <f t="shared" si="19"/>
        <v>#REF!</v>
      </c>
      <c r="AH34" s="18" t="e">
        <f t="shared" si="20"/>
        <v>#REF!</v>
      </c>
      <c r="AI34" s="18" t="e">
        <f t="shared" si="21"/>
        <v>#REF!</v>
      </c>
      <c r="AJ34" s="18" t="e">
        <f t="shared" si="22"/>
        <v>#REF!</v>
      </c>
      <c r="AK34" s="18" t="e">
        <f t="shared" si="23"/>
        <v>#REF!</v>
      </c>
      <c r="AL34" s="23" t="e">
        <f t="shared" si="16"/>
        <v>#REF!</v>
      </c>
      <c r="AM34" s="18"/>
    </row>
    <row r="35" spans="1:39" s="23" customFormat="1" ht="12.75" customHeight="1" x14ac:dyDescent="0.25">
      <c r="A35" s="19">
        <f t="shared" si="17"/>
        <v>28</v>
      </c>
      <c r="B35" s="19"/>
      <c r="C35" s="19"/>
      <c r="D35" s="19"/>
      <c r="E35" s="19"/>
      <c r="F35" s="69" t="e">
        <f>CALCULO!#REF!</f>
        <v>#REF!</v>
      </c>
      <c r="G35" s="20" t="e">
        <f>CALCULO!#REF!</f>
        <v>#REF!</v>
      </c>
      <c r="H35" s="21">
        <f t="shared" si="18"/>
        <v>31</v>
      </c>
      <c r="I35" s="19">
        <v>31</v>
      </c>
      <c r="J35" s="19">
        <v>0</v>
      </c>
      <c r="K35" s="19">
        <v>0</v>
      </c>
      <c r="L35" s="22" t="e">
        <f>+CALCULO!#REF!</f>
        <v>#REF!</v>
      </c>
      <c r="M35" s="22" t="e">
        <f t="shared" si="14"/>
        <v>#REF!</v>
      </c>
      <c r="N35" s="18">
        <f t="shared" si="0"/>
        <v>656.05</v>
      </c>
      <c r="O35" s="18" t="e">
        <f t="shared" si="1"/>
        <v>#REF!</v>
      </c>
      <c r="P35" s="18" t="e">
        <f t="shared" si="2"/>
        <v>#REF!</v>
      </c>
      <c r="Q35" s="18" t="e">
        <f t="shared" si="3"/>
        <v>#REF!</v>
      </c>
      <c r="R35" s="18" t="e">
        <f t="shared" si="4"/>
        <v>#REF!</v>
      </c>
      <c r="S35" s="18" t="e">
        <f t="shared" si="5"/>
        <v>#REF!</v>
      </c>
      <c r="T35" s="18" t="e">
        <f t="shared" si="6"/>
        <v>#REF!</v>
      </c>
      <c r="U35" s="18" t="e">
        <f t="shared" si="7"/>
        <v>#REF!</v>
      </c>
      <c r="V35" s="1"/>
      <c r="W35" s="18" t="e">
        <f t="shared" si="8"/>
        <v>#REF!</v>
      </c>
      <c r="X35" s="18" t="e">
        <f>+ROUND(H35*M35*(VLOOKUP(M35,TABLAS!$B$44:$D$50,3,1)+1.125%),2)</f>
        <v>#REF!</v>
      </c>
      <c r="Y35" s="18" t="e">
        <f t="shared" si="9"/>
        <v>#REF!</v>
      </c>
      <c r="Z35" s="18" t="e">
        <f t="shared" si="10"/>
        <v>#REF!</v>
      </c>
      <c r="AA35" s="1"/>
      <c r="AB35" s="18" t="e">
        <f t="shared" si="11"/>
        <v>#REF!</v>
      </c>
      <c r="AC35" s="18" t="e">
        <f t="shared" si="12"/>
        <v>#REF!</v>
      </c>
      <c r="AD35" s="18" t="e">
        <f t="shared" si="15"/>
        <v>#REF!</v>
      </c>
      <c r="AE35" s="18" t="e">
        <f t="shared" si="13"/>
        <v>#REF!</v>
      </c>
      <c r="AF35" s="1"/>
      <c r="AG35" s="18" t="e">
        <f t="shared" si="19"/>
        <v>#REF!</v>
      </c>
      <c r="AH35" s="18" t="e">
        <f t="shared" si="20"/>
        <v>#REF!</v>
      </c>
      <c r="AI35" s="18" t="e">
        <f t="shared" si="21"/>
        <v>#REF!</v>
      </c>
      <c r="AJ35" s="18" t="e">
        <f t="shared" si="22"/>
        <v>#REF!</v>
      </c>
      <c r="AK35" s="18" t="e">
        <f t="shared" si="23"/>
        <v>#REF!</v>
      </c>
      <c r="AL35" s="23" t="e">
        <f t="shared" si="16"/>
        <v>#REF!</v>
      </c>
      <c r="AM35" s="18"/>
    </row>
    <row r="36" spans="1:39" s="23" customFormat="1" ht="12.75" customHeight="1" x14ac:dyDescent="0.25">
      <c r="A36" s="19">
        <f t="shared" si="17"/>
        <v>29</v>
      </c>
      <c r="B36" s="19"/>
      <c r="C36" s="19"/>
      <c r="D36" s="19"/>
      <c r="E36" s="19"/>
      <c r="F36" s="69" t="e">
        <f>CALCULO!#REF!</f>
        <v>#REF!</v>
      </c>
      <c r="G36" s="20" t="e">
        <f>CALCULO!#REF!</f>
        <v>#REF!</v>
      </c>
      <c r="H36" s="21">
        <f t="shared" si="18"/>
        <v>31</v>
      </c>
      <c r="I36" s="19">
        <v>31</v>
      </c>
      <c r="J36" s="19">
        <v>0</v>
      </c>
      <c r="K36" s="19">
        <v>0</v>
      </c>
      <c r="L36" s="22" t="e">
        <f>+CALCULO!#REF!</f>
        <v>#REF!</v>
      </c>
      <c r="M36" s="22" t="e">
        <f t="shared" si="14"/>
        <v>#REF!</v>
      </c>
      <c r="N36" s="18">
        <f t="shared" si="0"/>
        <v>656.05</v>
      </c>
      <c r="O36" s="18" t="e">
        <f t="shared" si="1"/>
        <v>#REF!</v>
      </c>
      <c r="P36" s="18" t="e">
        <f t="shared" si="2"/>
        <v>#REF!</v>
      </c>
      <c r="Q36" s="18" t="e">
        <f t="shared" si="3"/>
        <v>#REF!</v>
      </c>
      <c r="R36" s="18" t="e">
        <f t="shared" si="4"/>
        <v>#REF!</v>
      </c>
      <c r="S36" s="18" t="e">
        <f t="shared" si="5"/>
        <v>#REF!</v>
      </c>
      <c r="T36" s="18" t="e">
        <f t="shared" si="6"/>
        <v>#REF!</v>
      </c>
      <c r="U36" s="18" t="e">
        <f t="shared" si="7"/>
        <v>#REF!</v>
      </c>
      <c r="V36" s="1"/>
      <c r="W36" s="18" t="e">
        <f t="shared" si="8"/>
        <v>#REF!</v>
      </c>
      <c r="X36" s="18" t="e">
        <f>+ROUND(H36*M36*(VLOOKUP(M36,TABLAS!$B$44:$D$50,3,1)+1.125%),2)</f>
        <v>#REF!</v>
      </c>
      <c r="Y36" s="18" t="e">
        <f t="shared" si="9"/>
        <v>#REF!</v>
      </c>
      <c r="Z36" s="18" t="e">
        <f t="shared" si="10"/>
        <v>#REF!</v>
      </c>
      <c r="AA36" s="1"/>
      <c r="AB36" s="18" t="e">
        <f t="shared" si="11"/>
        <v>#REF!</v>
      </c>
      <c r="AC36" s="18" t="e">
        <f t="shared" si="12"/>
        <v>#REF!</v>
      </c>
      <c r="AD36" s="18" t="e">
        <f t="shared" si="15"/>
        <v>#REF!</v>
      </c>
      <c r="AE36" s="18" t="e">
        <f t="shared" si="13"/>
        <v>#REF!</v>
      </c>
      <c r="AF36" s="1"/>
      <c r="AG36" s="18" t="e">
        <f t="shared" si="19"/>
        <v>#REF!</v>
      </c>
      <c r="AH36" s="18" t="e">
        <f t="shared" si="20"/>
        <v>#REF!</v>
      </c>
      <c r="AI36" s="18" t="e">
        <f t="shared" si="21"/>
        <v>#REF!</v>
      </c>
      <c r="AJ36" s="18" t="e">
        <f t="shared" si="22"/>
        <v>#REF!</v>
      </c>
      <c r="AK36" s="18" t="e">
        <f t="shared" si="23"/>
        <v>#REF!</v>
      </c>
      <c r="AL36" s="23" t="e">
        <f t="shared" si="16"/>
        <v>#REF!</v>
      </c>
      <c r="AM36" s="18"/>
    </row>
    <row r="37" spans="1:39" s="23" customFormat="1" ht="12.75" customHeight="1" x14ac:dyDescent="0.25">
      <c r="A37" s="19">
        <f t="shared" si="17"/>
        <v>30</v>
      </c>
      <c r="B37" s="19"/>
      <c r="C37" s="19"/>
      <c r="D37" s="19"/>
      <c r="E37" s="19"/>
      <c r="F37" s="69" t="e">
        <f>CALCULO!#REF!</f>
        <v>#REF!</v>
      </c>
      <c r="G37" s="20" t="e">
        <f>CALCULO!#REF!</f>
        <v>#REF!</v>
      </c>
      <c r="H37" s="21">
        <f t="shared" si="18"/>
        <v>31</v>
      </c>
      <c r="I37" s="19">
        <v>31</v>
      </c>
      <c r="J37" s="19">
        <v>0</v>
      </c>
      <c r="K37" s="19">
        <v>0</v>
      </c>
      <c r="L37" s="22" t="e">
        <f>+CALCULO!#REF!</f>
        <v>#REF!</v>
      </c>
      <c r="M37" s="22" t="e">
        <f t="shared" si="14"/>
        <v>#REF!</v>
      </c>
      <c r="N37" s="18">
        <f t="shared" si="0"/>
        <v>656.05</v>
      </c>
      <c r="O37" s="18" t="e">
        <f t="shared" si="1"/>
        <v>#REF!</v>
      </c>
      <c r="P37" s="18" t="e">
        <f t="shared" si="2"/>
        <v>#REF!</v>
      </c>
      <c r="Q37" s="18" t="e">
        <f t="shared" si="3"/>
        <v>#REF!</v>
      </c>
      <c r="R37" s="18" t="e">
        <f t="shared" si="4"/>
        <v>#REF!</v>
      </c>
      <c r="S37" s="18" t="e">
        <f t="shared" si="5"/>
        <v>#REF!</v>
      </c>
      <c r="T37" s="18" t="e">
        <f t="shared" si="6"/>
        <v>#REF!</v>
      </c>
      <c r="U37" s="18" t="e">
        <f t="shared" si="7"/>
        <v>#REF!</v>
      </c>
      <c r="V37" s="1"/>
      <c r="W37" s="18" t="e">
        <f t="shared" si="8"/>
        <v>#REF!</v>
      </c>
      <c r="X37" s="18" t="e">
        <f>+ROUND(H37*M37*(VLOOKUP(M37,TABLAS!$B$44:$D$50,3,1)+1.125%),2)</f>
        <v>#REF!</v>
      </c>
      <c r="Y37" s="18" t="e">
        <f t="shared" si="9"/>
        <v>#REF!</v>
      </c>
      <c r="Z37" s="18" t="e">
        <f t="shared" si="10"/>
        <v>#REF!</v>
      </c>
      <c r="AA37" s="1"/>
      <c r="AB37" s="18" t="e">
        <f t="shared" si="11"/>
        <v>#REF!</v>
      </c>
      <c r="AC37" s="18" t="e">
        <f t="shared" si="12"/>
        <v>#REF!</v>
      </c>
      <c r="AD37" s="18" t="e">
        <f t="shared" si="15"/>
        <v>#REF!</v>
      </c>
      <c r="AE37" s="18" t="e">
        <f t="shared" si="13"/>
        <v>#REF!</v>
      </c>
      <c r="AF37" s="1"/>
      <c r="AG37" s="18" t="e">
        <f t="shared" si="19"/>
        <v>#REF!</v>
      </c>
      <c r="AH37" s="18" t="e">
        <f t="shared" si="20"/>
        <v>#REF!</v>
      </c>
      <c r="AI37" s="18" t="e">
        <f t="shared" si="21"/>
        <v>#REF!</v>
      </c>
      <c r="AJ37" s="18" t="e">
        <f t="shared" si="22"/>
        <v>#REF!</v>
      </c>
      <c r="AK37" s="18" t="e">
        <f t="shared" si="23"/>
        <v>#REF!</v>
      </c>
      <c r="AL37" s="23" t="e">
        <f t="shared" si="16"/>
        <v>#REF!</v>
      </c>
      <c r="AM37" s="18"/>
    </row>
    <row r="38" spans="1:39" s="23" customFormat="1" ht="12.75" customHeight="1" x14ac:dyDescent="0.25">
      <c r="A38" s="19">
        <f t="shared" si="17"/>
        <v>31</v>
      </c>
      <c r="B38" s="19"/>
      <c r="C38" s="19"/>
      <c r="D38" s="19"/>
      <c r="E38" s="19"/>
      <c r="F38" s="69" t="e">
        <f>CALCULO!#REF!</f>
        <v>#REF!</v>
      </c>
      <c r="G38" s="20" t="e">
        <f>CALCULO!#REF!</f>
        <v>#REF!</v>
      </c>
      <c r="H38" s="21">
        <f t="shared" si="18"/>
        <v>31</v>
      </c>
      <c r="I38" s="19">
        <v>31</v>
      </c>
      <c r="J38" s="19">
        <v>0</v>
      </c>
      <c r="K38" s="19">
        <v>0</v>
      </c>
      <c r="L38" s="22" t="e">
        <f>+CALCULO!#REF!</f>
        <v>#REF!</v>
      </c>
      <c r="M38" s="22" t="e">
        <f t="shared" si="14"/>
        <v>#REF!</v>
      </c>
      <c r="N38" s="18">
        <f t="shared" si="0"/>
        <v>656.05</v>
      </c>
      <c r="O38" s="18" t="e">
        <f t="shared" si="1"/>
        <v>#REF!</v>
      </c>
      <c r="P38" s="18" t="e">
        <f t="shared" si="2"/>
        <v>#REF!</v>
      </c>
      <c r="Q38" s="18" t="e">
        <f t="shared" si="3"/>
        <v>#REF!</v>
      </c>
      <c r="R38" s="18" t="e">
        <f t="shared" si="4"/>
        <v>#REF!</v>
      </c>
      <c r="S38" s="18" t="e">
        <f t="shared" si="5"/>
        <v>#REF!</v>
      </c>
      <c r="T38" s="18" t="e">
        <f t="shared" si="6"/>
        <v>#REF!</v>
      </c>
      <c r="U38" s="18" t="e">
        <f t="shared" si="7"/>
        <v>#REF!</v>
      </c>
      <c r="V38" s="1"/>
      <c r="W38" s="18" t="e">
        <f t="shared" si="8"/>
        <v>#REF!</v>
      </c>
      <c r="X38" s="18" t="e">
        <f>+ROUND(H38*M38*(VLOOKUP(M38,TABLAS!$B$44:$D$50,3,1)+1.125%),2)</f>
        <v>#REF!</v>
      </c>
      <c r="Y38" s="18" t="e">
        <f t="shared" si="9"/>
        <v>#REF!</v>
      </c>
      <c r="Z38" s="18" t="e">
        <f t="shared" si="10"/>
        <v>#REF!</v>
      </c>
      <c r="AA38" s="1"/>
      <c r="AB38" s="18" t="e">
        <f t="shared" si="11"/>
        <v>#REF!</v>
      </c>
      <c r="AC38" s="18" t="e">
        <f t="shared" si="12"/>
        <v>#REF!</v>
      </c>
      <c r="AD38" s="18" t="e">
        <f t="shared" si="15"/>
        <v>#REF!</v>
      </c>
      <c r="AE38" s="18" t="e">
        <f t="shared" si="13"/>
        <v>#REF!</v>
      </c>
      <c r="AF38" s="1"/>
      <c r="AG38" s="18" t="e">
        <f t="shared" si="19"/>
        <v>#REF!</v>
      </c>
      <c r="AH38" s="18" t="e">
        <f t="shared" si="20"/>
        <v>#REF!</v>
      </c>
      <c r="AI38" s="18" t="e">
        <f t="shared" si="21"/>
        <v>#REF!</v>
      </c>
      <c r="AJ38" s="18" t="e">
        <f t="shared" si="22"/>
        <v>#REF!</v>
      </c>
      <c r="AK38" s="18" t="e">
        <f t="shared" si="23"/>
        <v>#REF!</v>
      </c>
      <c r="AL38" s="23" t="e">
        <f t="shared" si="16"/>
        <v>#REF!</v>
      </c>
      <c r="AM38" s="18"/>
    </row>
    <row r="39" spans="1:39" s="23" customFormat="1" ht="12.75" customHeight="1" x14ac:dyDescent="0.25">
      <c r="A39" s="19">
        <f t="shared" si="17"/>
        <v>32</v>
      </c>
      <c r="B39" s="19"/>
      <c r="C39" s="19"/>
      <c r="D39" s="19"/>
      <c r="E39" s="19"/>
      <c r="F39" s="69" t="e">
        <f>CALCULO!#REF!</f>
        <v>#REF!</v>
      </c>
      <c r="G39" s="20" t="e">
        <f>CALCULO!#REF!</f>
        <v>#REF!</v>
      </c>
      <c r="H39" s="21">
        <f t="shared" si="18"/>
        <v>31</v>
      </c>
      <c r="I39" s="19">
        <v>31</v>
      </c>
      <c r="J39" s="19">
        <v>0</v>
      </c>
      <c r="K39" s="19">
        <v>0</v>
      </c>
      <c r="L39" s="22" t="e">
        <f>+CALCULO!#REF!</f>
        <v>#REF!</v>
      </c>
      <c r="M39" s="22" t="e">
        <f t="shared" si="14"/>
        <v>#REF!</v>
      </c>
      <c r="N39" s="18">
        <f t="shared" si="0"/>
        <v>656.05</v>
      </c>
      <c r="O39" s="18" t="e">
        <f t="shared" si="1"/>
        <v>#REF!</v>
      </c>
      <c r="P39" s="18" t="e">
        <f t="shared" si="2"/>
        <v>#REF!</v>
      </c>
      <c r="Q39" s="18" t="e">
        <f t="shared" si="3"/>
        <v>#REF!</v>
      </c>
      <c r="R39" s="18" t="e">
        <f t="shared" si="4"/>
        <v>#REF!</v>
      </c>
      <c r="S39" s="18" t="e">
        <f t="shared" si="5"/>
        <v>#REF!</v>
      </c>
      <c r="T39" s="18" t="e">
        <f t="shared" si="6"/>
        <v>#REF!</v>
      </c>
      <c r="U39" s="18" t="e">
        <f t="shared" si="7"/>
        <v>#REF!</v>
      </c>
      <c r="V39" s="1"/>
      <c r="W39" s="18" t="e">
        <f t="shared" si="8"/>
        <v>#REF!</v>
      </c>
      <c r="X39" s="18" t="e">
        <f>+ROUND(H39*M39*(VLOOKUP(M39,TABLAS!$B$44:$D$50,3,1)+1.125%),2)</f>
        <v>#REF!</v>
      </c>
      <c r="Y39" s="18" t="e">
        <f t="shared" si="9"/>
        <v>#REF!</v>
      </c>
      <c r="Z39" s="18" t="e">
        <f t="shared" si="10"/>
        <v>#REF!</v>
      </c>
      <c r="AA39" s="1"/>
      <c r="AB39" s="18" t="e">
        <f t="shared" si="11"/>
        <v>#REF!</v>
      </c>
      <c r="AC39" s="18" t="e">
        <f t="shared" si="12"/>
        <v>#REF!</v>
      </c>
      <c r="AD39" s="18" t="e">
        <f t="shared" si="15"/>
        <v>#REF!</v>
      </c>
      <c r="AE39" s="18" t="e">
        <f t="shared" si="13"/>
        <v>#REF!</v>
      </c>
      <c r="AF39" s="1"/>
      <c r="AG39" s="18" t="e">
        <f t="shared" si="19"/>
        <v>#REF!</v>
      </c>
      <c r="AH39" s="18" t="e">
        <f t="shared" si="20"/>
        <v>#REF!</v>
      </c>
      <c r="AI39" s="18" t="e">
        <f t="shared" si="21"/>
        <v>#REF!</v>
      </c>
      <c r="AJ39" s="18" t="e">
        <f t="shared" si="22"/>
        <v>#REF!</v>
      </c>
      <c r="AK39" s="18" t="e">
        <f t="shared" si="23"/>
        <v>#REF!</v>
      </c>
      <c r="AL39" s="23" t="e">
        <f t="shared" si="16"/>
        <v>#REF!</v>
      </c>
      <c r="AM39" s="18"/>
    </row>
    <row r="40" spans="1:39" s="23" customFormat="1" ht="12.75" customHeight="1" x14ac:dyDescent="0.25">
      <c r="A40" s="19">
        <f t="shared" si="17"/>
        <v>33</v>
      </c>
      <c r="B40" s="19"/>
      <c r="C40" s="19"/>
      <c r="D40" s="19"/>
      <c r="E40" s="19"/>
      <c r="F40" s="69" t="e">
        <f>CALCULO!#REF!</f>
        <v>#REF!</v>
      </c>
      <c r="G40" s="20" t="e">
        <f>CALCULO!#REF!</f>
        <v>#REF!</v>
      </c>
      <c r="H40" s="21">
        <f t="shared" si="18"/>
        <v>31</v>
      </c>
      <c r="I40" s="19">
        <v>31</v>
      </c>
      <c r="J40" s="19">
        <v>0</v>
      </c>
      <c r="K40" s="19">
        <v>0</v>
      </c>
      <c r="L40" s="22" t="e">
        <f>+CALCULO!#REF!</f>
        <v>#REF!</v>
      </c>
      <c r="M40" s="22" t="e">
        <f t="shared" si="14"/>
        <v>#REF!</v>
      </c>
      <c r="N40" s="18">
        <f t="shared" si="0"/>
        <v>656.05</v>
      </c>
      <c r="O40" s="18" t="e">
        <f t="shared" si="1"/>
        <v>#REF!</v>
      </c>
      <c r="P40" s="18" t="e">
        <f t="shared" si="2"/>
        <v>#REF!</v>
      </c>
      <c r="Q40" s="18" t="e">
        <f t="shared" si="3"/>
        <v>#REF!</v>
      </c>
      <c r="R40" s="18" t="e">
        <f t="shared" si="4"/>
        <v>#REF!</v>
      </c>
      <c r="S40" s="18" t="e">
        <f t="shared" si="5"/>
        <v>#REF!</v>
      </c>
      <c r="T40" s="18" t="e">
        <f t="shared" si="6"/>
        <v>#REF!</v>
      </c>
      <c r="U40" s="18" t="e">
        <f t="shared" si="7"/>
        <v>#REF!</v>
      </c>
      <c r="V40" s="1"/>
      <c r="W40" s="18" t="e">
        <f t="shared" si="8"/>
        <v>#REF!</v>
      </c>
      <c r="X40" s="18" t="e">
        <f>+ROUND(H40*M40*(VLOOKUP(M40,TABLAS!$B$44:$D$50,3,1)+1.125%),2)</f>
        <v>#REF!</v>
      </c>
      <c r="Y40" s="18" t="e">
        <f t="shared" si="9"/>
        <v>#REF!</v>
      </c>
      <c r="Z40" s="18" t="e">
        <f t="shared" si="10"/>
        <v>#REF!</v>
      </c>
      <c r="AA40" s="1"/>
      <c r="AB40" s="18" t="e">
        <f t="shared" si="11"/>
        <v>#REF!</v>
      </c>
      <c r="AC40" s="18" t="e">
        <f t="shared" si="12"/>
        <v>#REF!</v>
      </c>
      <c r="AD40" s="18" t="e">
        <f t="shared" si="15"/>
        <v>#REF!</v>
      </c>
      <c r="AE40" s="18" t="e">
        <f t="shared" si="13"/>
        <v>#REF!</v>
      </c>
      <c r="AF40" s="1"/>
      <c r="AG40" s="18" t="e">
        <f t="shared" si="19"/>
        <v>#REF!</v>
      </c>
      <c r="AH40" s="18" t="e">
        <f t="shared" si="20"/>
        <v>#REF!</v>
      </c>
      <c r="AI40" s="18" t="e">
        <f t="shared" si="21"/>
        <v>#REF!</v>
      </c>
      <c r="AJ40" s="18" t="e">
        <f t="shared" si="22"/>
        <v>#REF!</v>
      </c>
      <c r="AK40" s="18" t="e">
        <f t="shared" si="23"/>
        <v>#REF!</v>
      </c>
      <c r="AL40" s="23" t="e">
        <f t="shared" si="16"/>
        <v>#REF!</v>
      </c>
      <c r="AM40" s="18"/>
    </row>
    <row r="41" spans="1:39" ht="12.75" customHeight="1" x14ac:dyDescent="0.25">
      <c r="A41" s="19">
        <f t="shared" si="17"/>
        <v>34</v>
      </c>
      <c r="B41" s="19"/>
      <c r="C41" s="19"/>
      <c r="D41" s="19"/>
      <c r="E41" s="19"/>
      <c r="F41" s="69" t="e">
        <f>CALCULO!#REF!</f>
        <v>#REF!</v>
      </c>
      <c r="G41" s="20" t="e">
        <f>CALCULO!#REF!</f>
        <v>#REF!</v>
      </c>
      <c r="H41" s="21">
        <f t="shared" si="18"/>
        <v>31</v>
      </c>
      <c r="I41" s="19">
        <v>31</v>
      </c>
      <c r="J41" s="19">
        <v>0</v>
      </c>
      <c r="K41" s="19">
        <v>0</v>
      </c>
      <c r="L41" s="22" t="e">
        <f>+CALCULO!#REF!</f>
        <v>#REF!</v>
      </c>
      <c r="M41" s="22" t="e">
        <f t="shared" si="14"/>
        <v>#REF!</v>
      </c>
      <c r="N41" s="18">
        <f t="shared" si="0"/>
        <v>656.05</v>
      </c>
      <c r="O41" s="18" t="e">
        <f t="shared" si="1"/>
        <v>#REF!</v>
      </c>
      <c r="P41" s="18" t="e">
        <f t="shared" si="2"/>
        <v>#REF!</v>
      </c>
      <c r="Q41" s="18" t="e">
        <f t="shared" si="3"/>
        <v>#REF!</v>
      </c>
      <c r="R41" s="18" t="e">
        <f t="shared" si="4"/>
        <v>#REF!</v>
      </c>
      <c r="S41" s="18" t="e">
        <f t="shared" si="5"/>
        <v>#REF!</v>
      </c>
      <c r="T41" s="18" t="e">
        <f t="shared" si="6"/>
        <v>#REF!</v>
      </c>
      <c r="U41" s="18" t="e">
        <f t="shared" si="7"/>
        <v>#REF!</v>
      </c>
      <c r="W41" s="18" t="e">
        <f t="shared" si="8"/>
        <v>#REF!</v>
      </c>
      <c r="X41" s="18" t="e">
        <f>+ROUND(H41*M41*(VLOOKUP(M41,TABLAS!$B$44:$D$50,3,1)+1.125%),2)</f>
        <v>#REF!</v>
      </c>
      <c r="Y41" s="18" t="e">
        <f t="shared" si="9"/>
        <v>#REF!</v>
      </c>
      <c r="Z41" s="18" t="e">
        <f t="shared" si="10"/>
        <v>#REF!</v>
      </c>
      <c r="AB41" s="18" t="e">
        <f t="shared" si="11"/>
        <v>#REF!</v>
      </c>
      <c r="AC41" s="18" t="e">
        <f t="shared" si="12"/>
        <v>#REF!</v>
      </c>
      <c r="AD41" s="18" t="e">
        <f t="shared" si="15"/>
        <v>#REF!</v>
      </c>
      <c r="AE41" s="18" t="e">
        <f t="shared" si="13"/>
        <v>#REF!</v>
      </c>
      <c r="AG41" s="18" t="e">
        <f t="shared" si="19"/>
        <v>#REF!</v>
      </c>
      <c r="AH41" s="18" t="e">
        <f t="shared" si="20"/>
        <v>#REF!</v>
      </c>
      <c r="AI41" s="18" t="e">
        <f t="shared" si="21"/>
        <v>#REF!</v>
      </c>
      <c r="AJ41" s="18" t="e">
        <f t="shared" si="22"/>
        <v>#REF!</v>
      </c>
      <c r="AK41" s="18" t="e">
        <f t="shared" si="23"/>
        <v>#REF!</v>
      </c>
      <c r="AL41" s="23" t="e">
        <f t="shared" si="16"/>
        <v>#REF!</v>
      </c>
    </row>
    <row r="42" spans="1:39" ht="12.75" customHeight="1" x14ac:dyDescent="0.25">
      <c r="A42" s="19">
        <f t="shared" si="17"/>
        <v>35</v>
      </c>
      <c r="B42" s="19"/>
      <c r="C42" s="19"/>
      <c r="D42" s="19"/>
      <c r="E42" s="19"/>
      <c r="F42" s="69" t="e">
        <f>CALCULO!#REF!</f>
        <v>#REF!</v>
      </c>
      <c r="G42" s="20" t="e">
        <f>CALCULO!#REF!</f>
        <v>#REF!</v>
      </c>
      <c r="H42" s="21">
        <f t="shared" si="18"/>
        <v>31</v>
      </c>
      <c r="I42" s="19">
        <v>31</v>
      </c>
      <c r="J42" s="19">
        <v>0</v>
      </c>
      <c r="K42" s="19">
        <v>0</v>
      </c>
      <c r="L42" s="22" t="e">
        <f>+CALCULO!#REF!</f>
        <v>#REF!</v>
      </c>
      <c r="M42" s="22" t="e">
        <f t="shared" si="14"/>
        <v>#REF!</v>
      </c>
      <c r="N42" s="18">
        <f t="shared" si="0"/>
        <v>656.05</v>
      </c>
      <c r="O42" s="18" t="e">
        <f t="shared" si="1"/>
        <v>#REF!</v>
      </c>
      <c r="P42" s="18" t="e">
        <f t="shared" si="2"/>
        <v>#REF!</v>
      </c>
      <c r="Q42" s="18" t="e">
        <f t="shared" si="3"/>
        <v>#REF!</v>
      </c>
      <c r="R42" s="18" t="e">
        <f t="shared" si="4"/>
        <v>#REF!</v>
      </c>
      <c r="S42" s="18" t="e">
        <f t="shared" si="5"/>
        <v>#REF!</v>
      </c>
      <c r="T42" s="18" t="e">
        <f t="shared" si="6"/>
        <v>#REF!</v>
      </c>
      <c r="U42" s="18" t="e">
        <f t="shared" si="7"/>
        <v>#REF!</v>
      </c>
      <c r="W42" s="18" t="e">
        <f t="shared" si="8"/>
        <v>#REF!</v>
      </c>
      <c r="X42" s="18" t="e">
        <f>+ROUND(H42*M42*(VLOOKUP(M42,TABLAS!$B$44:$D$50,3,1)+1.125%),2)</f>
        <v>#REF!</v>
      </c>
      <c r="Y42" s="18" t="e">
        <f t="shared" si="9"/>
        <v>#REF!</v>
      </c>
      <c r="Z42" s="18" t="e">
        <f t="shared" si="10"/>
        <v>#REF!</v>
      </c>
      <c r="AB42" s="18" t="e">
        <f t="shared" si="11"/>
        <v>#REF!</v>
      </c>
      <c r="AC42" s="18" t="e">
        <f t="shared" si="12"/>
        <v>#REF!</v>
      </c>
      <c r="AD42" s="18" t="e">
        <f t="shared" si="15"/>
        <v>#REF!</v>
      </c>
      <c r="AE42" s="18" t="e">
        <f t="shared" si="13"/>
        <v>#REF!</v>
      </c>
      <c r="AG42" s="18" t="e">
        <f t="shared" si="19"/>
        <v>#REF!</v>
      </c>
      <c r="AH42" s="18" t="e">
        <f t="shared" si="20"/>
        <v>#REF!</v>
      </c>
      <c r="AI42" s="18" t="e">
        <f t="shared" si="21"/>
        <v>#REF!</v>
      </c>
      <c r="AJ42" s="18" t="e">
        <f t="shared" si="22"/>
        <v>#REF!</v>
      </c>
      <c r="AK42" s="18" t="e">
        <f t="shared" si="23"/>
        <v>#REF!</v>
      </c>
      <c r="AL42" s="23" t="e">
        <f t="shared" si="16"/>
        <v>#REF!</v>
      </c>
    </row>
    <row r="43" spans="1:39" ht="12.75" customHeight="1" x14ac:dyDescent="0.25">
      <c r="A43" s="19">
        <f t="shared" si="17"/>
        <v>36</v>
      </c>
      <c r="B43" s="19"/>
      <c r="C43" s="19"/>
      <c r="D43" s="19"/>
      <c r="E43" s="19"/>
      <c r="F43" s="69" t="e">
        <f>CALCULO!#REF!</f>
        <v>#REF!</v>
      </c>
      <c r="G43" s="20" t="e">
        <f>CALCULO!#REF!</f>
        <v>#REF!</v>
      </c>
      <c r="H43" s="21">
        <f t="shared" si="18"/>
        <v>31</v>
      </c>
      <c r="I43" s="19">
        <v>31</v>
      </c>
      <c r="J43" s="19">
        <v>0</v>
      </c>
      <c r="K43" s="19">
        <v>0</v>
      </c>
      <c r="L43" s="22" t="e">
        <f>+CALCULO!#REF!</f>
        <v>#REF!</v>
      </c>
      <c r="M43" s="22" t="e">
        <f t="shared" si="14"/>
        <v>#REF!</v>
      </c>
      <c r="N43" s="18">
        <f t="shared" si="0"/>
        <v>656.05</v>
      </c>
      <c r="O43" s="18" t="e">
        <f t="shared" si="1"/>
        <v>#REF!</v>
      </c>
      <c r="P43" s="18" t="e">
        <f t="shared" si="2"/>
        <v>#REF!</v>
      </c>
      <c r="Q43" s="18" t="e">
        <f t="shared" si="3"/>
        <v>#REF!</v>
      </c>
      <c r="R43" s="18" t="e">
        <f t="shared" si="4"/>
        <v>#REF!</v>
      </c>
      <c r="S43" s="18" t="e">
        <f t="shared" si="5"/>
        <v>#REF!</v>
      </c>
      <c r="T43" s="18" t="e">
        <f t="shared" si="6"/>
        <v>#REF!</v>
      </c>
      <c r="U43" s="18" t="e">
        <f t="shared" si="7"/>
        <v>#REF!</v>
      </c>
      <c r="W43" s="18" t="e">
        <f t="shared" si="8"/>
        <v>#REF!</v>
      </c>
      <c r="X43" s="18" t="e">
        <f>+ROUND(H43*M43*(VLOOKUP(M43,TABLAS!$B$44:$D$50,3,1)+1.125%),2)</f>
        <v>#REF!</v>
      </c>
      <c r="Y43" s="18" t="e">
        <f t="shared" si="9"/>
        <v>#REF!</v>
      </c>
      <c r="Z43" s="18" t="e">
        <f t="shared" si="10"/>
        <v>#REF!</v>
      </c>
      <c r="AB43" s="18" t="e">
        <f t="shared" si="11"/>
        <v>#REF!</v>
      </c>
      <c r="AC43" s="18" t="e">
        <f t="shared" si="12"/>
        <v>#REF!</v>
      </c>
      <c r="AD43" s="18" t="e">
        <f t="shared" si="15"/>
        <v>#REF!</v>
      </c>
      <c r="AE43" s="18" t="e">
        <f t="shared" si="13"/>
        <v>#REF!</v>
      </c>
      <c r="AG43" s="18" t="e">
        <f t="shared" si="19"/>
        <v>#REF!</v>
      </c>
      <c r="AH43" s="18" t="e">
        <f t="shared" si="20"/>
        <v>#REF!</v>
      </c>
      <c r="AI43" s="18" t="e">
        <f t="shared" si="21"/>
        <v>#REF!</v>
      </c>
      <c r="AJ43" s="18" t="e">
        <f t="shared" si="22"/>
        <v>#REF!</v>
      </c>
      <c r="AK43" s="18" t="e">
        <f t="shared" si="23"/>
        <v>#REF!</v>
      </c>
      <c r="AL43" s="23" t="e">
        <f t="shared" si="16"/>
        <v>#REF!</v>
      </c>
    </row>
    <row r="44" spans="1:39" ht="12.75" customHeight="1" x14ac:dyDescent="0.25">
      <c r="A44" s="19">
        <f t="shared" si="17"/>
        <v>37</v>
      </c>
      <c r="B44" s="19"/>
      <c r="C44" s="19"/>
      <c r="D44" s="19"/>
      <c r="E44" s="19"/>
      <c r="F44" s="69" t="e">
        <f>CALCULO!#REF!</f>
        <v>#REF!</v>
      </c>
      <c r="G44" s="20" t="e">
        <f>CALCULO!#REF!</f>
        <v>#REF!</v>
      </c>
      <c r="H44" s="21">
        <f t="shared" si="18"/>
        <v>31</v>
      </c>
      <c r="I44" s="19">
        <v>31</v>
      </c>
      <c r="J44" s="19">
        <v>0</v>
      </c>
      <c r="K44" s="19">
        <v>0</v>
      </c>
      <c r="L44" s="22" t="e">
        <f>+CALCULO!#REF!</f>
        <v>#REF!</v>
      </c>
      <c r="M44" s="22" t="e">
        <f t="shared" si="14"/>
        <v>#REF!</v>
      </c>
      <c r="N44" s="18">
        <f t="shared" si="0"/>
        <v>656.05</v>
      </c>
      <c r="O44" s="18" t="e">
        <f t="shared" si="1"/>
        <v>#REF!</v>
      </c>
      <c r="P44" s="18" t="e">
        <f t="shared" si="2"/>
        <v>#REF!</v>
      </c>
      <c r="Q44" s="18" t="e">
        <f t="shared" si="3"/>
        <v>#REF!</v>
      </c>
      <c r="R44" s="18" t="e">
        <f t="shared" si="4"/>
        <v>#REF!</v>
      </c>
      <c r="S44" s="18" t="e">
        <f t="shared" si="5"/>
        <v>#REF!</v>
      </c>
      <c r="T44" s="18" t="e">
        <f t="shared" si="6"/>
        <v>#REF!</v>
      </c>
      <c r="U44" s="18" t="e">
        <f t="shared" si="7"/>
        <v>#REF!</v>
      </c>
      <c r="W44" s="18" t="e">
        <f t="shared" si="8"/>
        <v>#REF!</v>
      </c>
      <c r="X44" s="18" t="e">
        <f>+ROUND(H44*M44*(VLOOKUP(M44,TABLAS!$B$44:$D$50,3,1)+1.125%),2)</f>
        <v>#REF!</v>
      </c>
      <c r="Y44" s="18" t="e">
        <f t="shared" si="9"/>
        <v>#REF!</v>
      </c>
      <c r="Z44" s="18" t="e">
        <f t="shared" si="10"/>
        <v>#REF!</v>
      </c>
      <c r="AB44" s="18" t="e">
        <f t="shared" si="11"/>
        <v>#REF!</v>
      </c>
      <c r="AC44" s="18" t="e">
        <f t="shared" si="12"/>
        <v>#REF!</v>
      </c>
      <c r="AD44" s="18" t="e">
        <f t="shared" si="15"/>
        <v>#REF!</v>
      </c>
      <c r="AE44" s="18" t="e">
        <f t="shared" si="13"/>
        <v>#REF!</v>
      </c>
      <c r="AG44" s="18" t="e">
        <f t="shared" si="19"/>
        <v>#REF!</v>
      </c>
      <c r="AH44" s="18" t="e">
        <f t="shared" si="20"/>
        <v>#REF!</v>
      </c>
      <c r="AI44" s="18" t="e">
        <f t="shared" si="21"/>
        <v>#REF!</v>
      </c>
      <c r="AJ44" s="18" t="e">
        <f t="shared" si="22"/>
        <v>#REF!</v>
      </c>
      <c r="AK44" s="18" t="e">
        <f t="shared" si="23"/>
        <v>#REF!</v>
      </c>
      <c r="AL44" s="23" t="e">
        <f t="shared" si="16"/>
        <v>#REF!</v>
      </c>
    </row>
    <row r="45" spans="1:39" ht="12.75" customHeight="1" x14ac:dyDescent="0.25">
      <c r="A45" s="19">
        <f t="shared" si="17"/>
        <v>38</v>
      </c>
      <c r="B45" s="19"/>
      <c r="C45" s="19"/>
      <c r="D45" s="19"/>
      <c r="E45" s="19"/>
      <c r="F45" s="69" t="e">
        <f>CALCULO!#REF!</f>
        <v>#REF!</v>
      </c>
      <c r="G45" s="20" t="e">
        <f>CALCULO!#REF!</f>
        <v>#REF!</v>
      </c>
      <c r="H45" s="21">
        <f t="shared" si="18"/>
        <v>31</v>
      </c>
      <c r="I45" s="19">
        <v>31</v>
      </c>
      <c r="J45" s="19">
        <v>0</v>
      </c>
      <c r="K45" s="19">
        <v>0</v>
      </c>
      <c r="L45" s="22" t="e">
        <f>+CALCULO!#REF!</f>
        <v>#REF!</v>
      </c>
      <c r="M45" s="22" t="e">
        <f t="shared" si="14"/>
        <v>#REF!</v>
      </c>
      <c r="N45" s="18">
        <f t="shared" si="0"/>
        <v>656.05</v>
      </c>
      <c r="O45" s="18" t="e">
        <f t="shared" si="1"/>
        <v>#REF!</v>
      </c>
      <c r="P45" s="18" t="e">
        <f t="shared" si="2"/>
        <v>#REF!</v>
      </c>
      <c r="Q45" s="18" t="e">
        <f t="shared" si="3"/>
        <v>#REF!</v>
      </c>
      <c r="R45" s="18" t="e">
        <f t="shared" si="4"/>
        <v>#REF!</v>
      </c>
      <c r="S45" s="18" t="e">
        <f t="shared" si="5"/>
        <v>#REF!</v>
      </c>
      <c r="T45" s="18" t="e">
        <f t="shared" si="6"/>
        <v>#REF!</v>
      </c>
      <c r="U45" s="18" t="e">
        <f t="shared" si="7"/>
        <v>#REF!</v>
      </c>
      <c r="W45" s="18" t="e">
        <f t="shared" si="8"/>
        <v>#REF!</v>
      </c>
      <c r="X45" s="18" t="e">
        <f>+ROUND(H45*M45*(VLOOKUP(M45,TABLAS!$B$44:$D$50,3,1)+1.125%),2)</f>
        <v>#REF!</v>
      </c>
      <c r="Y45" s="18" t="e">
        <f t="shared" si="9"/>
        <v>#REF!</v>
      </c>
      <c r="Z45" s="18" t="e">
        <f t="shared" si="10"/>
        <v>#REF!</v>
      </c>
      <c r="AB45" s="18" t="e">
        <f t="shared" si="11"/>
        <v>#REF!</v>
      </c>
      <c r="AC45" s="18" t="e">
        <f t="shared" si="12"/>
        <v>#REF!</v>
      </c>
      <c r="AD45" s="18" t="e">
        <f t="shared" si="15"/>
        <v>#REF!</v>
      </c>
      <c r="AE45" s="18" t="e">
        <f t="shared" si="13"/>
        <v>#REF!</v>
      </c>
      <c r="AG45" s="18" t="e">
        <f t="shared" si="19"/>
        <v>#REF!</v>
      </c>
      <c r="AH45" s="18" t="e">
        <f t="shared" si="20"/>
        <v>#REF!</v>
      </c>
      <c r="AI45" s="18" t="e">
        <f t="shared" si="21"/>
        <v>#REF!</v>
      </c>
      <c r="AJ45" s="18" t="e">
        <f t="shared" si="22"/>
        <v>#REF!</v>
      </c>
      <c r="AK45" s="18" t="e">
        <f t="shared" si="23"/>
        <v>#REF!</v>
      </c>
      <c r="AL45" s="23" t="e">
        <f t="shared" si="16"/>
        <v>#REF!</v>
      </c>
    </row>
    <row r="46" spans="1:39" ht="12.75" customHeight="1" x14ac:dyDescent="0.25">
      <c r="A46" s="19">
        <f t="shared" si="17"/>
        <v>39</v>
      </c>
      <c r="B46" s="19"/>
      <c r="C46" s="19"/>
      <c r="D46" s="19"/>
      <c r="E46" s="19"/>
      <c r="F46" s="69" t="e">
        <f>CALCULO!#REF!</f>
        <v>#REF!</v>
      </c>
      <c r="G46" s="20" t="e">
        <f>CALCULO!#REF!</f>
        <v>#REF!</v>
      </c>
      <c r="H46" s="21">
        <f t="shared" si="18"/>
        <v>31</v>
      </c>
      <c r="I46" s="19">
        <v>31</v>
      </c>
      <c r="J46" s="19">
        <v>0</v>
      </c>
      <c r="K46" s="19">
        <v>0</v>
      </c>
      <c r="L46" s="22" t="e">
        <f>+CALCULO!#REF!</f>
        <v>#REF!</v>
      </c>
      <c r="M46" s="22" t="e">
        <f t="shared" si="14"/>
        <v>#REF!</v>
      </c>
      <c r="N46" s="18">
        <f t="shared" si="0"/>
        <v>656.05</v>
      </c>
      <c r="O46" s="18" t="e">
        <f t="shared" si="1"/>
        <v>#REF!</v>
      </c>
      <c r="P46" s="18" t="e">
        <f t="shared" si="2"/>
        <v>#REF!</v>
      </c>
      <c r="Q46" s="18" t="e">
        <f t="shared" si="3"/>
        <v>#REF!</v>
      </c>
      <c r="R46" s="18" t="e">
        <f t="shared" si="4"/>
        <v>#REF!</v>
      </c>
      <c r="S46" s="18" t="e">
        <f t="shared" si="5"/>
        <v>#REF!</v>
      </c>
      <c r="T46" s="18" t="e">
        <f t="shared" si="6"/>
        <v>#REF!</v>
      </c>
      <c r="U46" s="18" t="e">
        <f t="shared" si="7"/>
        <v>#REF!</v>
      </c>
      <c r="W46" s="18" t="e">
        <f t="shared" si="8"/>
        <v>#REF!</v>
      </c>
      <c r="X46" s="18" t="e">
        <f>+ROUND(H46*M46*(VLOOKUP(M46,TABLAS!$B$44:$D$50,3,1)+1.125%),2)</f>
        <v>#REF!</v>
      </c>
      <c r="Y46" s="18" t="e">
        <f t="shared" si="9"/>
        <v>#REF!</v>
      </c>
      <c r="Z46" s="18" t="e">
        <f t="shared" si="10"/>
        <v>#REF!</v>
      </c>
      <c r="AB46" s="18" t="e">
        <f t="shared" si="11"/>
        <v>#REF!</v>
      </c>
      <c r="AC46" s="18" t="e">
        <f t="shared" si="12"/>
        <v>#REF!</v>
      </c>
      <c r="AD46" s="18" t="e">
        <f t="shared" si="15"/>
        <v>#REF!</v>
      </c>
      <c r="AE46" s="18" t="e">
        <f t="shared" si="13"/>
        <v>#REF!</v>
      </c>
      <c r="AG46" s="18" t="e">
        <f t="shared" si="19"/>
        <v>#REF!</v>
      </c>
      <c r="AH46" s="18" t="e">
        <f t="shared" si="20"/>
        <v>#REF!</v>
      </c>
      <c r="AI46" s="18" t="e">
        <f t="shared" si="21"/>
        <v>#REF!</v>
      </c>
      <c r="AJ46" s="18" t="e">
        <f t="shared" si="22"/>
        <v>#REF!</v>
      </c>
      <c r="AK46" s="18" t="e">
        <f t="shared" si="23"/>
        <v>#REF!</v>
      </c>
      <c r="AL46" s="23" t="e">
        <f t="shared" si="16"/>
        <v>#REF!</v>
      </c>
    </row>
    <row r="47" spans="1:39" ht="12.75" customHeight="1" x14ac:dyDescent="0.25">
      <c r="A47" s="19">
        <f t="shared" si="17"/>
        <v>40</v>
      </c>
      <c r="B47" s="19"/>
      <c r="C47" s="19"/>
      <c r="D47" s="19"/>
      <c r="E47" s="19"/>
      <c r="F47" s="69" t="e">
        <f>CALCULO!#REF!</f>
        <v>#REF!</v>
      </c>
      <c r="G47" s="20" t="e">
        <f>CALCULO!#REF!</f>
        <v>#REF!</v>
      </c>
      <c r="H47" s="21">
        <f t="shared" si="18"/>
        <v>31</v>
      </c>
      <c r="I47" s="19">
        <v>31</v>
      </c>
      <c r="J47" s="19">
        <v>0</v>
      </c>
      <c r="K47" s="19">
        <v>0</v>
      </c>
      <c r="L47" s="22" t="e">
        <f>+CALCULO!#REF!</f>
        <v>#REF!</v>
      </c>
      <c r="M47" s="22" t="e">
        <f t="shared" si="14"/>
        <v>#REF!</v>
      </c>
      <c r="N47" s="18">
        <f t="shared" si="0"/>
        <v>656.05</v>
      </c>
      <c r="O47" s="18" t="e">
        <f t="shared" si="1"/>
        <v>#REF!</v>
      </c>
      <c r="P47" s="18" t="e">
        <f t="shared" si="2"/>
        <v>#REF!</v>
      </c>
      <c r="Q47" s="18" t="e">
        <f t="shared" si="3"/>
        <v>#REF!</v>
      </c>
      <c r="R47" s="18" t="e">
        <f t="shared" si="4"/>
        <v>#REF!</v>
      </c>
      <c r="S47" s="18" t="e">
        <f t="shared" si="5"/>
        <v>#REF!</v>
      </c>
      <c r="T47" s="18" t="e">
        <f t="shared" si="6"/>
        <v>#REF!</v>
      </c>
      <c r="U47" s="18" t="e">
        <f t="shared" si="7"/>
        <v>#REF!</v>
      </c>
      <c r="W47" s="18" t="e">
        <f t="shared" si="8"/>
        <v>#REF!</v>
      </c>
      <c r="X47" s="18" t="e">
        <f>+ROUND(H47*M47*(VLOOKUP(M47,TABLAS!$B$44:$D$50,3,1)+1.125%),2)</f>
        <v>#REF!</v>
      </c>
      <c r="Y47" s="18" t="e">
        <f t="shared" si="9"/>
        <v>#REF!</v>
      </c>
      <c r="Z47" s="18" t="e">
        <f t="shared" si="10"/>
        <v>#REF!</v>
      </c>
      <c r="AB47" s="18" t="e">
        <f t="shared" si="11"/>
        <v>#REF!</v>
      </c>
      <c r="AC47" s="18" t="e">
        <f t="shared" si="12"/>
        <v>#REF!</v>
      </c>
      <c r="AD47" s="18" t="e">
        <f t="shared" si="15"/>
        <v>#REF!</v>
      </c>
      <c r="AE47" s="18" t="e">
        <f t="shared" si="13"/>
        <v>#REF!</v>
      </c>
      <c r="AG47" s="18" t="e">
        <f t="shared" si="19"/>
        <v>#REF!</v>
      </c>
      <c r="AH47" s="18" t="e">
        <f t="shared" si="20"/>
        <v>#REF!</v>
      </c>
      <c r="AI47" s="18" t="e">
        <f t="shared" si="21"/>
        <v>#REF!</v>
      </c>
      <c r="AJ47" s="18" t="e">
        <f t="shared" si="22"/>
        <v>#REF!</v>
      </c>
      <c r="AK47" s="18" t="e">
        <f t="shared" si="23"/>
        <v>#REF!</v>
      </c>
      <c r="AL47" s="23" t="e">
        <f t="shared" si="16"/>
        <v>#REF!</v>
      </c>
    </row>
    <row r="48" spans="1:39" ht="12.75" customHeight="1" x14ac:dyDescent="0.25">
      <c r="A48" s="19">
        <f t="shared" si="17"/>
        <v>41</v>
      </c>
      <c r="B48" s="19"/>
      <c r="C48" s="19"/>
      <c r="D48" s="19"/>
      <c r="E48" s="19"/>
      <c r="F48" s="69" t="e">
        <f>CALCULO!#REF!</f>
        <v>#REF!</v>
      </c>
      <c r="G48" s="20" t="e">
        <f>CALCULO!#REF!</f>
        <v>#REF!</v>
      </c>
      <c r="H48" s="21">
        <f t="shared" si="18"/>
        <v>31</v>
      </c>
      <c r="I48" s="19">
        <v>31</v>
      </c>
      <c r="J48" s="19">
        <v>0</v>
      </c>
      <c r="K48" s="19">
        <v>0</v>
      </c>
      <c r="L48" s="22" t="e">
        <f>+CALCULO!#REF!</f>
        <v>#REF!</v>
      </c>
      <c r="M48" s="22" t="e">
        <f t="shared" si="14"/>
        <v>#REF!</v>
      </c>
      <c r="N48" s="18">
        <f t="shared" si="0"/>
        <v>656.05</v>
      </c>
      <c r="O48" s="18" t="e">
        <f t="shared" si="1"/>
        <v>#REF!</v>
      </c>
      <c r="P48" s="18" t="e">
        <f t="shared" si="2"/>
        <v>#REF!</v>
      </c>
      <c r="Q48" s="18" t="e">
        <f t="shared" si="3"/>
        <v>#REF!</v>
      </c>
      <c r="R48" s="18" t="e">
        <f t="shared" si="4"/>
        <v>#REF!</v>
      </c>
      <c r="S48" s="18" t="e">
        <f t="shared" si="5"/>
        <v>#REF!</v>
      </c>
      <c r="T48" s="18" t="e">
        <f t="shared" si="6"/>
        <v>#REF!</v>
      </c>
      <c r="U48" s="18" t="e">
        <f t="shared" si="7"/>
        <v>#REF!</v>
      </c>
      <c r="W48" s="18" t="e">
        <f t="shared" si="8"/>
        <v>#REF!</v>
      </c>
      <c r="X48" s="18" t="e">
        <f>+ROUND(H48*M48*(VLOOKUP(M48,TABLAS!$B$44:$D$50,3,1)+1.125%),2)</f>
        <v>#REF!</v>
      </c>
      <c r="Y48" s="18" t="e">
        <f t="shared" si="9"/>
        <v>#REF!</v>
      </c>
      <c r="Z48" s="18" t="e">
        <f t="shared" si="10"/>
        <v>#REF!</v>
      </c>
      <c r="AB48" s="18" t="e">
        <f t="shared" si="11"/>
        <v>#REF!</v>
      </c>
      <c r="AC48" s="18" t="e">
        <f t="shared" si="12"/>
        <v>#REF!</v>
      </c>
      <c r="AD48" s="18" t="e">
        <f t="shared" si="15"/>
        <v>#REF!</v>
      </c>
      <c r="AE48" s="18" t="e">
        <f t="shared" si="13"/>
        <v>#REF!</v>
      </c>
      <c r="AG48" s="18" t="e">
        <f t="shared" si="19"/>
        <v>#REF!</v>
      </c>
      <c r="AH48" s="18" t="e">
        <f t="shared" si="20"/>
        <v>#REF!</v>
      </c>
      <c r="AI48" s="18" t="e">
        <f t="shared" si="21"/>
        <v>#REF!</v>
      </c>
      <c r="AJ48" s="18" t="e">
        <f t="shared" si="22"/>
        <v>#REF!</v>
      </c>
      <c r="AK48" s="18" t="e">
        <f t="shared" si="23"/>
        <v>#REF!</v>
      </c>
      <c r="AL48" s="23" t="e">
        <f t="shared" si="16"/>
        <v>#REF!</v>
      </c>
    </row>
    <row r="49" spans="1:38" ht="12.75" customHeight="1" x14ac:dyDescent="0.25">
      <c r="A49" s="19">
        <f t="shared" si="17"/>
        <v>42</v>
      </c>
      <c r="B49" s="19"/>
      <c r="C49" s="19"/>
      <c r="D49" s="19"/>
      <c r="E49" s="19"/>
      <c r="F49" s="69" t="e">
        <f>CALCULO!#REF!</f>
        <v>#REF!</v>
      </c>
      <c r="G49" s="20" t="e">
        <f>CALCULO!#REF!</f>
        <v>#REF!</v>
      </c>
      <c r="H49" s="21">
        <f t="shared" si="18"/>
        <v>31</v>
      </c>
      <c r="I49" s="19">
        <v>31</v>
      </c>
      <c r="J49" s="19">
        <v>0</v>
      </c>
      <c r="K49" s="19">
        <v>0</v>
      </c>
      <c r="L49" s="22" t="e">
        <f>+CALCULO!#REF!</f>
        <v>#REF!</v>
      </c>
      <c r="M49" s="22" t="e">
        <f t="shared" si="14"/>
        <v>#REF!</v>
      </c>
      <c r="N49" s="18">
        <f t="shared" si="0"/>
        <v>656.05</v>
      </c>
      <c r="O49" s="18" t="e">
        <f t="shared" si="1"/>
        <v>#REF!</v>
      </c>
      <c r="P49" s="18" t="e">
        <f t="shared" si="2"/>
        <v>#REF!</v>
      </c>
      <c r="Q49" s="18" t="e">
        <f t="shared" si="3"/>
        <v>#REF!</v>
      </c>
      <c r="R49" s="18" t="e">
        <f t="shared" si="4"/>
        <v>#REF!</v>
      </c>
      <c r="S49" s="18" t="e">
        <f t="shared" si="5"/>
        <v>#REF!</v>
      </c>
      <c r="T49" s="18" t="e">
        <f t="shared" si="6"/>
        <v>#REF!</v>
      </c>
      <c r="U49" s="18" t="e">
        <f t="shared" si="7"/>
        <v>#REF!</v>
      </c>
      <c r="W49" s="18" t="e">
        <f t="shared" si="8"/>
        <v>#REF!</v>
      </c>
      <c r="X49" s="18" t="e">
        <f>+ROUND(H49*M49*(VLOOKUP(M49,TABLAS!$B$44:$D$50,3,1)+1.125%),2)</f>
        <v>#REF!</v>
      </c>
      <c r="Y49" s="18" t="e">
        <f t="shared" si="9"/>
        <v>#REF!</v>
      </c>
      <c r="Z49" s="18" t="e">
        <f t="shared" si="10"/>
        <v>#REF!</v>
      </c>
      <c r="AB49" s="18" t="e">
        <f t="shared" si="11"/>
        <v>#REF!</v>
      </c>
      <c r="AC49" s="18" t="e">
        <f t="shared" si="12"/>
        <v>#REF!</v>
      </c>
      <c r="AD49" s="18" t="e">
        <f t="shared" si="15"/>
        <v>#REF!</v>
      </c>
      <c r="AE49" s="18" t="e">
        <f t="shared" si="13"/>
        <v>#REF!</v>
      </c>
      <c r="AG49" s="18" t="e">
        <f t="shared" si="19"/>
        <v>#REF!</v>
      </c>
      <c r="AH49" s="18" t="e">
        <f t="shared" si="20"/>
        <v>#REF!</v>
      </c>
      <c r="AI49" s="18" t="e">
        <f t="shared" si="21"/>
        <v>#REF!</v>
      </c>
      <c r="AJ49" s="18" t="e">
        <f t="shared" si="22"/>
        <v>#REF!</v>
      </c>
      <c r="AK49" s="18" t="e">
        <f t="shared" si="23"/>
        <v>#REF!</v>
      </c>
      <c r="AL49" s="23" t="e">
        <f t="shared" si="16"/>
        <v>#REF!</v>
      </c>
    </row>
    <row r="50" spans="1:38" ht="12.75" customHeight="1" x14ac:dyDescent="0.25">
      <c r="A50" s="19">
        <f t="shared" si="17"/>
        <v>43</v>
      </c>
      <c r="B50" s="19"/>
      <c r="C50" s="19"/>
      <c r="D50" s="19"/>
      <c r="E50" s="19"/>
      <c r="F50" s="69" t="e">
        <f>CALCULO!#REF!</f>
        <v>#REF!</v>
      </c>
      <c r="G50" s="20" t="e">
        <f>CALCULO!#REF!</f>
        <v>#REF!</v>
      </c>
      <c r="H50" s="21">
        <f t="shared" si="18"/>
        <v>31</v>
      </c>
      <c r="I50" s="19">
        <v>31</v>
      </c>
      <c r="J50" s="19">
        <v>0</v>
      </c>
      <c r="K50" s="19">
        <v>0</v>
      </c>
      <c r="L50" s="22" t="e">
        <f>+CALCULO!#REF!</f>
        <v>#REF!</v>
      </c>
      <c r="M50" s="22" t="e">
        <f t="shared" si="14"/>
        <v>#REF!</v>
      </c>
      <c r="N50" s="18">
        <f t="shared" si="0"/>
        <v>656.05</v>
      </c>
      <c r="O50" s="18" t="e">
        <f t="shared" si="1"/>
        <v>#REF!</v>
      </c>
      <c r="P50" s="18" t="e">
        <f t="shared" si="2"/>
        <v>#REF!</v>
      </c>
      <c r="Q50" s="18" t="e">
        <f t="shared" si="3"/>
        <v>#REF!</v>
      </c>
      <c r="R50" s="18" t="e">
        <f t="shared" si="4"/>
        <v>#REF!</v>
      </c>
      <c r="S50" s="18" t="e">
        <f t="shared" si="5"/>
        <v>#REF!</v>
      </c>
      <c r="T50" s="18" t="e">
        <f t="shared" si="6"/>
        <v>#REF!</v>
      </c>
      <c r="U50" s="18" t="e">
        <f t="shared" si="7"/>
        <v>#REF!</v>
      </c>
      <c r="W50" s="18" t="e">
        <f t="shared" si="8"/>
        <v>#REF!</v>
      </c>
      <c r="X50" s="18" t="e">
        <f>+ROUND(H50*M50*(VLOOKUP(M50,TABLAS!$B$44:$D$50,3,1)+1.125%),2)</f>
        <v>#REF!</v>
      </c>
      <c r="Y50" s="18" t="e">
        <f t="shared" si="9"/>
        <v>#REF!</v>
      </c>
      <c r="Z50" s="18" t="e">
        <f t="shared" si="10"/>
        <v>#REF!</v>
      </c>
      <c r="AB50" s="18" t="e">
        <f t="shared" si="11"/>
        <v>#REF!</v>
      </c>
      <c r="AC50" s="18" t="e">
        <f t="shared" si="12"/>
        <v>#REF!</v>
      </c>
      <c r="AD50" s="18" t="e">
        <f t="shared" si="15"/>
        <v>#REF!</v>
      </c>
      <c r="AE50" s="18" t="e">
        <f t="shared" si="13"/>
        <v>#REF!</v>
      </c>
      <c r="AG50" s="18" t="e">
        <f t="shared" si="19"/>
        <v>#REF!</v>
      </c>
      <c r="AH50" s="18" t="e">
        <f t="shared" si="20"/>
        <v>#REF!</v>
      </c>
      <c r="AI50" s="18" t="e">
        <f t="shared" si="21"/>
        <v>#REF!</v>
      </c>
      <c r="AJ50" s="18" t="e">
        <f t="shared" si="22"/>
        <v>#REF!</v>
      </c>
      <c r="AK50" s="18" t="e">
        <f t="shared" si="23"/>
        <v>#REF!</v>
      </c>
      <c r="AL50" s="23" t="e">
        <f t="shared" si="16"/>
        <v>#REF!</v>
      </c>
    </row>
    <row r="51" spans="1:38" ht="12.75" customHeight="1" x14ac:dyDescent="0.25">
      <c r="A51" s="19">
        <f t="shared" si="17"/>
        <v>44</v>
      </c>
      <c r="B51" s="19"/>
      <c r="C51" s="19"/>
      <c r="D51" s="19"/>
      <c r="E51" s="19"/>
      <c r="F51" s="69" t="e">
        <f>CALCULO!#REF!</f>
        <v>#REF!</v>
      </c>
      <c r="G51" s="20" t="e">
        <f>CALCULO!#REF!</f>
        <v>#REF!</v>
      </c>
      <c r="H51" s="21">
        <f t="shared" si="18"/>
        <v>31</v>
      </c>
      <c r="I51" s="19">
        <v>31</v>
      </c>
      <c r="J51" s="19">
        <v>0</v>
      </c>
      <c r="K51" s="19">
        <v>0</v>
      </c>
      <c r="L51" s="22" t="e">
        <f>+CALCULO!#REF!</f>
        <v>#REF!</v>
      </c>
      <c r="M51" s="22" t="e">
        <f t="shared" si="14"/>
        <v>#REF!</v>
      </c>
      <c r="N51" s="18">
        <f t="shared" si="0"/>
        <v>656.05</v>
      </c>
      <c r="O51" s="18" t="e">
        <f t="shared" si="1"/>
        <v>#REF!</v>
      </c>
      <c r="P51" s="18" t="e">
        <f t="shared" si="2"/>
        <v>#REF!</v>
      </c>
      <c r="Q51" s="18" t="e">
        <f t="shared" si="3"/>
        <v>#REF!</v>
      </c>
      <c r="R51" s="18" t="e">
        <f t="shared" si="4"/>
        <v>#REF!</v>
      </c>
      <c r="S51" s="18" t="e">
        <f t="shared" si="5"/>
        <v>#REF!</v>
      </c>
      <c r="T51" s="18" t="e">
        <f t="shared" si="6"/>
        <v>#REF!</v>
      </c>
      <c r="U51" s="18" t="e">
        <f t="shared" si="7"/>
        <v>#REF!</v>
      </c>
      <c r="W51" s="18" t="e">
        <f t="shared" si="8"/>
        <v>#REF!</v>
      </c>
      <c r="X51" s="18" t="e">
        <f>+ROUND(H51*M51*(VLOOKUP(M51,TABLAS!$B$44:$D$50,3,1)+1.125%),2)</f>
        <v>#REF!</v>
      </c>
      <c r="Y51" s="18" t="e">
        <f t="shared" si="9"/>
        <v>#REF!</v>
      </c>
      <c r="Z51" s="18" t="e">
        <f t="shared" si="10"/>
        <v>#REF!</v>
      </c>
      <c r="AB51" s="18" t="e">
        <f t="shared" si="11"/>
        <v>#REF!</v>
      </c>
      <c r="AC51" s="18" t="e">
        <f t="shared" si="12"/>
        <v>#REF!</v>
      </c>
      <c r="AD51" s="18" t="e">
        <f t="shared" si="15"/>
        <v>#REF!</v>
      </c>
      <c r="AE51" s="18" t="e">
        <f t="shared" si="13"/>
        <v>#REF!</v>
      </c>
      <c r="AG51" s="18" t="e">
        <f t="shared" si="19"/>
        <v>#REF!</v>
      </c>
      <c r="AH51" s="18" t="e">
        <f t="shared" si="20"/>
        <v>#REF!</v>
      </c>
      <c r="AI51" s="18" t="e">
        <f t="shared" si="21"/>
        <v>#REF!</v>
      </c>
      <c r="AJ51" s="18" t="e">
        <f t="shared" si="22"/>
        <v>#REF!</v>
      </c>
      <c r="AK51" s="18" t="e">
        <f t="shared" si="23"/>
        <v>#REF!</v>
      </c>
      <c r="AL51" s="23" t="e">
        <f t="shared" si="16"/>
        <v>#REF!</v>
      </c>
    </row>
    <row r="52" spans="1:38" ht="12.75" customHeight="1" x14ac:dyDescent="0.25">
      <c r="A52" s="19">
        <f t="shared" si="17"/>
        <v>45</v>
      </c>
      <c r="B52" s="19"/>
      <c r="C52" s="19"/>
      <c r="D52" s="19"/>
      <c r="E52" s="19"/>
      <c r="F52" s="69" t="e">
        <f>CALCULO!#REF!</f>
        <v>#REF!</v>
      </c>
      <c r="G52" s="20" t="e">
        <f>CALCULO!#REF!</f>
        <v>#REF!</v>
      </c>
      <c r="H52" s="21">
        <f t="shared" si="18"/>
        <v>31</v>
      </c>
      <c r="I52" s="19">
        <v>31</v>
      </c>
      <c r="J52" s="19">
        <v>0</v>
      </c>
      <c r="K52" s="19">
        <v>0</v>
      </c>
      <c r="L52" s="22" t="e">
        <f>+CALCULO!#REF!</f>
        <v>#REF!</v>
      </c>
      <c r="M52" s="22" t="e">
        <f t="shared" si="14"/>
        <v>#REF!</v>
      </c>
      <c r="N52" s="18">
        <f t="shared" si="0"/>
        <v>656.05</v>
      </c>
      <c r="O52" s="18" t="e">
        <f t="shared" si="1"/>
        <v>#REF!</v>
      </c>
      <c r="P52" s="18" t="e">
        <f t="shared" si="2"/>
        <v>#REF!</v>
      </c>
      <c r="Q52" s="18" t="e">
        <f t="shared" si="3"/>
        <v>#REF!</v>
      </c>
      <c r="R52" s="18" t="e">
        <f t="shared" si="4"/>
        <v>#REF!</v>
      </c>
      <c r="S52" s="18" t="e">
        <f t="shared" si="5"/>
        <v>#REF!</v>
      </c>
      <c r="T52" s="18" t="e">
        <f t="shared" si="6"/>
        <v>#REF!</v>
      </c>
      <c r="U52" s="18" t="e">
        <f t="shared" si="7"/>
        <v>#REF!</v>
      </c>
      <c r="W52" s="18" t="e">
        <f t="shared" si="8"/>
        <v>#REF!</v>
      </c>
      <c r="X52" s="18" t="e">
        <f>+ROUND(H52*M52*(VLOOKUP(M52,TABLAS!$B$44:$D$50,3,1)+1.125%),2)</f>
        <v>#REF!</v>
      </c>
      <c r="Y52" s="18" t="e">
        <f t="shared" si="9"/>
        <v>#REF!</v>
      </c>
      <c r="Z52" s="18" t="e">
        <f t="shared" si="10"/>
        <v>#REF!</v>
      </c>
      <c r="AB52" s="18" t="e">
        <f t="shared" si="11"/>
        <v>#REF!</v>
      </c>
      <c r="AC52" s="18" t="e">
        <f t="shared" si="12"/>
        <v>#REF!</v>
      </c>
      <c r="AD52" s="18" t="e">
        <f t="shared" si="15"/>
        <v>#REF!</v>
      </c>
      <c r="AE52" s="18" t="e">
        <f t="shared" si="13"/>
        <v>#REF!</v>
      </c>
      <c r="AG52" s="18" t="e">
        <f t="shared" si="19"/>
        <v>#REF!</v>
      </c>
      <c r="AH52" s="18" t="e">
        <f t="shared" si="20"/>
        <v>#REF!</v>
      </c>
      <c r="AI52" s="18" t="e">
        <f t="shared" si="21"/>
        <v>#REF!</v>
      </c>
      <c r="AJ52" s="18" t="e">
        <f t="shared" si="22"/>
        <v>#REF!</v>
      </c>
      <c r="AK52" s="18" t="e">
        <f t="shared" si="23"/>
        <v>#REF!</v>
      </c>
      <c r="AL52" s="23" t="e">
        <f t="shared" si="16"/>
        <v>#REF!</v>
      </c>
    </row>
    <row r="53" spans="1:38" ht="12.75" customHeight="1" x14ac:dyDescent="0.25">
      <c r="A53" s="19">
        <f t="shared" si="17"/>
        <v>46</v>
      </c>
      <c r="B53" s="19"/>
      <c r="C53" s="19"/>
      <c r="D53" s="19"/>
      <c r="E53" s="19"/>
      <c r="F53" s="69" t="e">
        <f>CALCULO!#REF!</f>
        <v>#REF!</v>
      </c>
      <c r="G53" s="20" t="e">
        <f>CALCULO!#REF!</f>
        <v>#REF!</v>
      </c>
      <c r="H53" s="21">
        <f t="shared" si="18"/>
        <v>31</v>
      </c>
      <c r="I53" s="19">
        <v>31</v>
      </c>
      <c r="J53" s="19">
        <v>0</v>
      </c>
      <c r="K53" s="19">
        <v>0</v>
      </c>
      <c r="L53" s="22" t="e">
        <f>+CALCULO!#REF!</f>
        <v>#REF!</v>
      </c>
      <c r="M53" s="22" t="e">
        <f t="shared" si="14"/>
        <v>#REF!</v>
      </c>
      <c r="N53" s="18">
        <f t="shared" si="0"/>
        <v>656.05</v>
      </c>
      <c r="O53" s="18" t="e">
        <f t="shared" si="1"/>
        <v>#REF!</v>
      </c>
      <c r="P53" s="18" t="e">
        <f t="shared" si="2"/>
        <v>#REF!</v>
      </c>
      <c r="Q53" s="18" t="e">
        <f t="shared" si="3"/>
        <v>#REF!</v>
      </c>
      <c r="R53" s="18" t="e">
        <f t="shared" si="4"/>
        <v>#REF!</v>
      </c>
      <c r="S53" s="18" t="e">
        <f t="shared" si="5"/>
        <v>#REF!</v>
      </c>
      <c r="T53" s="18" t="e">
        <f t="shared" si="6"/>
        <v>#REF!</v>
      </c>
      <c r="U53" s="18" t="e">
        <f t="shared" si="7"/>
        <v>#REF!</v>
      </c>
      <c r="W53" s="18" t="e">
        <f t="shared" si="8"/>
        <v>#REF!</v>
      </c>
      <c r="X53" s="18" t="e">
        <f>+ROUND(H53*M53*(VLOOKUP(M53,TABLAS!$B$44:$D$50,3,1)+1.125%),2)</f>
        <v>#REF!</v>
      </c>
      <c r="Y53" s="18" t="e">
        <f t="shared" si="9"/>
        <v>#REF!</v>
      </c>
      <c r="Z53" s="18" t="e">
        <f t="shared" si="10"/>
        <v>#REF!</v>
      </c>
      <c r="AB53" s="18" t="e">
        <f t="shared" si="11"/>
        <v>#REF!</v>
      </c>
      <c r="AC53" s="18" t="e">
        <f t="shared" si="12"/>
        <v>#REF!</v>
      </c>
      <c r="AD53" s="18" t="e">
        <f t="shared" si="15"/>
        <v>#REF!</v>
      </c>
      <c r="AE53" s="18" t="e">
        <f t="shared" si="13"/>
        <v>#REF!</v>
      </c>
      <c r="AG53" s="18" t="e">
        <f t="shared" si="19"/>
        <v>#REF!</v>
      </c>
      <c r="AH53" s="18" t="e">
        <f t="shared" si="20"/>
        <v>#REF!</v>
      </c>
      <c r="AI53" s="18" t="e">
        <f t="shared" si="21"/>
        <v>#REF!</v>
      </c>
      <c r="AJ53" s="18" t="e">
        <f t="shared" si="22"/>
        <v>#REF!</v>
      </c>
      <c r="AK53" s="18" t="e">
        <f t="shared" si="23"/>
        <v>#REF!</v>
      </c>
      <c r="AL53" s="23" t="e">
        <f t="shared" si="16"/>
        <v>#REF!</v>
      </c>
    </row>
    <row r="54" spans="1:38" ht="12.75" customHeight="1" x14ac:dyDescent="0.25">
      <c r="A54" s="19">
        <f t="shared" si="17"/>
        <v>47</v>
      </c>
      <c r="B54" s="19"/>
      <c r="C54" s="19"/>
      <c r="D54" s="19"/>
      <c r="E54" s="19"/>
      <c r="F54" s="69" t="e">
        <f>CALCULO!#REF!</f>
        <v>#REF!</v>
      </c>
      <c r="G54" s="20" t="e">
        <f>CALCULO!#REF!</f>
        <v>#REF!</v>
      </c>
      <c r="H54" s="21">
        <f t="shared" si="18"/>
        <v>31</v>
      </c>
      <c r="I54" s="19">
        <v>31</v>
      </c>
      <c r="J54" s="19">
        <v>0</v>
      </c>
      <c r="K54" s="19">
        <v>0</v>
      </c>
      <c r="L54" s="22" t="e">
        <f>+CALCULO!#REF!</f>
        <v>#REF!</v>
      </c>
      <c r="M54" s="22" t="e">
        <f t="shared" si="14"/>
        <v>#REF!</v>
      </c>
      <c r="N54" s="18">
        <f t="shared" si="0"/>
        <v>656.05</v>
      </c>
      <c r="O54" s="18" t="e">
        <f t="shared" si="1"/>
        <v>#REF!</v>
      </c>
      <c r="P54" s="18" t="e">
        <f t="shared" si="2"/>
        <v>#REF!</v>
      </c>
      <c r="Q54" s="18" t="e">
        <f t="shared" si="3"/>
        <v>#REF!</v>
      </c>
      <c r="R54" s="18" t="e">
        <f t="shared" si="4"/>
        <v>#REF!</v>
      </c>
      <c r="S54" s="18" t="e">
        <f t="shared" si="5"/>
        <v>#REF!</v>
      </c>
      <c r="T54" s="18" t="e">
        <f t="shared" si="6"/>
        <v>#REF!</v>
      </c>
      <c r="U54" s="18" t="e">
        <f t="shared" si="7"/>
        <v>#REF!</v>
      </c>
      <c r="W54" s="18" t="e">
        <f t="shared" si="8"/>
        <v>#REF!</v>
      </c>
      <c r="X54" s="18" t="e">
        <f>+ROUND(H54*M54*(VLOOKUP(M54,TABLAS!$B$44:$D$50,3,1)+1.125%),2)</f>
        <v>#REF!</v>
      </c>
      <c r="Y54" s="18" t="e">
        <f t="shared" si="9"/>
        <v>#REF!</v>
      </c>
      <c r="Z54" s="18" t="e">
        <f t="shared" si="10"/>
        <v>#REF!</v>
      </c>
      <c r="AB54" s="18" t="e">
        <f t="shared" si="11"/>
        <v>#REF!</v>
      </c>
      <c r="AC54" s="18" t="e">
        <f t="shared" si="12"/>
        <v>#REF!</v>
      </c>
      <c r="AD54" s="18" t="e">
        <f t="shared" si="15"/>
        <v>#REF!</v>
      </c>
      <c r="AE54" s="18" t="e">
        <f t="shared" si="13"/>
        <v>#REF!</v>
      </c>
      <c r="AG54" s="18" t="e">
        <f t="shared" si="19"/>
        <v>#REF!</v>
      </c>
      <c r="AH54" s="18" t="e">
        <f t="shared" si="20"/>
        <v>#REF!</v>
      </c>
      <c r="AI54" s="18" t="e">
        <f t="shared" si="21"/>
        <v>#REF!</v>
      </c>
      <c r="AJ54" s="18" t="e">
        <f t="shared" si="22"/>
        <v>#REF!</v>
      </c>
      <c r="AK54" s="18" t="e">
        <f t="shared" si="23"/>
        <v>#REF!</v>
      </c>
      <c r="AL54" s="23" t="e">
        <f t="shared" si="16"/>
        <v>#REF!</v>
      </c>
    </row>
    <row r="55" spans="1:38" ht="12.75" customHeight="1" x14ac:dyDescent="0.25">
      <c r="A55" s="19">
        <f t="shared" si="17"/>
        <v>48</v>
      </c>
      <c r="B55" s="19"/>
      <c r="C55" s="19"/>
      <c r="D55" s="19"/>
      <c r="E55" s="19"/>
      <c r="F55" s="69" t="e">
        <f>CALCULO!#REF!</f>
        <v>#REF!</v>
      </c>
      <c r="G55" s="20" t="e">
        <f>CALCULO!#REF!</f>
        <v>#REF!</v>
      </c>
      <c r="H55" s="21">
        <f t="shared" si="18"/>
        <v>31</v>
      </c>
      <c r="I55" s="19">
        <v>31</v>
      </c>
      <c r="J55" s="19">
        <v>0</v>
      </c>
      <c r="K55" s="19">
        <v>0</v>
      </c>
      <c r="L55" s="22" t="e">
        <f>+CALCULO!#REF!</f>
        <v>#REF!</v>
      </c>
      <c r="M55" s="22" t="e">
        <f t="shared" si="14"/>
        <v>#REF!</v>
      </c>
      <c r="N55" s="18">
        <f t="shared" si="0"/>
        <v>656.05</v>
      </c>
      <c r="O55" s="18" t="e">
        <f t="shared" si="1"/>
        <v>#REF!</v>
      </c>
      <c r="P55" s="18" t="e">
        <f t="shared" si="2"/>
        <v>#REF!</v>
      </c>
      <c r="Q55" s="18" t="e">
        <f t="shared" si="3"/>
        <v>#REF!</v>
      </c>
      <c r="R55" s="18" t="e">
        <f t="shared" si="4"/>
        <v>#REF!</v>
      </c>
      <c r="S55" s="18" t="e">
        <f t="shared" si="5"/>
        <v>#REF!</v>
      </c>
      <c r="T55" s="18" t="e">
        <f t="shared" si="6"/>
        <v>#REF!</v>
      </c>
      <c r="U55" s="18" t="e">
        <f t="shared" si="7"/>
        <v>#REF!</v>
      </c>
      <c r="W55" s="18" t="e">
        <f t="shared" si="8"/>
        <v>#REF!</v>
      </c>
      <c r="X55" s="18" t="e">
        <f>+ROUND(H55*M55*(VLOOKUP(M55,TABLAS!$B$44:$D$50,3,1)+1.125%),2)</f>
        <v>#REF!</v>
      </c>
      <c r="Y55" s="18" t="e">
        <f t="shared" si="9"/>
        <v>#REF!</v>
      </c>
      <c r="Z55" s="18" t="e">
        <f t="shared" si="10"/>
        <v>#REF!</v>
      </c>
      <c r="AB55" s="18" t="e">
        <f t="shared" si="11"/>
        <v>#REF!</v>
      </c>
      <c r="AC55" s="18" t="e">
        <f t="shared" si="12"/>
        <v>#REF!</v>
      </c>
      <c r="AD55" s="18" t="e">
        <f t="shared" si="15"/>
        <v>#REF!</v>
      </c>
      <c r="AE55" s="18" t="e">
        <f t="shared" si="13"/>
        <v>#REF!</v>
      </c>
      <c r="AG55" s="18" t="e">
        <f t="shared" si="19"/>
        <v>#REF!</v>
      </c>
      <c r="AH55" s="18" t="e">
        <f t="shared" si="20"/>
        <v>#REF!</v>
      </c>
      <c r="AI55" s="18" t="e">
        <f t="shared" si="21"/>
        <v>#REF!</v>
      </c>
      <c r="AJ55" s="18" t="e">
        <f t="shared" si="22"/>
        <v>#REF!</v>
      </c>
      <c r="AK55" s="18" t="e">
        <f t="shared" si="23"/>
        <v>#REF!</v>
      </c>
      <c r="AL55" s="23" t="e">
        <f t="shared" si="16"/>
        <v>#REF!</v>
      </c>
    </row>
    <row r="56" spans="1:38" ht="12.75" customHeight="1" x14ac:dyDescent="0.25">
      <c r="A56" s="19">
        <f t="shared" si="17"/>
        <v>49</v>
      </c>
      <c r="B56" s="19"/>
      <c r="C56" s="19"/>
      <c r="D56" s="19"/>
      <c r="E56" s="19"/>
      <c r="F56" s="69" t="e">
        <f>CALCULO!#REF!</f>
        <v>#REF!</v>
      </c>
      <c r="G56" s="20" t="e">
        <f>CALCULO!#REF!</f>
        <v>#REF!</v>
      </c>
      <c r="H56" s="21">
        <f t="shared" si="18"/>
        <v>31</v>
      </c>
      <c r="I56" s="19">
        <v>31</v>
      </c>
      <c r="J56" s="19">
        <v>0</v>
      </c>
      <c r="K56" s="19">
        <v>0</v>
      </c>
      <c r="L56" s="22" t="e">
        <f>+CALCULO!#REF!</f>
        <v>#REF!</v>
      </c>
      <c r="M56" s="22" t="e">
        <f t="shared" si="14"/>
        <v>#REF!</v>
      </c>
      <c r="N56" s="18">
        <f t="shared" si="0"/>
        <v>656.05</v>
      </c>
      <c r="O56" s="18" t="e">
        <f t="shared" si="1"/>
        <v>#REF!</v>
      </c>
      <c r="P56" s="18" t="e">
        <f t="shared" si="2"/>
        <v>#REF!</v>
      </c>
      <c r="Q56" s="18" t="e">
        <f t="shared" si="3"/>
        <v>#REF!</v>
      </c>
      <c r="R56" s="18" t="e">
        <f t="shared" si="4"/>
        <v>#REF!</v>
      </c>
      <c r="S56" s="18" t="e">
        <f t="shared" si="5"/>
        <v>#REF!</v>
      </c>
      <c r="T56" s="18" t="e">
        <f t="shared" si="6"/>
        <v>#REF!</v>
      </c>
      <c r="U56" s="18" t="e">
        <f t="shared" si="7"/>
        <v>#REF!</v>
      </c>
      <c r="W56" s="18" t="e">
        <f t="shared" si="8"/>
        <v>#REF!</v>
      </c>
      <c r="X56" s="18" t="e">
        <f>+ROUND(H56*M56*(VLOOKUP(M56,TABLAS!$B$44:$D$50,3,1)+1.125%),2)</f>
        <v>#REF!</v>
      </c>
      <c r="Y56" s="18" t="e">
        <f t="shared" si="9"/>
        <v>#REF!</v>
      </c>
      <c r="Z56" s="18" t="e">
        <f t="shared" si="10"/>
        <v>#REF!</v>
      </c>
      <c r="AB56" s="18" t="e">
        <f t="shared" si="11"/>
        <v>#REF!</v>
      </c>
      <c r="AC56" s="18" t="e">
        <f t="shared" si="12"/>
        <v>#REF!</v>
      </c>
      <c r="AD56" s="18" t="e">
        <f t="shared" si="15"/>
        <v>#REF!</v>
      </c>
      <c r="AE56" s="18" t="e">
        <f t="shared" si="13"/>
        <v>#REF!</v>
      </c>
      <c r="AG56" s="18" t="e">
        <f t="shared" si="19"/>
        <v>#REF!</v>
      </c>
      <c r="AH56" s="18" t="e">
        <f t="shared" si="20"/>
        <v>#REF!</v>
      </c>
      <c r="AI56" s="18" t="e">
        <f t="shared" si="21"/>
        <v>#REF!</v>
      </c>
      <c r="AJ56" s="18" t="e">
        <f t="shared" si="22"/>
        <v>#REF!</v>
      </c>
      <c r="AK56" s="18" t="e">
        <f t="shared" si="23"/>
        <v>#REF!</v>
      </c>
      <c r="AL56" s="23" t="e">
        <f t="shared" si="16"/>
        <v>#REF!</v>
      </c>
    </row>
    <row r="57" spans="1:38" ht="12.75" customHeight="1" x14ac:dyDescent="0.25">
      <c r="A57" s="19">
        <f t="shared" si="17"/>
        <v>50</v>
      </c>
      <c r="B57" s="19"/>
      <c r="C57" s="19"/>
      <c r="D57" s="19"/>
      <c r="E57" s="19"/>
      <c r="F57" s="69" t="e">
        <f>CALCULO!#REF!</f>
        <v>#REF!</v>
      </c>
      <c r="G57" s="20" t="e">
        <f>CALCULO!#REF!</f>
        <v>#REF!</v>
      </c>
      <c r="H57" s="21">
        <f t="shared" si="18"/>
        <v>31</v>
      </c>
      <c r="I57" s="19">
        <v>31</v>
      </c>
      <c r="J57" s="19">
        <v>0</v>
      </c>
      <c r="K57" s="19">
        <v>0</v>
      </c>
      <c r="L57" s="22" t="e">
        <f>+CALCULO!#REF!</f>
        <v>#REF!</v>
      </c>
      <c r="M57" s="22" t="e">
        <f t="shared" si="14"/>
        <v>#REF!</v>
      </c>
      <c r="N57" s="18">
        <f t="shared" si="0"/>
        <v>656.05</v>
      </c>
      <c r="O57" s="18" t="e">
        <f t="shared" si="1"/>
        <v>#REF!</v>
      </c>
      <c r="P57" s="18" t="e">
        <f t="shared" si="2"/>
        <v>#REF!</v>
      </c>
      <c r="Q57" s="18" t="e">
        <f t="shared" si="3"/>
        <v>#REF!</v>
      </c>
      <c r="R57" s="18" t="e">
        <f t="shared" si="4"/>
        <v>#REF!</v>
      </c>
      <c r="S57" s="18" t="e">
        <f t="shared" si="5"/>
        <v>#REF!</v>
      </c>
      <c r="T57" s="18" t="e">
        <f t="shared" si="6"/>
        <v>#REF!</v>
      </c>
      <c r="U57" s="18" t="e">
        <f t="shared" si="7"/>
        <v>#REF!</v>
      </c>
      <c r="W57" s="18" t="e">
        <f t="shared" si="8"/>
        <v>#REF!</v>
      </c>
      <c r="X57" s="18" t="e">
        <f>+ROUND(H57*M57*(VLOOKUP(M57,TABLAS!$B$44:$D$50,3,1)+1.125%),2)</f>
        <v>#REF!</v>
      </c>
      <c r="Y57" s="18" t="e">
        <f t="shared" si="9"/>
        <v>#REF!</v>
      </c>
      <c r="Z57" s="18" t="e">
        <f t="shared" si="10"/>
        <v>#REF!</v>
      </c>
      <c r="AB57" s="18" t="e">
        <f t="shared" si="11"/>
        <v>#REF!</v>
      </c>
      <c r="AC57" s="18" t="e">
        <f t="shared" si="12"/>
        <v>#REF!</v>
      </c>
      <c r="AD57" s="18" t="e">
        <f t="shared" si="15"/>
        <v>#REF!</v>
      </c>
      <c r="AE57" s="18" t="e">
        <f t="shared" si="13"/>
        <v>#REF!</v>
      </c>
      <c r="AG57" s="18" t="e">
        <f t="shared" si="19"/>
        <v>#REF!</v>
      </c>
      <c r="AH57" s="18" t="e">
        <f t="shared" si="20"/>
        <v>#REF!</v>
      </c>
      <c r="AI57" s="18" t="e">
        <f t="shared" si="21"/>
        <v>#REF!</v>
      </c>
      <c r="AJ57" s="18" t="e">
        <f t="shared" si="22"/>
        <v>#REF!</v>
      </c>
      <c r="AK57" s="18" t="e">
        <f t="shared" si="23"/>
        <v>#REF!</v>
      </c>
      <c r="AL57" s="23" t="e">
        <f t="shared" si="16"/>
        <v>#REF!</v>
      </c>
    </row>
    <row r="58" spans="1:38" ht="12.75" customHeight="1" x14ac:dyDescent="0.25">
      <c r="A58" s="19">
        <f t="shared" si="17"/>
        <v>51</v>
      </c>
      <c r="B58" s="19"/>
      <c r="C58" s="19"/>
      <c r="D58" s="19"/>
      <c r="E58" s="19"/>
      <c r="F58" s="69" t="e">
        <f>CALCULO!#REF!</f>
        <v>#REF!</v>
      </c>
      <c r="G58" s="20" t="e">
        <f>CALCULO!#REF!</f>
        <v>#REF!</v>
      </c>
      <c r="H58" s="21">
        <f t="shared" si="18"/>
        <v>31</v>
      </c>
      <c r="I58" s="19">
        <v>31</v>
      </c>
      <c r="J58" s="19">
        <v>0</v>
      </c>
      <c r="K58" s="19">
        <v>0</v>
      </c>
      <c r="L58" s="22" t="e">
        <f>+CALCULO!#REF!</f>
        <v>#REF!</v>
      </c>
      <c r="M58" s="22" t="e">
        <f t="shared" si="14"/>
        <v>#REF!</v>
      </c>
      <c r="N58" s="18">
        <f t="shared" si="0"/>
        <v>656.05</v>
      </c>
      <c r="O58" s="18" t="e">
        <f t="shared" si="1"/>
        <v>#REF!</v>
      </c>
      <c r="P58" s="18" t="e">
        <f t="shared" si="2"/>
        <v>#REF!</v>
      </c>
      <c r="Q58" s="18" t="e">
        <f t="shared" si="3"/>
        <v>#REF!</v>
      </c>
      <c r="R58" s="18" t="e">
        <f t="shared" si="4"/>
        <v>#REF!</v>
      </c>
      <c r="S58" s="18" t="e">
        <f t="shared" si="5"/>
        <v>#REF!</v>
      </c>
      <c r="T58" s="18" t="e">
        <f t="shared" si="6"/>
        <v>#REF!</v>
      </c>
      <c r="U58" s="18" t="e">
        <f t="shared" si="7"/>
        <v>#REF!</v>
      </c>
      <c r="W58" s="18" t="e">
        <f t="shared" si="8"/>
        <v>#REF!</v>
      </c>
      <c r="X58" s="18" t="e">
        <f>+ROUND(H58*M58*(VLOOKUP(M58,TABLAS!$B$44:$D$50,3,1)+1.125%),2)</f>
        <v>#REF!</v>
      </c>
      <c r="Y58" s="18" t="e">
        <f t="shared" si="9"/>
        <v>#REF!</v>
      </c>
      <c r="Z58" s="18" t="e">
        <f t="shared" si="10"/>
        <v>#REF!</v>
      </c>
      <c r="AB58" s="18" t="e">
        <f t="shared" si="11"/>
        <v>#REF!</v>
      </c>
      <c r="AC58" s="18" t="e">
        <f t="shared" si="12"/>
        <v>#REF!</v>
      </c>
      <c r="AD58" s="18" t="e">
        <f t="shared" si="15"/>
        <v>#REF!</v>
      </c>
      <c r="AE58" s="18" t="e">
        <f t="shared" si="13"/>
        <v>#REF!</v>
      </c>
      <c r="AG58" s="18" t="e">
        <f t="shared" si="19"/>
        <v>#REF!</v>
      </c>
      <c r="AH58" s="18" t="e">
        <f t="shared" si="20"/>
        <v>#REF!</v>
      </c>
      <c r="AI58" s="18" t="e">
        <f t="shared" si="21"/>
        <v>#REF!</v>
      </c>
      <c r="AJ58" s="18" t="e">
        <f t="shared" si="22"/>
        <v>#REF!</v>
      </c>
      <c r="AK58" s="18" t="e">
        <f t="shared" si="23"/>
        <v>#REF!</v>
      </c>
      <c r="AL58" s="23" t="e">
        <f t="shared" si="16"/>
        <v>#REF!</v>
      </c>
    </row>
    <row r="59" spans="1:38" ht="12.75" customHeight="1" x14ac:dyDescent="0.25">
      <c r="A59" s="19">
        <f t="shared" si="17"/>
        <v>52</v>
      </c>
      <c r="B59" s="19"/>
      <c r="C59" s="19"/>
      <c r="D59" s="19"/>
      <c r="E59" s="19"/>
      <c r="F59" s="69" t="e">
        <f>CALCULO!#REF!</f>
        <v>#REF!</v>
      </c>
      <c r="G59" s="20" t="e">
        <f>CALCULO!#REF!</f>
        <v>#REF!</v>
      </c>
      <c r="H59" s="21">
        <f t="shared" si="18"/>
        <v>31</v>
      </c>
      <c r="I59" s="19">
        <v>31</v>
      </c>
      <c r="J59" s="19">
        <v>0</v>
      </c>
      <c r="K59" s="19">
        <v>0</v>
      </c>
      <c r="L59" s="22" t="e">
        <f>+CALCULO!#REF!</f>
        <v>#REF!</v>
      </c>
      <c r="M59" s="22" t="e">
        <f t="shared" si="14"/>
        <v>#REF!</v>
      </c>
      <c r="N59" s="18">
        <f t="shared" si="0"/>
        <v>656.05</v>
      </c>
      <c r="O59" s="18" t="e">
        <f t="shared" si="1"/>
        <v>#REF!</v>
      </c>
      <c r="P59" s="18" t="e">
        <f t="shared" si="2"/>
        <v>#REF!</v>
      </c>
      <c r="Q59" s="18" t="e">
        <f t="shared" si="3"/>
        <v>#REF!</v>
      </c>
      <c r="R59" s="18" t="e">
        <f t="shared" si="4"/>
        <v>#REF!</v>
      </c>
      <c r="S59" s="18" t="e">
        <f t="shared" si="5"/>
        <v>#REF!</v>
      </c>
      <c r="T59" s="18" t="e">
        <f t="shared" si="6"/>
        <v>#REF!</v>
      </c>
      <c r="U59" s="18" t="e">
        <f t="shared" si="7"/>
        <v>#REF!</v>
      </c>
      <c r="W59" s="18" t="e">
        <f t="shared" si="8"/>
        <v>#REF!</v>
      </c>
      <c r="X59" s="18" t="e">
        <f>+ROUND(H59*M59*(VLOOKUP(M59,TABLAS!$B$44:$D$50,3,1)+1.125%),2)</f>
        <v>#REF!</v>
      </c>
      <c r="Y59" s="18" t="e">
        <f t="shared" si="9"/>
        <v>#REF!</v>
      </c>
      <c r="Z59" s="18" t="e">
        <f t="shared" si="10"/>
        <v>#REF!</v>
      </c>
      <c r="AB59" s="18" t="e">
        <f t="shared" si="11"/>
        <v>#REF!</v>
      </c>
      <c r="AC59" s="18" t="e">
        <f t="shared" si="12"/>
        <v>#REF!</v>
      </c>
      <c r="AD59" s="18" t="e">
        <f t="shared" si="15"/>
        <v>#REF!</v>
      </c>
      <c r="AE59" s="18" t="e">
        <f t="shared" si="13"/>
        <v>#REF!</v>
      </c>
      <c r="AG59" s="18" t="e">
        <f t="shared" si="19"/>
        <v>#REF!</v>
      </c>
      <c r="AH59" s="18" t="e">
        <f t="shared" si="20"/>
        <v>#REF!</v>
      </c>
      <c r="AI59" s="18" t="e">
        <f t="shared" si="21"/>
        <v>#REF!</v>
      </c>
      <c r="AJ59" s="18" t="e">
        <f t="shared" si="22"/>
        <v>#REF!</v>
      </c>
      <c r="AK59" s="18" t="e">
        <f t="shared" si="23"/>
        <v>#REF!</v>
      </c>
      <c r="AL59" s="23" t="e">
        <f t="shared" si="16"/>
        <v>#REF!</v>
      </c>
    </row>
    <row r="60" spans="1:38" ht="12.75" customHeight="1" x14ac:dyDescent="0.25">
      <c r="A60" s="19">
        <f t="shared" si="17"/>
        <v>53</v>
      </c>
      <c r="B60" s="19"/>
      <c r="C60" s="19"/>
      <c r="D60" s="19"/>
      <c r="E60" s="19"/>
      <c r="F60" s="69" t="e">
        <f>CALCULO!#REF!</f>
        <v>#REF!</v>
      </c>
      <c r="G60" s="20" t="e">
        <f>CALCULO!#REF!</f>
        <v>#REF!</v>
      </c>
      <c r="H60" s="21">
        <f t="shared" si="18"/>
        <v>31</v>
      </c>
      <c r="I60" s="19">
        <v>31</v>
      </c>
      <c r="J60" s="19">
        <v>0</v>
      </c>
      <c r="K60" s="19">
        <v>0</v>
      </c>
      <c r="L60" s="22" t="e">
        <f>+CALCULO!#REF!</f>
        <v>#REF!</v>
      </c>
      <c r="M60" s="22" t="e">
        <f t="shared" si="14"/>
        <v>#REF!</v>
      </c>
      <c r="N60" s="18">
        <f t="shared" si="0"/>
        <v>656.05</v>
      </c>
      <c r="O60" s="18" t="e">
        <f t="shared" si="1"/>
        <v>#REF!</v>
      </c>
      <c r="P60" s="18" t="e">
        <f t="shared" si="2"/>
        <v>#REF!</v>
      </c>
      <c r="Q60" s="18" t="e">
        <f t="shared" si="3"/>
        <v>#REF!</v>
      </c>
      <c r="R60" s="18" t="e">
        <f t="shared" si="4"/>
        <v>#REF!</v>
      </c>
      <c r="S60" s="18" t="e">
        <f t="shared" si="5"/>
        <v>#REF!</v>
      </c>
      <c r="T60" s="18" t="e">
        <f t="shared" si="6"/>
        <v>#REF!</v>
      </c>
      <c r="U60" s="18" t="e">
        <f t="shared" si="7"/>
        <v>#REF!</v>
      </c>
      <c r="W60" s="18" t="e">
        <f t="shared" si="8"/>
        <v>#REF!</v>
      </c>
      <c r="X60" s="18" t="e">
        <f>+ROUND(H60*M60*(VLOOKUP(M60,TABLAS!$B$44:$D$50,3,1)+1.125%),2)</f>
        <v>#REF!</v>
      </c>
      <c r="Y60" s="18" t="e">
        <f t="shared" si="9"/>
        <v>#REF!</v>
      </c>
      <c r="Z60" s="18" t="e">
        <f t="shared" si="10"/>
        <v>#REF!</v>
      </c>
      <c r="AB60" s="18" t="e">
        <f t="shared" si="11"/>
        <v>#REF!</v>
      </c>
      <c r="AC60" s="18" t="e">
        <f t="shared" si="12"/>
        <v>#REF!</v>
      </c>
      <c r="AD60" s="18" t="e">
        <f t="shared" si="15"/>
        <v>#REF!</v>
      </c>
      <c r="AE60" s="18" t="e">
        <f t="shared" si="13"/>
        <v>#REF!</v>
      </c>
      <c r="AG60" s="18" t="e">
        <f t="shared" si="19"/>
        <v>#REF!</v>
      </c>
      <c r="AH60" s="18" t="e">
        <f t="shared" si="20"/>
        <v>#REF!</v>
      </c>
      <c r="AI60" s="18" t="e">
        <f t="shared" si="21"/>
        <v>#REF!</v>
      </c>
      <c r="AJ60" s="18" t="e">
        <f t="shared" si="22"/>
        <v>#REF!</v>
      </c>
      <c r="AK60" s="18" t="e">
        <f t="shared" si="23"/>
        <v>#REF!</v>
      </c>
      <c r="AL60" s="23" t="e">
        <f t="shared" si="16"/>
        <v>#REF!</v>
      </c>
    </row>
    <row r="61" spans="1:38" ht="12.75" customHeight="1" x14ac:dyDescent="0.25">
      <c r="A61" s="19">
        <f t="shared" si="17"/>
        <v>54</v>
      </c>
      <c r="B61" s="19"/>
      <c r="C61" s="19"/>
      <c r="D61" s="19"/>
      <c r="E61" s="19"/>
      <c r="F61" s="69" t="e">
        <f>CALCULO!#REF!</f>
        <v>#REF!</v>
      </c>
      <c r="G61" s="20" t="e">
        <f>CALCULO!#REF!</f>
        <v>#REF!</v>
      </c>
      <c r="H61" s="21">
        <f t="shared" si="18"/>
        <v>31</v>
      </c>
      <c r="I61" s="19">
        <v>31</v>
      </c>
      <c r="J61" s="19">
        <v>0</v>
      </c>
      <c r="K61" s="19">
        <v>0</v>
      </c>
      <c r="L61" s="22" t="e">
        <f>+CALCULO!#REF!</f>
        <v>#REF!</v>
      </c>
      <c r="M61" s="22" t="e">
        <f t="shared" si="14"/>
        <v>#REF!</v>
      </c>
      <c r="N61" s="18">
        <f t="shared" si="0"/>
        <v>656.05</v>
      </c>
      <c r="O61" s="18" t="e">
        <f t="shared" si="1"/>
        <v>#REF!</v>
      </c>
      <c r="P61" s="18" t="e">
        <f t="shared" si="2"/>
        <v>#REF!</v>
      </c>
      <c r="Q61" s="18" t="e">
        <f t="shared" si="3"/>
        <v>#REF!</v>
      </c>
      <c r="R61" s="18" t="e">
        <f t="shared" si="4"/>
        <v>#REF!</v>
      </c>
      <c r="S61" s="18" t="e">
        <f t="shared" si="5"/>
        <v>#REF!</v>
      </c>
      <c r="T61" s="18" t="e">
        <f t="shared" si="6"/>
        <v>#REF!</v>
      </c>
      <c r="U61" s="18" t="e">
        <f t="shared" si="7"/>
        <v>#REF!</v>
      </c>
      <c r="W61" s="18" t="e">
        <f t="shared" si="8"/>
        <v>#REF!</v>
      </c>
      <c r="X61" s="18" t="e">
        <f>+ROUND(H61*M61*(VLOOKUP(M61,TABLAS!$B$44:$D$50,3,1)+1.125%),2)</f>
        <v>#REF!</v>
      </c>
      <c r="Y61" s="18" t="e">
        <f t="shared" si="9"/>
        <v>#REF!</v>
      </c>
      <c r="Z61" s="18" t="e">
        <f t="shared" si="10"/>
        <v>#REF!</v>
      </c>
      <c r="AB61" s="18" t="e">
        <f t="shared" si="11"/>
        <v>#REF!</v>
      </c>
      <c r="AC61" s="18" t="e">
        <f t="shared" si="12"/>
        <v>#REF!</v>
      </c>
      <c r="AD61" s="18" t="e">
        <f t="shared" si="15"/>
        <v>#REF!</v>
      </c>
      <c r="AE61" s="18" t="e">
        <f t="shared" si="13"/>
        <v>#REF!</v>
      </c>
      <c r="AG61" s="18" t="e">
        <f t="shared" si="19"/>
        <v>#REF!</v>
      </c>
      <c r="AH61" s="18" t="e">
        <f t="shared" si="20"/>
        <v>#REF!</v>
      </c>
      <c r="AI61" s="18" t="e">
        <f t="shared" si="21"/>
        <v>#REF!</v>
      </c>
      <c r="AJ61" s="18" t="e">
        <f t="shared" si="22"/>
        <v>#REF!</v>
      </c>
      <c r="AK61" s="18" t="e">
        <f t="shared" si="23"/>
        <v>#REF!</v>
      </c>
      <c r="AL61" s="23" t="e">
        <f t="shared" si="16"/>
        <v>#REF!</v>
      </c>
    </row>
    <row r="62" spans="1:38" ht="12.75" customHeight="1" x14ac:dyDescent="0.25">
      <c r="A62" s="19">
        <f t="shared" si="17"/>
        <v>55</v>
      </c>
      <c r="B62" s="19"/>
      <c r="C62" s="19"/>
      <c r="D62" s="19"/>
      <c r="E62" s="19"/>
      <c r="F62" s="69" t="e">
        <f>CALCULO!#REF!</f>
        <v>#REF!</v>
      </c>
      <c r="G62" s="20" t="e">
        <f>CALCULO!#REF!</f>
        <v>#REF!</v>
      </c>
      <c r="H62" s="21">
        <f t="shared" si="18"/>
        <v>31</v>
      </c>
      <c r="I62" s="19">
        <v>31</v>
      </c>
      <c r="J62" s="19">
        <v>0</v>
      </c>
      <c r="K62" s="19">
        <v>0</v>
      </c>
      <c r="L62" s="22" t="e">
        <f>+CALCULO!#REF!</f>
        <v>#REF!</v>
      </c>
      <c r="M62" s="22" t="e">
        <f t="shared" si="14"/>
        <v>#REF!</v>
      </c>
      <c r="N62" s="18">
        <f t="shared" si="0"/>
        <v>656.05</v>
      </c>
      <c r="O62" s="18" t="e">
        <f t="shared" si="1"/>
        <v>#REF!</v>
      </c>
      <c r="P62" s="18" t="e">
        <f t="shared" si="2"/>
        <v>#REF!</v>
      </c>
      <c r="Q62" s="18" t="e">
        <f t="shared" si="3"/>
        <v>#REF!</v>
      </c>
      <c r="R62" s="18" t="e">
        <f t="shared" si="4"/>
        <v>#REF!</v>
      </c>
      <c r="S62" s="18" t="e">
        <f t="shared" si="5"/>
        <v>#REF!</v>
      </c>
      <c r="T62" s="18" t="e">
        <f t="shared" si="6"/>
        <v>#REF!</v>
      </c>
      <c r="U62" s="18" t="e">
        <f t="shared" si="7"/>
        <v>#REF!</v>
      </c>
      <c r="W62" s="18" t="e">
        <f t="shared" si="8"/>
        <v>#REF!</v>
      </c>
      <c r="X62" s="18" t="e">
        <f>+ROUND(H62*M62*(VLOOKUP(M62,TABLAS!$B$44:$D$50,3,1)+1.125%),2)</f>
        <v>#REF!</v>
      </c>
      <c r="Y62" s="18" t="e">
        <f t="shared" si="9"/>
        <v>#REF!</v>
      </c>
      <c r="Z62" s="18" t="e">
        <f t="shared" si="10"/>
        <v>#REF!</v>
      </c>
      <c r="AB62" s="18" t="e">
        <f t="shared" si="11"/>
        <v>#REF!</v>
      </c>
      <c r="AC62" s="18" t="e">
        <f t="shared" si="12"/>
        <v>#REF!</v>
      </c>
      <c r="AD62" s="18" t="e">
        <f t="shared" si="15"/>
        <v>#REF!</v>
      </c>
      <c r="AE62" s="18" t="e">
        <f t="shared" si="13"/>
        <v>#REF!</v>
      </c>
      <c r="AG62" s="18" t="e">
        <f t="shared" si="19"/>
        <v>#REF!</v>
      </c>
      <c r="AH62" s="18" t="e">
        <f t="shared" si="20"/>
        <v>#REF!</v>
      </c>
      <c r="AI62" s="18" t="e">
        <f t="shared" si="21"/>
        <v>#REF!</v>
      </c>
      <c r="AJ62" s="18" t="e">
        <f t="shared" si="22"/>
        <v>#REF!</v>
      </c>
      <c r="AK62" s="18" t="e">
        <f t="shared" si="23"/>
        <v>#REF!</v>
      </c>
      <c r="AL62" s="23" t="e">
        <f t="shared" si="16"/>
        <v>#REF!</v>
      </c>
    </row>
    <row r="63" spans="1:38" ht="12.75" customHeight="1" x14ac:dyDescent="0.25">
      <c r="A63" s="19">
        <f t="shared" si="17"/>
        <v>56</v>
      </c>
      <c r="B63" s="19"/>
      <c r="C63" s="19"/>
      <c r="D63" s="19"/>
      <c r="E63" s="19"/>
      <c r="F63" s="69" t="e">
        <f>CALCULO!#REF!</f>
        <v>#REF!</v>
      </c>
      <c r="G63" s="20" t="e">
        <f>CALCULO!#REF!</f>
        <v>#REF!</v>
      </c>
      <c r="H63" s="21">
        <f t="shared" si="18"/>
        <v>31</v>
      </c>
      <c r="I63" s="19">
        <v>31</v>
      </c>
      <c r="J63" s="19">
        <v>0</v>
      </c>
      <c r="K63" s="19">
        <v>0</v>
      </c>
      <c r="L63" s="22" t="e">
        <f>+CALCULO!#REF!</f>
        <v>#REF!</v>
      </c>
      <c r="M63" s="22" t="e">
        <f t="shared" si="14"/>
        <v>#REF!</v>
      </c>
      <c r="N63" s="18">
        <f t="shared" si="0"/>
        <v>656.05</v>
      </c>
      <c r="O63" s="18" t="e">
        <f t="shared" si="1"/>
        <v>#REF!</v>
      </c>
      <c r="P63" s="18" t="e">
        <f t="shared" si="2"/>
        <v>#REF!</v>
      </c>
      <c r="Q63" s="18" t="e">
        <f t="shared" si="3"/>
        <v>#REF!</v>
      </c>
      <c r="R63" s="18" t="e">
        <f t="shared" si="4"/>
        <v>#REF!</v>
      </c>
      <c r="S63" s="18" t="e">
        <f t="shared" si="5"/>
        <v>#REF!</v>
      </c>
      <c r="T63" s="18" t="e">
        <f t="shared" si="6"/>
        <v>#REF!</v>
      </c>
      <c r="U63" s="18" t="e">
        <f t="shared" si="7"/>
        <v>#REF!</v>
      </c>
      <c r="W63" s="18" t="e">
        <f t="shared" si="8"/>
        <v>#REF!</v>
      </c>
      <c r="X63" s="18" t="e">
        <f>+ROUND(H63*M63*(VLOOKUP(M63,TABLAS!$B$44:$D$50,3,1)+1.125%),2)</f>
        <v>#REF!</v>
      </c>
      <c r="Y63" s="18" t="e">
        <f t="shared" si="9"/>
        <v>#REF!</v>
      </c>
      <c r="Z63" s="18" t="e">
        <f t="shared" si="10"/>
        <v>#REF!</v>
      </c>
      <c r="AB63" s="18" t="e">
        <f t="shared" si="11"/>
        <v>#REF!</v>
      </c>
      <c r="AC63" s="18" t="e">
        <f t="shared" si="12"/>
        <v>#REF!</v>
      </c>
      <c r="AD63" s="18" t="e">
        <f t="shared" si="15"/>
        <v>#REF!</v>
      </c>
      <c r="AE63" s="18" t="e">
        <f t="shared" si="13"/>
        <v>#REF!</v>
      </c>
      <c r="AG63" s="18" t="e">
        <f t="shared" si="19"/>
        <v>#REF!</v>
      </c>
      <c r="AH63" s="18" t="e">
        <f t="shared" si="20"/>
        <v>#REF!</v>
      </c>
      <c r="AI63" s="18" t="e">
        <f t="shared" si="21"/>
        <v>#REF!</v>
      </c>
      <c r="AJ63" s="18" t="e">
        <f t="shared" si="22"/>
        <v>#REF!</v>
      </c>
      <c r="AK63" s="18" t="e">
        <f t="shared" si="23"/>
        <v>#REF!</v>
      </c>
      <c r="AL63" s="23" t="e">
        <f t="shared" si="16"/>
        <v>#REF!</v>
      </c>
    </row>
    <row r="64" spans="1:38" ht="12.75" customHeight="1" x14ac:dyDescent="0.25">
      <c r="A64" s="19">
        <f t="shared" si="17"/>
        <v>57</v>
      </c>
      <c r="B64" s="19"/>
      <c r="C64" s="19"/>
      <c r="D64" s="19"/>
      <c r="E64" s="19"/>
      <c r="F64" s="69" t="e">
        <f>CALCULO!#REF!</f>
        <v>#REF!</v>
      </c>
      <c r="G64" s="20" t="e">
        <f>CALCULO!#REF!</f>
        <v>#REF!</v>
      </c>
      <c r="H64" s="21">
        <f t="shared" si="18"/>
        <v>31</v>
      </c>
      <c r="I64" s="19">
        <v>31</v>
      </c>
      <c r="J64" s="19">
        <v>0</v>
      </c>
      <c r="K64" s="19">
        <v>0</v>
      </c>
      <c r="L64" s="22" t="e">
        <f>+CALCULO!#REF!</f>
        <v>#REF!</v>
      </c>
      <c r="M64" s="22" t="e">
        <f t="shared" si="14"/>
        <v>#REF!</v>
      </c>
      <c r="N64" s="18">
        <f t="shared" si="0"/>
        <v>656.05</v>
      </c>
      <c r="O64" s="18" t="e">
        <f t="shared" si="1"/>
        <v>#REF!</v>
      </c>
      <c r="P64" s="18" t="e">
        <f t="shared" si="2"/>
        <v>#REF!</v>
      </c>
      <c r="Q64" s="18" t="e">
        <f t="shared" si="3"/>
        <v>#REF!</v>
      </c>
      <c r="R64" s="18" t="e">
        <f t="shared" si="4"/>
        <v>#REF!</v>
      </c>
      <c r="S64" s="18" t="e">
        <f t="shared" si="5"/>
        <v>#REF!</v>
      </c>
      <c r="T64" s="18" t="e">
        <f t="shared" si="6"/>
        <v>#REF!</v>
      </c>
      <c r="U64" s="18" t="e">
        <f t="shared" si="7"/>
        <v>#REF!</v>
      </c>
      <c r="W64" s="18" t="e">
        <f t="shared" si="8"/>
        <v>#REF!</v>
      </c>
      <c r="X64" s="18" t="e">
        <f>+ROUND(H64*M64*(VLOOKUP(M64,TABLAS!$B$44:$D$50,3,1)+1.125%),2)</f>
        <v>#REF!</v>
      </c>
      <c r="Y64" s="18" t="e">
        <f t="shared" si="9"/>
        <v>#REF!</v>
      </c>
      <c r="Z64" s="18" t="e">
        <f t="shared" si="10"/>
        <v>#REF!</v>
      </c>
      <c r="AB64" s="18" t="e">
        <f t="shared" si="11"/>
        <v>#REF!</v>
      </c>
      <c r="AC64" s="18" t="e">
        <f t="shared" si="12"/>
        <v>#REF!</v>
      </c>
      <c r="AD64" s="18" t="e">
        <f t="shared" si="15"/>
        <v>#REF!</v>
      </c>
      <c r="AE64" s="18" t="e">
        <f t="shared" si="13"/>
        <v>#REF!</v>
      </c>
      <c r="AG64" s="18" t="e">
        <f t="shared" si="19"/>
        <v>#REF!</v>
      </c>
      <c r="AH64" s="18" t="e">
        <f t="shared" si="20"/>
        <v>#REF!</v>
      </c>
      <c r="AI64" s="18" t="e">
        <f t="shared" si="21"/>
        <v>#REF!</v>
      </c>
      <c r="AJ64" s="18" t="e">
        <f t="shared" si="22"/>
        <v>#REF!</v>
      </c>
      <c r="AK64" s="18" t="e">
        <f t="shared" si="23"/>
        <v>#REF!</v>
      </c>
      <c r="AL64" s="23" t="e">
        <f t="shared" si="16"/>
        <v>#REF!</v>
      </c>
    </row>
    <row r="65" spans="1:38" ht="12.75" customHeight="1" x14ac:dyDescent="0.25">
      <c r="A65" s="19">
        <f t="shared" si="17"/>
        <v>58</v>
      </c>
      <c r="B65" s="19"/>
      <c r="C65" s="19"/>
      <c r="D65" s="19"/>
      <c r="E65" s="19"/>
      <c r="F65" s="69" t="e">
        <f>CALCULO!#REF!</f>
        <v>#REF!</v>
      </c>
      <c r="G65" s="20" t="e">
        <f>CALCULO!#REF!</f>
        <v>#REF!</v>
      </c>
      <c r="H65" s="21">
        <f t="shared" si="18"/>
        <v>31</v>
      </c>
      <c r="I65" s="19">
        <v>31</v>
      </c>
      <c r="J65" s="19">
        <v>0</v>
      </c>
      <c r="K65" s="19">
        <v>0</v>
      </c>
      <c r="L65" s="22" t="e">
        <f>+CALCULO!#REF!</f>
        <v>#REF!</v>
      </c>
      <c r="M65" s="22" t="e">
        <f t="shared" si="14"/>
        <v>#REF!</v>
      </c>
      <c r="N65" s="18">
        <f t="shared" si="0"/>
        <v>656.05</v>
      </c>
      <c r="O65" s="18" t="e">
        <f t="shared" si="1"/>
        <v>#REF!</v>
      </c>
      <c r="P65" s="18" t="e">
        <f t="shared" si="2"/>
        <v>#REF!</v>
      </c>
      <c r="Q65" s="18" t="e">
        <f t="shared" si="3"/>
        <v>#REF!</v>
      </c>
      <c r="R65" s="18" t="e">
        <f t="shared" si="4"/>
        <v>#REF!</v>
      </c>
      <c r="S65" s="18" t="e">
        <f t="shared" si="5"/>
        <v>#REF!</v>
      </c>
      <c r="T65" s="18" t="e">
        <f t="shared" si="6"/>
        <v>#REF!</v>
      </c>
      <c r="U65" s="18" t="e">
        <f t="shared" si="7"/>
        <v>#REF!</v>
      </c>
      <c r="W65" s="18" t="e">
        <f t="shared" si="8"/>
        <v>#REF!</v>
      </c>
      <c r="X65" s="18" t="e">
        <f>+ROUND(H65*M65*(VLOOKUP(M65,TABLAS!$B$44:$D$50,3,1)+1.125%),2)</f>
        <v>#REF!</v>
      </c>
      <c r="Y65" s="18" t="e">
        <f t="shared" si="9"/>
        <v>#REF!</v>
      </c>
      <c r="Z65" s="18" t="e">
        <f t="shared" si="10"/>
        <v>#REF!</v>
      </c>
      <c r="AB65" s="18" t="e">
        <f t="shared" si="11"/>
        <v>#REF!</v>
      </c>
      <c r="AC65" s="18" t="e">
        <f t="shared" si="12"/>
        <v>#REF!</v>
      </c>
      <c r="AD65" s="18" t="e">
        <f t="shared" si="15"/>
        <v>#REF!</v>
      </c>
      <c r="AE65" s="18" t="e">
        <f t="shared" si="13"/>
        <v>#REF!</v>
      </c>
      <c r="AG65" s="18" t="e">
        <f t="shared" si="19"/>
        <v>#REF!</v>
      </c>
      <c r="AH65" s="18" t="e">
        <f t="shared" si="20"/>
        <v>#REF!</v>
      </c>
      <c r="AI65" s="18" t="e">
        <f t="shared" si="21"/>
        <v>#REF!</v>
      </c>
      <c r="AJ65" s="18" t="e">
        <f t="shared" si="22"/>
        <v>#REF!</v>
      </c>
      <c r="AK65" s="18" t="e">
        <f t="shared" si="23"/>
        <v>#REF!</v>
      </c>
      <c r="AL65" s="23" t="e">
        <f t="shared" si="16"/>
        <v>#REF!</v>
      </c>
    </row>
    <row r="66" spans="1:38" ht="12.75" customHeight="1" x14ac:dyDescent="0.25">
      <c r="A66" s="19">
        <f t="shared" si="17"/>
        <v>59</v>
      </c>
      <c r="B66" s="19"/>
      <c r="C66" s="19"/>
      <c r="D66" s="19"/>
      <c r="E66" s="19"/>
      <c r="F66" s="69" t="e">
        <f>CALCULO!#REF!</f>
        <v>#REF!</v>
      </c>
      <c r="G66" s="20" t="e">
        <f>CALCULO!#REF!</f>
        <v>#REF!</v>
      </c>
      <c r="H66" s="21">
        <f t="shared" si="18"/>
        <v>31</v>
      </c>
      <c r="I66" s="19">
        <v>31</v>
      </c>
      <c r="J66" s="19">
        <v>0</v>
      </c>
      <c r="K66" s="19">
        <v>0</v>
      </c>
      <c r="L66" s="22" t="e">
        <f>+CALCULO!#REF!</f>
        <v>#REF!</v>
      </c>
      <c r="M66" s="22" t="e">
        <f t="shared" si="14"/>
        <v>#REF!</v>
      </c>
      <c r="N66" s="18">
        <f t="shared" si="0"/>
        <v>656.05</v>
      </c>
      <c r="O66" s="18" t="e">
        <f t="shared" si="1"/>
        <v>#REF!</v>
      </c>
      <c r="P66" s="18" t="e">
        <f t="shared" si="2"/>
        <v>#REF!</v>
      </c>
      <c r="Q66" s="18" t="e">
        <f t="shared" si="3"/>
        <v>#REF!</v>
      </c>
      <c r="R66" s="18" t="e">
        <f t="shared" si="4"/>
        <v>#REF!</v>
      </c>
      <c r="S66" s="18" t="e">
        <f t="shared" si="5"/>
        <v>#REF!</v>
      </c>
      <c r="T66" s="18" t="e">
        <f t="shared" si="6"/>
        <v>#REF!</v>
      </c>
      <c r="U66" s="18" t="e">
        <f t="shared" si="7"/>
        <v>#REF!</v>
      </c>
      <c r="W66" s="18" t="e">
        <f t="shared" si="8"/>
        <v>#REF!</v>
      </c>
      <c r="X66" s="18" t="e">
        <f>+ROUND(H66*M66*(VLOOKUP(M66,TABLAS!$B$44:$D$50,3,1)+1.125%),2)</f>
        <v>#REF!</v>
      </c>
      <c r="Y66" s="18" t="e">
        <f t="shared" si="9"/>
        <v>#REF!</v>
      </c>
      <c r="Z66" s="18" t="e">
        <f t="shared" si="10"/>
        <v>#REF!</v>
      </c>
      <c r="AB66" s="18" t="e">
        <f t="shared" si="11"/>
        <v>#REF!</v>
      </c>
      <c r="AC66" s="18" t="e">
        <f t="shared" si="12"/>
        <v>#REF!</v>
      </c>
      <c r="AD66" s="18" t="e">
        <f t="shared" si="15"/>
        <v>#REF!</v>
      </c>
      <c r="AE66" s="18" t="e">
        <f t="shared" si="13"/>
        <v>#REF!</v>
      </c>
      <c r="AG66" s="18" t="e">
        <f t="shared" si="19"/>
        <v>#REF!</v>
      </c>
      <c r="AH66" s="18" t="e">
        <f t="shared" si="20"/>
        <v>#REF!</v>
      </c>
      <c r="AI66" s="18" t="e">
        <f t="shared" si="21"/>
        <v>#REF!</v>
      </c>
      <c r="AJ66" s="18" t="e">
        <f t="shared" si="22"/>
        <v>#REF!</v>
      </c>
      <c r="AK66" s="18" t="e">
        <f t="shared" si="23"/>
        <v>#REF!</v>
      </c>
      <c r="AL66" s="23" t="e">
        <f t="shared" si="16"/>
        <v>#REF!</v>
      </c>
    </row>
    <row r="67" spans="1:38" ht="12.75" customHeight="1" x14ac:dyDescent="0.25">
      <c r="A67" s="19">
        <f t="shared" si="17"/>
        <v>60</v>
      </c>
      <c r="B67" s="19"/>
      <c r="C67" s="19"/>
      <c r="D67" s="19"/>
      <c r="E67" s="19"/>
      <c r="F67" s="69" t="e">
        <f>CALCULO!#REF!</f>
        <v>#REF!</v>
      </c>
      <c r="G67" s="20" t="e">
        <f>CALCULO!#REF!</f>
        <v>#REF!</v>
      </c>
      <c r="H67" s="21">
        <f t="shared" si="18"/>
        <v>31</v>
      </c>
      <c r="I67" s="19">
        <v>31</v>
      </c>
      <c r="J67" s="19">
        <v>0</v>
      </c>
      <c r="K67" s="19">
        <v>0</v>
      </c>
      <c r="L67" s="22" t="e">
        <f>+CALCULO!#REF!</f>
        <v>#REF!</v>
      </c>
      <c r="M67" s="22" t="e">
        <f t="shared" si="14"/>
        <v>#REF!</v>
      </c>
      <c r="N67" s="18">
        <f t="shared" si="0"/>
        <v>656.05</v>
      </c>
      <c r="O67" s="18" t="e">
        <f t="shared" si="1"/>
        <v>#REF!</v>
      </c>
      <c r="P67" s="18" t="e">
        <f t="shared" si="2"/>
        <v>#REF!</v>
      </c>
      <c r="Q67" s="18" t="e">
        <f t="shared" si="3"/>
        <v>#REF!</v>
      </c>
      <c r="R67" s="18" t="e">
        <f t="shared" si="4"/>
        <v>#REF!</v>
      </c>
      <c r="S67" s="18" t="e">
        <f t="shared" si="5"/>
        <v>#REF!</v>
      </c>
      <c r="T67" s="18" t="e">
        <f t="shared" si="6"/>
        <v>#REF!</v>
      </c>
      <c r="U67" s="18" t="e">
        <f t="shared" si="7"/>
        <v>#REF!</v>
      </c>
      <c r="W67" s="18" t="e">
        <f t="shared" si="8"/>
        <v>#REF!</v>
      </c>
      <c r="X67" s="18" t="e">
        <f>+ROUND(H67*M67*(VLOOKUP(M67,TABLAS!$B$44:$D$50,3,1)+1.125%),2)</f>
        <v>#REF!</v>
      </c>
      <c r="Y67" s="18" t="e">
        <f t="shared" si="9"/>
        <v>#REF!</v>
      </c>
      <c r="Z67" s="18" t="e">
        <f t="shared" si="10"/>
        <v>#REF!</v>
      </c>
      <c r="AB67" s="18" t="e">
        <f t="shared" si="11"/>
        <v>#REF!</v>
      </c>
      <c r="AC67" s="18" t="e">
        <f t="shared" si="12"/>
        <v>#REF!</v>
      </c>
      <c r="AD67" s="18" t="e">
        <f t="shared" si="15"/>
        <v>#REF!</v>
      </c>
      <c r="AE67" s="18" t="e">
        <f t="shared" si="13"/>
        <v>#REF!</v>
      </c>
      <c r="AG67" s="18" t="e">
        <f t="shared" si="19"/>
        <v>#REF!</v>
      </c>
      <c r="AH67" s="18" t="e">
        <f t="shared" si="20"/>
        <v>#REF!</v>
      </c>
      <c r="AI67" s="18" t="e">
        <f t="shared" si="21"/>
        <v>#REF!</v>
      </c>
      <c r="AJ67" s="18" t="e">
        <f t="shared" si="22"/>
        <v>#REF!</v>
      </c>
      <c r="AK67" s="18" t="e">
        <f t="shared" si="23"/>
        <v>#REF!</v>
      </c>
      <c r="AL67" s="23" t="e">
        <f t="shared" si="16"/>
        <v>#REF!</v>
      </c>
    </row>
    <row r="68" spans="1:38" ht="12.75" customHeight="1" x14ac:dyDescent="0.25">
      <c r="A68" s="19">
        <f t="shared" si="17"/>
        <v>61</v>
      </c>
      <c r="B68" s="19"/>
      <c r="C68" s="19"/>
      <c r="D68" s="19"/>
      <c r="E68" s="19"/>
      <c r="F68" s="69" t="e">
        <f>CALCULO!#REF!</f>
        <v>#REF!</v>
      </c>
      <c r="G68" s="20" t="e">
        <f>CALCULO!#REF!</f>
        <v>#REF!</v>
      </c>
      <c r="H68" s="21">
        <f t="shared" si="18"/>
        <v>31</v>
      </c>
      <c r="I68" s="19">
        <v>31</v>
      </c>
      <c r="J68" s="19">
        <v>0</v>
      </c>
      <c r="K68" s="19">
        <v>0</v>
      </c>
      <c r="L68" s="22" t="e">
        <f>+CALCULO!#REF!</f>
        <v>#REF!</v>
      </c>
      <c r="M68" s="22" t="e">
        <f t="shared" si="14"/>
        <v>#REF!</v>
      </c>
      <c r="N68" s="18">
        <f t="shared" si="0"/>
        <v>656.05</v>
      </c>
      <c r="O68" s="18" t="e">
        <f t="shared" si="1"/>
        <v>#REF!</v>
      </c>
      <c r="P68" s="18" t="e">
        <f t="shared" si="2"/>
        <v>#REF!</v>
      </c>
      <c r="Q68" s="18" t="e">
        <f t="shared" si="3"/>
        <v>#REF!</v>
      </c>
      <c r="R68" s="18" t="e">
        <f t="shared" si="4"/>
        <v>#REF!</v>
      </c>
      <c r="S68" s="18" t="e">
        <f t="shared" si="5"/>
        <v>#REF!</v>
      </c>
      <c r="T68" s="18" t="e">
        <f t="shared" si="6"/>
        <v>#REF!</v>
      </c>
      <c r="U68" s="18" t="e">
        <f t="shared" si="7"/>
        <v>#REF!</v>
      </c>
      <c r="W68" s="18" t="e">
        <f t="shared" si="8"/>
        <v>#REF!</v>
      </c>
      <c r="X68" s="18" t="e">
        <f>+ROUND(H68*M68*(VLOOKUP(M68,TABLAS!$B$44:$D$50,3,1)+1.125%),2)</f>
        <v>#REF!</v>
      </c>
      <c r="Y68" s="18" t="e">
        <f t="shared" si="9"/>
        <v>#REF!</v>
      </c>
      <c r="Z68" s="18" t="e">
        <f t="shared" si="10"/>
        <v>#REF!</v>
      </c>
      <c r="AB68" s="18" t="e">
        <f t="shared" si="11"/>
        <v>#REF!</v>
      </c>
      <c r="AC68" s="18" t="e">
        <f t="shared" si="12"/>
        <v>#REF!</v>
      </c>
      <c r="AD68" s="18" t="e">
        <f t="shared" si="15"/>
        <v>#REF!</v>
      </c>
      <c r="AE68" s="18" t="e">
        <f t="shared" si="13"/>
        <v>#REF!</v>
      </c>
      <c r="AG68" s="18" t="e">
        <f t="shared" si="19"/>
        <v>#REF!</v>
      </c>
      <c r="AH68" s="18" t="e">
        <f t="shared" si="20"/>
        <v>#REF!</v>
      </c>
      <c r="AI68" s="18" t="e">
        <f t="shared" si="21"/>
        <v>#REF!</v>
      </c>
      <c r="AJ68" s="18" t="e">
        <f t="shared" si="22"/>
        <v>#REF!</v>
      </c>
      <c r="AK68" s="18" t="e">
        <f t="shared" si="23"/>
        <v>#REF!</v>
      </c>
      <c r="AL68" s="23" t="e">
        <f t="shared" si="16"/>
        <v>#REF!</v>
      </c>
    </row>
    <row r="69" spans="1:38" ht="12.75" customHeight="1" x14ac:dyDescent="0.25">
      <c r="A69" s="19">
        <f t="shared" si="17"/>
        <v>62</v>
      </c>
      <c r="B69" s="19"/>
      <c r="C69" s="19"/>
      <c r="D69" s="19"/>
      <c r="E69" s="19"/>
      <c r="F69" s="69" t="e">
        <f>CALCULO!#REF!</f>
        <v>#REF!</v>
      </c>
      <c r="G69" s="20" t="e">
        <f>CALCULO!#REF!</f>
        <v>#REF!</v>
      </c>
      <c r="H69" s="21">
        <f t="shared" si="18"/>
        <v>31</v>
      </c>
      <c r="I69" s="19">
        <v>31</v>
      </c>
      <c r="J69" s="19">
        <v>0</v>
      </c>
      <c r="K69" s="19">
        <v>0</v>
      </c>
      <c r="L69" s="22" t="e">
        <f>+CALCULO!#REF!</f>
        <v>#REF!</v>
      </c>
      <c r="M69" s="22" t="e">
        <f t="shared" si="14"/>
        <v>#REF!</v>
      </c>
      <c r="N69" s="18">
        <f t="shared" si="0"/>
        <v>656.05</v>
      </c>
      <c r="O69" s="18" t="e">
        <f t="shared" si="1"/>
        <v>#REF!</v>
      </c>
      <c r="P69" s="18" t="e">
        <f t="shared" si="2"/>
        <v>#REF!</v>
      </c>
      <c r="Q69" s="18" t="e">
        <f t="shared" si="3"/>
        <v>#REF!</v>
      </c>
      <c r="R69" s="18" t="e">
        <f t="shared" si="4"/>
        <v>#REF!</v>
      </c>
      <c r="S69" s="18" t="e">
        <f t="shared" si="5"/>
        <v>#REF!</v>
      </c>
      <c r="T69" s="18" t="e">
        <f t="shared" si="6"/>
        <v>#REF!</v>
      </c>
      <c r="U69" s="18" t="e">
        <f t="shared" si="7"/>
        <v>#REF!</v>
      </c>
      <c r="W69" s="18" t="e">
        <f t="shared" si="8"/>
        <v>#REF!</v>
      </c>
      <c r="X69" s="18" t="e">
        <f>+ROUND(H69*M69*(VLOOKUP(M69,TABLAS!$B$44:$D$50,3,1)+1.125%),2)</f>
        <v>#REF!</v>
      </c>
      <c r="Y69" s="18" t="e">
        <f t="shared" si="9"/>
        <v>#REF!</v>
      </c>
      <c r="Z69" s="18" t="e">
        <f t="shared" si="10"/>
        <v>#REF!</v>
      </c>
      <c r="AB69" s="18" t="e">
        <f t="shared" si="11"/>
        <v>#REF!</v>
      </c>
      <c r="AC69" s="18" t="e">
        <f t="shared" si="12"/>
        <v>#REF!</v>
      </c>
      <c r="AD69" s="18" t="e">
        <f t="shared" si="15"/>
        <v>#REF!</v>
      </c>
      <c r="AE69" s="18" t="e">
        <f t="shared" si="13"/>
        <v>#REF!</v>
      </c>
      <c r="AG69" s="18" t="e">
        <f t="shared" si="19"/>
        <v>#REF!</v>
      </c>
      <c r="AH69" s="18" t="e">
        <f t="shared" si="20"/>
        <v>#REF!</v>
      </c>
      <c r="AI69" s="18" t="e">
        <f t="shared" si="21"/>
        <v>#REF!</v>
      </c>
      <c r="AJ69" s="18" t="e">
        <f t="shared" si="22"/>
        <v>#REF!</v>
      </c>
      <c r="AK69" s="18" t="e">
        <f t="shared" si="23"/>
        <v>#REF!</v>
      </c>
      <c r="AL69" s="23" t="e">
        <f t="shared" si="16"/>
        <v>#REF!</v>
      </c>
    </row>
    <row r="70" spans="1:38" ht="12.75" customHeight="1" x14ac:dyDescent="0.25">
      <c r="A70" s="19">
        <f t="shared" si="17"/>
        <v>63</v>
      </c>
      <c r="B70" s="19"/>
      <c r="C70" s="19"/>
      <c r="D70" s="19"/>
      <c r="E70" s="19"/>
      <c r="F70" s="69" t="e">
        <f>CALCULO!#REF!</f>
        <v>#REF!</v>
      </c>
      <c r="G70" s="20" t="e">
        <f>CALCULO!#REF!</f>
        <v>#REF!</v>
      </c>
      <c r="H70" s="21">
        <f t="shared" si="18"/>
        <v>31</v>
      </c>
      <c r="I70" s="19">
        <v>31</v>
      </c>
      <c r="J70" s="19">
        <v>0</v>
      </c>
      <c r="K70" s="19">
        <v>0</v>
      </c>
      <c r="L70" s="22" t="e">
        <f>+CALCULO!#REF!</f>
        <v>#REF!</v>
      </c>
      <c r="M70" s="22" t="e">
        <f t="shared" si="14"/>
        <v>#REF!</v>
      </c>
      <c r="N70" s="18">
        <f t="shared" si="0"/>
        <v>656.05</v>
      </c>
      <c r="O70" s="18" t="e">
        <f t="shared" si="1"/>
        <v>#REF!</v>
      </c>
      <c r="P70" s="18" t="e">
        <f t="shared" si="2"/>
        <v>#REF!</v>
      </c>
      <c r="Q70" s="18" t="e">
        <f t="shared" si="3"/>
        <v>#REF!</v>
      </c>
      <c r="R70" s="18" t="e">
        <f t="shared" si="4"/>
        <v>#REF!</v>
      </c>
      <c r="S70" s="18" t="e">
        <f t="shared" si="5"/>
        <v>#REF!</v>
      </c>
      <c r="T70" s="18" t="e">
        <f t="shared" si="6"/>
        <v>#REF!</v>
      </c>
      <c r="U70" s="18" t="e">
        <f t="shared" si="7"/>
        <v>#REF!</v>
      </c>
      <c r="W70" s="18" t="e">
        <f t="shared" si="8"/>
        <v>#REF!</v>
      </c>
      <c r="X70" s="18" t="e">
        <f>+ROUND(H70*M70*(VLOOKUP(M70,TABLAS!$B$44:$D$50,3,1)+1.125%),2)</f>
        <v>#REF!</v>
      </c>
      <c r="Y70" s="18" t="e">
        <f t="shared" si="9"/>
        <v>#REF!</v>
      </c>
      <c r="Z70" s="18" t="e">
        <f t="shared" si="10"/>
        <v>#REF!</v>
      </c>
      <c r="AB70" s="18" t="e">
        <f t="shared" si="11"/>
        <v>#REF!</v>
      </c>
      <c r="AC70" s="18" t="e">
        <f t="shared" si="12"/>
        <v>#REF!</v>
      </c>
      <c r="AD70" s="18" t="e">
        <f t="shared" si="15"/>
        <v>#REF!</v>
      </c>
      <c r="AE70" s="18" t="e">
        <f t="shared" si="13"/>
        <v>#REF!</v>
      </c>
      <c r="AG70" s="18" t="e">
        <f t="shared" si="19"/>
        <v>#REF!</v>
      </c>
      <c r="AH70" s="18" t="e">
        <f t="shared" si="20"/>
        <v>#REF!</v>
      </c>
      <c r="AI70" s="18" t="e">
        <f t="shared" si="21"/>
        <v>#REF!</v>
      </c>
      <c r="AJ70" s="18" t="e">
        <f t="shared" si="22"/>
        <v>#REF!</v>
      </c>
      <c r="AK70" s="18" t="e">
        <f t="shared" si="23"/>
        <v>#REF!</v>
      </c>
      <c r="AL70" s="23" t="e">
        <f t="shared" si="16"/>
        <v>#REF!</v>
      </c>
    </row>
    <row r="71" spans="1:38" ht="12.75" customHeight="1" x14ac:dyDescent="0.25">
      <c r="A71" s="19">
        <f t="shared" si="17"/>
        <v>64</v>
      </c>
      <c r="B71" s="19"/>
      <c r="C71" s="19"/>
      <c r="D71" s="19"/>
      <c r="E71" s="19"/>
      <c r="F71" s="69" t="e">
        <f>CALCULO!#REF!</f>
        <v>#REF!</v>
      </c>
      <c r="G71" s="20" t="e">
        <f>CALCULO!#REF!</f>
        <v>#REF!</v>
      </c>
      <c r="H71" s="21">
        <f t="shared" si="18"/>
        <v>31</v>
      </c>
      <c r="I71" s="19">
        <v>31</v>
      </c>
      <c r="J71" s="19">
        <v>0</v>
      </c>
      <c r="K71" s="19">
        <v>0</v>
      </c>
      <c r="L71" s="22" t="e">
        <f>+CALCULO!#REF!</f>
        <v>#REF!</v>
      </c>
      <c r="M71" s="22" t="e">
        <f t="shared" si="14"/>
        <v>#REF!</v>
      </c>
      <c r="N71" s="18">
        <f t="shared" si="0"/>
        <v>656.05</v>
      </c>
      <c r="O71" s="18" t="e">
        <f t="shared" si="1"/>
        <v>#REF!</v>
      </c>
      <c r="P71" s="18" t="e">
        <f t="shared" si="2"/>
        <v>#REF!</v>
      </c>
      <c r="Q71" s="18" t="e">
        <f t="shared" si="3"/>
        <v>#REF!</v>
      </c>
      <c r="R71" s="18" t="e">
        <f t="shared" si="4"/>
        <v>#REF!</v>
      </c>
      <c r="S71" s="18" t="e">
        <f t="shared" si="5"/>
        <v>#REF!</v>
      </c>
      <c r="T71" s="18" t="e">
        <f t="shared" si="6"/>
        <v>#REF!</v>
      </c>
      <c r="U71" s="18" t="e">
        <f t="shared" si="7"/>
        <v>#REF!</v>
      </c>
      <c r="W71" s="18" t="e">
        <f t="shared" si="8"/>
        <v>#REF!</v>
      </c>
      <c r="X71" s="18" t="e">
        <f>+ROUND(H71*M71*(VLOOKUP(M71,TABLAS!$B$44:$D$50,3,1)+1.125%),2)</f>
        <v>#REF!</v>
      </c>
      <c r="Y71" s="18" t="e">
        <f t="shared" si="9"/>
        <v>#REF!</v>
      </c>
      <c r="Z71" s="18" t="e">
        <f t="shared" si="10"/>
        <v>#REF!</v>
      </c>
      <c r="AB71" s="18" t="e">
        <f t="shared" si="11"/>
        <v>#REF!</v>
      </c>
      <c r="AC71" s="18" t="e">
        <f t="shared" si="12"/>
        <v>#REF!</v>
      </c>
      <c r="AD71" s="18" t="e">
        <f t="shared" si="15"/>
        <v>#REF!</v>
      </c>
      <c r="AE71" s="18" t="e">
        <f t="shared" si="13"/>
        <v>#REF!</v>
      </c>
      <c r="AG71" s="18" t="e">
        <f t="shared" si="19"/>
        <v>#REF!</v>
      </c>
      <c r="AH71" s="18" t="e">
        <f t="shared" si="20"/>
        <v>#REF!</v>
      </c>
      <c r="AI71" s="18" t="e">
        <f t="shared" si="21"/>
        <v>#REF!</v>
      </c>
      <c r="AJ71" s="18" t="e">
        <f t="shared" si="22"/>
        <v>#REF!</v>
      </c>
      <c r="AK71" s="18" t="e">
        <f t="shared" si="23"/>
        <v>#REF!</v>
      </c>
      <c r="AL71" s="23" t="e">
        <f t="shared" si="16"/>
        <v>#REF!</v>
      </c>
    </row>
    <row r="72" spans="1:38" ht="12.75" customHeight="1" x14ac:dyDescent="0.25">
      <c r="A72" s="19">
        <f t="shared" si="17"/>
        <v>65</v>
      </c>
      <c r="B72" s="19"/>
      <c r="C72" s="19"/>
      <c r="D72" s="19"/>
      <c r="E72" s="19"/>
      <c r="F72" s="69" t="e">
        <f>CALCULO!#REF!</f>
        <v>#REF!</v>
      </c>
      <c r="G72" s="20" t="e">
        <f>CALCULO!#REF!</f>
        <v>#REF!</v>
      </c>
      <c r="H72" s="21">
        <f t="shared" si="18"/>
        <v>31</v>
      </c>
      <c r="I72" s="19">
        <v>31</v>
      </c>
      <c r="J72" s="19">
        <v>0</v>
      </c>
      <c r="K72" s="19">
        <v>0</v>
      </c>
      <c r="L72" s="22" t="e">
        <f>+CALCULO!#REF!</f>
        <v>#REF!</v>
      </c>
      <c r="M72" s="22" t="e">
        <f t="shared" si="14"/>
        <v>#REF!</v>
      </c>
      <c r="N72" s="18">
        <f t="shared" ref="N72:N135" si="24">+ROUND($L$2*$N$6*I72,2)</f>
        <v>656.05</v>
      </c>
      <c r="O72" s="18" t="e">
        <f t="shared" ref="O72:O135" si="25">+IF(M72&gt;$M$2,M72-$M$2,0)*$O$6*I72</f>
        <v>#REF!</v>
      </c>
      <c r="P72" s="18" t="e">
        <f t="shared" ref="P72:P135" si="26">+ROUND(M72*$P$6*I72,2)</f>
        <v>#REF!</v>
      </c>
      <c r="Q72" s="18" t="e">
        <f t="shared" ref="Q72:Q135" si="27">+ROUND(M72*$Q$6*I72,2)</f>
        <v>#REF!</v>
      </c>
      <c r="R72" s="18" t="e">
        <f t="shared" ref="R72:R135" si="28">+ROUND(M72*$R$6*I72,2)</f>
        <v>#REF!</v>
      </c>
      <c r="S72" s="18" t="e">
        <f t="shared" ref="S72:S135" si="29">+ROUND(M72*$S$6*I72,2)</f>
        <v>#REF!</v>
      </c>
      <c r="T72" s="18" t="e">
        <f t="shared" ref="T72:T135" si="30">+ROUND(M72*$T$6*I72,2)</f>
        <v>#REF!</v>
      </c>
      <c r="U72" s="18" t="e">
        <f t="shared" ref="U72:U135" si="31">+SUM(N72:T72)</f>
        <v>#REF!</v>
      </c>
      <c r="W72" s="18" t="e">
        <f t="shared" ref="W72:W135" si="32">+ROUND(I72*M72*$W$6,2)</f>
        <v>#REF!</v>
      </c>
      <c r="X72" s="18" t="e">
        <f>+ROUND(H72*M72*(VLOOKUP(M72,TABLAS!$B$44:$D$50,3,1)+1.125%),2)</f>
        <v>#REF!</v>
      </c>
      <c r="Y72" s="18" t="e">
        <f t="shared" ref="Y72:Y135" si="33">+ROUND(H72*M72*$Y$6,2)</f>
        <v>#REF!</v>
      </c>
      <c r="Z72" s="18" t="e">
        <f t="shared" ref="Z72:Z135" si="34">+SUM(W72:Y72)</f>
        <v>#REF!</v>
      </c>
      <c r="AB72" s="18" t="e">
        <f t="shared" ref="AB72:AB135" si="35">+U72</f>
        <v>#REF!</v>
      </c>
      <c r="AC72" s="18" t="e">
        <f t="shared" ref="AC72:AC135" si="36">+Z72</f>
        <v>#REF!</v>
      </c>
      <c r="AD72" s="18" t="e">
        <f t="shared" si="15"/>
        <v>#REF!</v>
      </c>
      <c r="AE72" s="18" t="e">
        <f t="shared" ref="AE72:AE135" si="37">+SUM(AB72:AD72)</f>
        <v>#REF!</v>
      </c>
      <c r="AG72" s="18" t="e">
        <f t="shared" si="19"/>
        <v>#REF!</v>
      </c>
      <c r="AH72" s="18" t="e">
        <f t="shared" si="20"/>
        <v>#REF!</v>
      </c>
      <c r="AI72" s="18" t="e">
        <f t="shared" si="21"/>
        <v>#REF!</v>
      </c>
      <c r="AJ72" s="18" t="e">
        <f t="shared" si="22"/>
        <v>#REF!</v>
      </c>
      <c r="AK72" s="18" t="e">
        <f t="shared" si="23"/>
        <v>#REF!</v>
      </c>
      <c r="AL72" s="23" t="e">
        <f t="shared" si="16"/>
        <v>#REF!</v>
      </c>
    </row>
    <row r="73" spans="1:38" ht="12.75" customHeight="1" x14ac:dyDescent="0.25">
      <c r="A73" s="19">
        <f t="shared" si="17"/>
        <v>66</v>
      </c>
      <c r="B73" s="19"/>
      <c r="C73" s="19"/>
      <c r="D73" s="19"/>
      <c r="E73" s="19"/>
      <c r="F73" s="69" t="e">
        <f>CALCULO!#REF!</f>
        <v>#REF!</v>
      </c>
      <c r="G73" s="20" t="e">
        <f>CALCULO!#REF!</f>
        <v>#REF!</v>
      </c>
      <c r="H73" s="21">
        <f t="shared" si="18"/>
        <v>31</v>
      </c>
      <c r="I73" s="19">
        <v>31</v>
      </c>
      <c r="J73" s="19">
        <v>0</v>
      </c>
      <c r="K73" s="19">
        <v>0</v>
      </c>
      <c r="L73" s="22" t="e">
        <f>+CALCULO!#REF!</f>
        <v>#REF!</v>
      </c>
      <c r="M73" s="22" t="e">
        <f t="shared" ref="M73:M136" si="38">IF(L73*1.0493&gt;$L$2*25,$L$2*25,L73*1.0493)</f>
        <v>#REF!</v>
      </c>
      <c r="N73" s="18">
        <f t="shared" si="24"/>
        <v>656.05</v>
      </c>
      <c r="O73" s="18" t="e">
        <f t="shared" si="25"/>
        <v>#REF!</v>
      </c>
      <c r="P73" s="18" t="e">
        <f t="shared" si="26"/>
        <v>#REF!</v>
      </c>
      <c r="Q73" s="18" t="e">
        <f t="shared" si="27"/>
        <v>#REF!</v>
      </c>
      <c r="R73" s="18" t="e">
        <f t="shared" si="28"/>
        <v>#REF!</v>
      </c>
      <c r="S73" s="18" t="e">
        <f t="shared" si="29"/>
        <v>#REF!</v>
      </c>
      <c r="T73" s="18" t="e">
        <f t="shared" si="30"/>
        <v>#REF!</v>
      </c>
      <c r="U73" s="18" t="e">
        <f t="shared" si="31"/>
        <v>#REF!</v>
      </c>
      <c r="W73" s="18" t="e">
        <f t="shared" si="32"/>
        <v>#REF!</v>
      </c>
      <c r="X73" s="18" t="e">
        <f>+ROUND(H73*M73*(VLOOKUP(M73,TABLAS!$B$44:$D$50,3,1)+1.125%),2)</f>
        <v>#REF!</v>
      </c>
      <c r="Y73" s="18" t="e">
        <f t="shared" si="33"/>
        <v>#REF!</v>
      </c>
      <c r="Z73" s="18" t="e">
        <f t="shared" si="34"/>
        <v>#REF!</v>
      </c>
      <c r="AB73" s="18" t="e">
        <f t="shared" si="35"/>
        <v>#REF!</v>
      </c>
      <c r="AC73" s="18" t="e">
        <f t="shared" si="36"/>
        <v>#REF!</v>
      </c>
      <c r="AD73" s="18" t="e">
        <f t="shared" ref="AD73:AD136" si="39">+H73*L73*3%</f>
        <v>#REF!</v>
      </c>
      <c r="AE73" s="18" t="e">
        <f t="shared" si="37"/>
        <v>#REF!</v>
      </c>
      <c r="AG73" s="18" t="e">
        <f t="shared" si="19"/>
        <v>#REF!</v>
      </c>
      <c r="AH73" s="18" t="e">
        <f t="shared" si="20"/>
        <v>#REF!</v>
      </c>
      <c r="AI73" s="18" t="e">
        <f t="shared" si="21"/>
        <v>#REF!</v>
      </c>
      <c r="AJ73" s="18" t="e">
        <f t="shared" si="22"/>
        <v>#REF!</v>
      </c>
      <c r="AK73" s="18" t="e">
        <f t="shared" si="23"/>
        <v>#REF!</v>
      </c>
      <c r="AL73" s="23" t="e">
        <f t="shared" ref="AL73:AL136" si="40">AE73/30.4</f>
        <v>#REF!</v>
      </c>
    </row>
    <row r="74" spans="1:38" ht="12.75" customHeight="1" x14ac:dyDescent="0.25">
      <c r="A74" s="19">
        <f t="shared" si="17"/>
        <v>67</v>
      </c>
      <c r="B74" s="19"/>
      <c r="C74" s="19"/>
      <c r="D74" s="19"/>
      <c r="E74" s="19"/>
      <c r="F74" s="69" t="e">
        <f>CALCULO!#REF!</f>
        <v>#REF!</v>
      </c>
      <c r="G74" s="20" t="e">
        <f>CALCULO!#REF!</f>
        <v>#REF!</v>
      </c>
      <c r="H74" s="21">
        <f t="shared" si="18"/>
        <v>31</v>
      </c>
      <c r="I74" s="19">
        <v>31</v>
      </c>
      <c r="J74" s="19">
        <v>0</v>
      </c>
      <c r="K74" s="19">
        <v>0</v>
      </c>
      <c r="L74" s="22" t="e">
        <f>+CALCULO!#REF!</f>
        <v>#REF!</v>
      </c>
      <c r="M74" s="22" t="e">
        <f t="shared" si="38"/>
        <v>#REF!</v>
      </c>
      <c r="N74" s="18">
        <f t="shared" si="24"/>
        <v>656.05</v>
      </c>
      <c r="O74" s="18" t="e">
        <f t="shared" si="25"/>
        <v>#REF!</v>
      </c>
      <c r="P74" s="18" t="e">
        <f t="shared" si="26"/>
        <v>#REF!</v>
      </c>
      <c r="Q74" s="18" t="e">
        <f t="shared" si="27"/>
        <v>#REF!</v>
      </c>
      <c r="R74" s="18" t="e">
        <f t="shared" si="28"/>
        <v>#REF!</v>
      </c>
      <c r="S74" s="18" t="e">
        <f t="shared" si="29"/>
        <v>#REF!</v>
      </c>
      <c r="T74" s="18" t="e">
        <f t="shared" si="30"/>
        <v>#REF!</v>
      </c>
      <c r="U74" s="18" t="e">
        <f t="shared" si="31"/>
        <v>#REF!</v>
      </c>
      <c r="W74" s="18" t="e">
        <f t="shared" si="32"/>
        <v>#REF!</v>
      </c>
      <c r="X74" s="18" t="e">
        <f>+ROUND(H74*M74*(VLOOKUP(M74,TABLAS!$B$44:$D$50,3,1)+1.125%),2)</f>
        <v>#REF!</v>
      </c>
      <c r="Y74" s="18" t="e">
        <f t="shared" si="33"/>
        <v>#REF!</v>
      </c>
      <c r="Z74" s="18" t="e">
        <f t="shared" si="34"/>
        <v>#REF!</v>
      </c>
      <c r="AB74" s="18" t="e">
        <f t="shared" si="35"/>
        <v>#REF!</v>
      </c>
      <c r="AC74" s="18" t="e">
        <f t="shared" si="36"/>
        <v>#REF!</v>
      </c>
      <c r="AD74" s="18" t="e">
        <f t="shared" si="39"/>
        <v>#REF!</v>
      </c>
      <c r="AE74" s="18" t="e">
        <f t="shared" si="37"/>
        <v>#REF!</v>
      </c>
      <c r="AG74" s="18" t="e">
        <f t="shared" si="19"/>
        <v>#REF!</v>
      </c>
      <c r="AH74" s="18" t="e">
        <f t="shared" si="20"/>
        <v>#REF!</v>
      </c>
      <c r="AI74" s="18" t="e">
        <f t="shared" si="21"/>
        <v>#REF!</v>
      </c>
      <c r="AJ74" s="18" t="e">
        <f t="shared" si="22"/>
        <v>#REF!</v>
      </c>
      <c r="AK74" s="18" t="e">
        <f t="shared" si="23"/>
        <v>#REF!</v>
      </c>
      <c r="AL74" s="23" t="e">
        <f t="shared" si="40"/>
        <v>#REF!</v>
      </c>
    </row>
    <row r="75" spans="1:38" ht="12.75" customHeight="1" x14ac:dyDescent="0.25">
      <c r="A75" s="19">
        <f t="shared" ref="A75:A138" si="41">+A74+1</f>
        <v>68</v>
      </c>
      <c r="B75" s="19"/>
      <c r="C75" s="19"/>
      <c r="D75" s="19"/>
      <c r="E75" s="19"/>
      <c r="F75" s="69" t="e">
        <f>CALCULO!#REF!</f>
        <v>#REF!</v>
      </c>
      <c r="G75" s="20" t="e">
        <f>CALCULO!#REF!</f>
        <v>#REF!</v>
      </c>
      <c r="H75" s="21">
        <f t="shared" ref="H75:H138" si="42">+I75-J75-K75</f>
        <v>31</v>
      </c>
      <c r="I75" s="19">
        <v>31</v>
      </c>
      <c r="J75" s="19">
        <v>0</v>
      </c>
      <c r="K75" s="19">
        <v>0</v>
      </c>
      <c r="L75" s="22" t="e">
        <f>+CALCULO!#REF!</f>
        <v>#REF!</v>
      </c>
      <c r="M75" s="22" t="e">
        <f t="shared" si="38"/>
        <v>#REF!</v>
      </c>
      <c r="N75" s="18">
        <f t="shared" si="24"/>
        <v>656.05</v>
      </c>
      <c r="O75" s="18" t="e">
        <f t="shared" si="25"/>
        <v>#REF!</v>
      </c>
      <c r="P75" s="18" t="e">
        <f t="shared" si="26"/>
        <v>#REF!</v>
      </c>
      <c r="Q75" s="18" t="e">
        <f t="shared" si="27"/>
        <v>#REF!</v>
      </c>
      <c r="R75" s="18" t="e">
        <f t="shared" si="28"/>
        <v>#REF!</v>
      </c>
      <c r="S75" s="18" t="e">
        <f t="shared" si="29"/>
        <v>#REF!</v>
      </c>
      <c r="T75" s="18" t="e">
        <f t="shared" si="30"/>
        <v>#REF!</v>
      </c>
      <c r="U75" s="18" t="e">
        <f t="shared" si="31"/>
        <v>#REF!</v>
      </c>
      <c r="W75" s="18" t="e">
        <f t="shared" si="32"/>
        <v>#REF!</v>
      </c>
      <c r="X75" s="18" t="e">
        <f>+ROUND(H75*M75*(VLOOKUP(M75,TABLAS!$B$44:$D$50,3,1)+1.125%),2)</f>
        <v>#REF!</v>
      </c>
      <c r="Y75" s="18" t="e">
        <f t="shared" si="33"/>
        <v>#REF!</v>
      </c>
      <c r="Z75" s="18" t="e">
        <f t="shared" si="34"/>
        <v>#REF!</v>
      </c>
      <c r="AB75" s="18" t="e">
        <f t="shared" si="35"/>
        <v>#REF!</v>
      </c>
      <c r="AC75" s="18" t="e">
        <f t="shared" si="36"/>
        <v>#REF!</v>
      </c>
      <c r="AD75" s="18" t="e">
        <f t="shared" si="39"/>
        <v>#REF!</v>
      </c>
      <c r="AE75" s="18" t="e">
        <f t="shared" si="37"/>
        <v>#REF!</v>
      </c>
      <c r="AG75" s="18" t="e">
        <f t="shared" ref="AG75:AG138" si="43">+AE75+AJ75</f>
        <v>#REF!</v>
      </c>
      <c r="AH75" s="18" t="e">
        <f t="shared" ref="AH75:AH138" si="44">+AG75*16%</f>
        <v>#REF!</v>
      </c>
      <c r="AI75" s="18" t="e">
        <f t="shared" ref="AI75:AI138" si="45">+AG75+AH75</f>
        <v>#REF!</v>
      </c>
      <c r="AJ75" s="18" t="e">
        <f t="shared" ref="AJ75:AJ138" si="46">+AE75*7.21%</f>
        <v>#REF!</v>
      </c>
      <c r="AK75" s="18" t="e">
        <f t="shared" ref="AK75:AK138" si="47">AL75*31</f>
        <v>#REF!</v>
      </c>
      <c r="AL75" s="23" t="e">
        <f t="shared" si="40"/>
        <v>#REF!</v>
      </c>
    </row>
    <row r="76" spans="1:38" ht="12.75" customHeight="1" x14ac:dyDescent="0.25">
      <c r="A76" s="19">
        <f t="shared" si="41"/>
        <v>69</v>
      </c>
      <c r="B76" s="19"/>
      <c r="C76" s="19"/>
      <c r="D76" s="19"/>
      <c r="E76" s="19"/>
      <c r="F76" s="69" t="e">
        <f>CALCULO!#REF!</f>
        <v>#REF!</v>
      </c>
      <c r="G76" s="20" t="e">
        <f>CALCULO!#REF!</f>
        <v>#REF!</v>
      </c>
      <c r="H76" s="21">
        <f t="shared" si="42"/>
        <v>31</v>
      </c>
      <c r="I76" s="19">
        <v>31</v>
      </c>
      <c r="J76" s="19">
        <v>0</v>
      </c>
      <c r="K76" s="19">
        <v>0</v>
      </c>
      <c r="L76" s="22" t="e">
        <f>+CALCULO!#REF!</f>
        <v>#REF!</v>
      </c>
      <c r="M76" s="22" t="e">
        <f t="shared" si="38"/>
        <v>#REF!</v>
      </c>
      <c r="N76" s="18">
        <f t="shared" si="24"/>
        <v>656.05</v>
      </c>
      <c r="O76" s="18" t="e">
        <f t="shared" si="25"/>
        <v>#REF!</v>
      </c>
      <c r="P76" s="18" t="e">
        <f t="shared" si="26"/>
        <v>#REF!</v>
      </c>
      <c r="Q76" s="18" t="e">
        <f t="shared" si="27"/>
        <v>#REF!</v>
      </c>
      <c r="R76" s="18" t="e">
        <f t="shared" si="28"/>
        <v>#REF!</v>
      </c>
      <c r="S76" s="18" t="e">
        <f t="shared" si="29"/>
        <v>#REF!</v>
      </c>
      <c r="T76" s="18" t="e">
        <f t="shared" si="30"/>
        <v>#REF!</v>
      </c>
      <c r="U76" s="18" t="e">
        <f t="shared" si="31"/>
        <v>#REF!</v>
      </c>
      <c r="W76" s="18" t="e">
        <f t="shared" si="32"/>
        <v>#REF!</v>
      </c>
      <c r="X76" s="18" t="e">
        <f>+ROUND(H76*M76*(VLOOKUP(M76,TABLAS!$B$44:$D$50,3,1)+1.125%),2)</f>
        <v>#REF!</v>
      </c>
      <c r="Y76" s="18" t="e">
        <f t="shared" si="33"/>
        <v>#REF!</v>
      </c>
      <c r="Z76" s="18" t="e">
        <f t="shared" si="34"/>
        <v>#REF!</v>
      </c>
      <c r="AB76" s="18" t="e">
        <f t="shared" si="35"/>
        <v>#REF!</v>
      </c>
      <c r="AC76" s="18" t="e">
        <f t="shared" si="36"/>
        <v>#REF!</v>
      </c>
      <c r="AD76" s="18" t="e">
        <f t="shared" si="39"/>
        <v>#REF!</v>
      </c>
      <c r="AE76" s="18" t="e">
        <f t="shared" si="37"/>
        <v>#REF!</v>
      </c>
      <c r="AG76" s="18" t="e">
        <f t="shared" si="43"/>
        <v>#REF!</v>
      </c>
      <c r="AH76" s="18" t="e">
        <f t="shared" si="44"/>
        <v>#REF!</v>
      </c>
      <c r="AI76" s="18" t="e">
        <f t="shared" si="45"/>
        <v>#REF!</v>
      </c>
      <c r="AJ76" s="18" t="e">
        <f t="shared" si="46"/>
        <v>#REF!</v>
      </c>
      <c r="AK76" s="18" t="e">
        <f t="shared" si="47"/>
        <v>#REF!</v>
      </c>
      <c r="AL76" s="23" t="e">
        <f t="shared" si="40"/>
        <v>#REF!</v>
      </c>
    </row>
    <row r="77" spans="1:38" ht="12.75" customHeight="1" x14ac:dyDescent="0.25">
      <c r="A77" s="19">
        <f t="shared" si="41"/>
        <v>70</v>
      </c>
      <c r="B77" s="19"/>
      <c r="C77" s="19"/>
      <c r="D77" s="19"/>
      <c r="E77" s="19"/>
      <c r="F77" s="69" t="e">
        <f>CALCULO!#REF!</f>
        <v>#REF!</v>
      </c>
      <c r="G77" s="20" t="e">
        <f>CALCULO!#REF!</f>
        <v>#REF!</v>
      </c>
      <c r="H77" s="21">
        <f t="shared" si="42"/>
        <v>31</v>
      </c>
      <c r="I77" s="19">
        <v>31</v>
      </c>
      <c r="J77" s="19">
        <v>0</v>
      </c>
      <c r="K77" s="19">
        <v>0</v>
      </c>
      <c r="L77" s="22" t="e">
        <f>+CALCULO!#REF!</f>
        <v>#REF!</v>
      </c>
      <c r="M77" s="22" t="e">
        <f t="shared" si="38"/>
        <v>#REF!</v>
      </c>
      <c r="N77" s="18">
        <f t="shared" si="24"/>
        <v>656.05</v>
      </c>
      <c r="O77" s="18" t="e">
        <f t="shared" si="25"/>
        <v>#REF!</v>
      </c>
      <c r="P77" s="18" t="e">
        <f t="shared" si="26"/>
        <v>#REF!</v>
      </c>
      <c r="Q77" s="18" t="e">
        <f t="shared" si="27"/>
        <v>#REF!</v>
      </c>
      <c r="R77" s="18" t="e">
        <f t="shared" si="28"/>
        <v>#REF!</v>
      </c>
      <c r="S77" s="18" t="e">
        <f t="shared" si="29"/>
        <v>#REF!</v>
      </c>
      <c r="T77" s="18" t="e">
        <f t="shared" si="30"/>
        <v>#REF!</v>
      </c>
      <c r="U77" s="18" t="e">
        <f t="shared" si="31"/>
        <v>#REF!</v>
      </c>
      <c r="W77" s="18" t="e">
        <f t="shared" si="32"/>
        <v>#REF!</v>
      </c>
      <c r="X77" s="18" t="e">
        <f>+ROUND(H77*M77*(VLOOKUP(M77,TABLAS!$B$44:$D$50,3,1)+1.125%),2)</f>
        <v>#REF!</v>
      </c>
      <c r="Y77" s="18" t="e">
        <f t="shared" si="33"/>
        <v>#REF!</v>
      </c>
      <c r="Z77" s="18" t="e">
        <f t="shared" si="34"/>
        <v>#REF!</v>
      </c>
      <c r="AB77" s="18" t="e">
        <f t="shared" si="35"/>
        <v>#REF!</v>
      </c>
      <c r="AC77" s="18" t="e">
        <f t="shared" si="36"/>
        <v>#REF!</v>
      </c>
      <c r="AD77" s="18" t="e">
        <f t="shared" si="39"/>
        <v>#REF!</v>
      </c>
      <c r="AE77" s="18" t="e">
        <f t="shared" si="37"/>
        <v>#REF!</v>
      </c>
      <c r="AG77" s="18" t="e">
        <f t="shared" si="43"/>
        <v>#REF!</v>
      </c>
      <c r="AH77" s="18" t="e">
        <f t="shared" si="44"/>
        <v>#REF!</v>
      </c>
      <c r="AI77" s="18" t="e">
        <f t="shared" si="45"/>
        <v>#REF!</v>
      </c>
      <c r="AJ77" s="18" t="e">
        <f t="shared" si="46"/>
        <v>#REF!</v>
      </c>
      <c r="AK77" s="18" t="e">
        <f t="shared" si="47"/>
        <v>#REF!</v>
      </c>
      <c r="AL77" s="23" t="e">
        <f t="shared" si="40"/>
        <v>#REF!</v>
      </c>
    </row>
    <row r="78" spans="1:38" ht="12.75" customHeight="1" x14ac:dyDescent="0.25">
      <c r="A78" s="19">
        <f t="shared" si="41"/>
        <v>71</v>
      </c>
      <c r="B78" s="19"/>
      <c r="C78" s="19"/>
      <c r="D78" s="19"/>
      <c r="E78" s="19"/>
      <c r="F78" s="69" t="e">
        <f>CALCULO!#REF!</f>
        <v>#REF!</v>
      </c>
      <c r="G78" s="20" t="e">
        <f>CALCULO!#REF!</f>
        <v>#REF!</v>
      </c>
      <c r="H78" s="21">
        <f t="shared" si="42"/>
        <v>31</v>
      </c>
      <c r="I78" s="19">
        <v>31</v>
      </c>
      <c r="J78" s="19">
        <v>0</v>
      </c>
      <c r="K78" s="19">
        <v>0</v>
      </c>
      <c r="L78" s="22" t="e">
        <f>+CALCULO!#REF!</f>
        <v>#REF!</v>
      </c>
      <c r="M78" s="22" t="e">
        <f t="shared" si="38"/>
        <v>#REF!</v>
      </c>
      <c r="N78" s="18">
        <f t="shared" si="24"/>
        <v>656.05</v>
      </c>
      <c r="O78" s="18" t="e">
        <f t="shared" si="25"/>
        <v>#REF!</v>
      </c>
      <c r="P78" s="18" t="e">
        <f t="shared" si="26"/>
        <v>#REF!</v>
      </c>
      <c r="Q78" s="18" t="e">
        <f t="shared" si="27"/>
        <v>#REF!</v>
      </c>
      <c r="R78" s="18" t="e">
        <f t="shared" si="28"/>
        <v>#REF!</v>
      </c>
      <c r="S78" s="18" t="e">
        <f t="shared" si="29"/>
        <v>#REF!</v>
      </c>
      <c r="T78" s="18" t="e">
        <f t="shared" si="30"/>
        <v>#REF!</v>
      </c>
      <c r="U78" s="18" t="e">
        <f t="shared" si="31"/>
        <v>#REF!</v>
      </c>
      <c r="W78" s="18" t="e">
        <f t="shared" si="32"/>
        <v>#REF!</v>
      </c>
      <c r="X78" s="18" t="e">
        <f>+ROUND(H78*M78*(VLOOKUP(M78,TABLAS!$B$44:$D$50,3,1)+1.125%),2)</f>
        <v>#REF!</v>
      </c>
      <c r="Y78" s="18" t="e">
        <f t="shared" si="33"/>
        <v>#REF!</v>
      </c>
      <c r="Z78" s="18" t="e">
        <f t="shared" si="34"/>
        <v>#REF!</v>
      </c>
      <c r="AB78" s="18" t="e">
        <f t="shared" si="35"/>
        <v>#REF!</v>
      </c>
      <c r="AC78" s="18" t="e">
        <f t="shared" si="36"/>
        <v>#REF!</v>
      </c>
      <c r="AD78" s="18" t="e">
        <f t="shared" si="39"/>
        <v>#REF!</v>
      </c>
      <c r="AE78" s="18" t="e">
        <f t="shared" si="37"/>
        <v>#REF!</v>
      </c>
      <c r="AG78" s="18" t="e">
        <f t="shared" si="43"/>
        <v>#REF!</v>
      </c>
      <c r="AH78" s="18" t="e">
        <f t="shared" si="44"/>
        <v>#REF!</v>
      </c>
      <c r="AI78" s="18" t="e">
        <f t="shared" si="45"/>
        <v>#REF!</v>
      </c>
      <c r="AJ78" s="18" t="e">
        <f t="shared" si="46"/>
        <v>#REF!</v>
      </c>
      <c r="AK78" s="18" t="e">
        <f t="shared" si="47"/>
        <v>#REF!</v>
      </c>
      <c r="AL78" s="23" t="e">
        <f t="shared" si="40"/>
        <v>#REF!</v>
      </c>
    </row>
    <row r="79" spans="1:38" ht="12.75" customHeight="1" x14ac:dyDescent="0.25">
      <c r="A79" s="19">
        <f t="shared" si="41"/>
        <v>72</v>
      </c>
      <c r="B79" s="19"/>
      <c r="C79" s="19"/>
      <c r="D79" s="19"/>
      <c r="E79" s="19"/>
      <c r="F79" s="69" t="e">
        <f>CALCULO!#REF!</f>
        <v>#REF!</v>
      </c>
      <c r="G79" s="20" t="e">
        <f>CALCULO!#REF!</f>
        <v>#REF!</v>
      </c>
      <c r="H79" s="21">
        <f t="shared" si="42"/>
        <v>31</v>
      </c>
      <c r="I79" s="19">
        <v>31</v>
      </c>
      <c r="J79" s="19">
        <v>0</v>
      </c>
      <c r="K79" s="19">
        <v>0</v>
      </c>
      <c r="L79" s="22" t="e">
        <f>+CALCULO!#REF!</f>
        <v>#REF!</v>
      </c>
      <c r="M79" s="22" t="e">
        <f t="shared" si="38"/>
        <v>#REF!</v>
      </c>
      <c r="N79" s="18">
        <f t="shared" si="24"/>
        <v>656.05</v>
      </c>
      <c r="O79" s="18" t="e">
        <f t="shared" si="25"/>
        <v>#REF!</v>
      </c>
      <c r="P79" s="18" t="e">
        <f t="shared" si="26"/>
        <v>#REF!</v>
      </c>
      <c r="Q79" s="18" t="e">
        <f t="shared" si="27"/>
        <v>#REF!</v>
      </c>
      <c r="R79" s="18" t="e">
        <f t="shared" si="28"/>
        <v>#REF!</v>
      </c>
      <c r="S79" s="18" t="e">
        <f t="shared" si="29"/>
        <v>#REF!</v>
      </c>
      <c r="T79" s="18" t="e">
        <f t="shared" si="30"/>
        <v>#REF!</v>
      </c>
      <c r="U79" s="18" t="e">
        <f t="shared" si="31"/>
        <v>#REF!</v>
      </c>
      <c r="W79" s="18" t="e">
        <f t="shared" si="32"/>
        <v>#REF!</v>
      </c>
      <c r="X79" s="18" t="e">
        <f>+ROUND(H79*M79*(VLOOKUP(M79,TABLAS!$B$44:$D$50,3,1)+1.125%),2)</f>
        <v>#REF!</v>
      </c>
      <c r="Y79" s="18" t="e">
        <f t="shared" si="33"/>
        <v>#REF!</v>
      </c>
      <c r="Z79" s="18" t="e">
        <f t="shared" si="34"/>
        <v>#REF!</v>
      </c>
      <c r="AB79" s="18" t="e">
        <f t="shared" si="35"/>
        <v>#REF!</v>
      </c>
      <c r="AC79" s="18" t="e">
        <f t="shared" si="36"/>
        <v>#REF!</v>
      </c>
      <c r="AD79" s="18" t="e">
        <f t="shared" si="39"/>
        <v>#REF!</v>
      </c>
      <c r="AE79" s="18" t="e">
        <f t="shared" si="37"/>
        <v>#REF!</v>
      </c>
      <c r="AG79" s="18" t="e">
        <f t="shared" si="43"/>
        <v>#REF!</v>
      </c>
      <c r="AH79" s="18" t="e">
        <f t="shared" si="44"/>
        <v>#REF!</v>
      </c>
      <c r="AI79" s="18" t="e">
        <f t="shared" si="45"/>
        <v>#REF!</v>
      </c>
      <c r="AJ79" s="18" t="e">
        <f t="shared" si="46"/>
        <v>#REF!</v>
      </c>
      <c r="AK79" s="18" t="e">
        <f t="shared" si="47"/>
        <v>#REF!</v>
      </c>
      <c r="AL79" s="23" t="e">
        <f t="shared" si="40"/>
        <v>#REF!</v>
      </c>
    </row>
    <row r="80" spans="1:38" ht="12.75" customHeight="1" x14ac:dyDescent="0.25">
      <c r="A80" s="19">
        <f t="shared" si="41"/>
        <v>73</v>
      </c>
      <c r="B80" s="19"/>
      <c r="C80" s="19"/>
      <c r="D80" s="19"/>
      <c r="E80" s="19"/>
      <c r="F80" s="69" t="e">
        <f>CALCULO!#REF!</f>
        <v>#REF!</v>
      </c>
      <c r="G80" s="20" t="e">
        <f>CALCULO!#REF!</f>
        <v>#REF!</v>
      </c>
      <c r="H80" s="21">
        <f t="shared" si="42"/>
        <v>31</v>
      </c>
      <c r="I80" s="19">
        <v>31</v>
      </c>
      <c r="J80" s="19">
        <v>0</v>
      </c>
      <c r="K80" s="19">
        <v>0</v>
      </c>
      <c r="L80" s="22" t="e">
        <f>+CALCULO!#REF!</f>
        <v>#REF!</v>
      </c>
      <c r="M80" s="22" t="e">
        <f t="shared" si="38"/>
        <v>#REF!</v>
      </c>
      <c r="N80" s="18">
        <f t="shared" si="24"/>
        <v>656.05</v>
      </c>
      <c r="O80" s="18" t="e">
        <f t="shared" si="25"/>
        <v>#REF!</v>
      </c>
      <c r="P80" s="18" t="e">
        <f t="shared" si="26"/>
        <v>#REF!</v>
      </c>
      <c r="Q80" s="18" t="e">
        <f t="shared" si="27"/>
        <v>#REF!</v>
      </c>
      <c r="R80" s="18" t="e">
        <f t="shared" si="28"/>
        <v>#REF!</v>
      </c>
      <c r="S80" s="18" t="e">
        <f t="shared" si="29"/>
        <v>#REF!</v>
      </c>
      <c r="T80" s="18" t="e">
        <f t="shared" si="30"/>
        <v>#REF!</v>
      </c>
      <c r="U80" s="18" t="e">
        <f t="shared" si="31"/>
        <v>#REF!</v>
      </c>
      <c r="W80" s="18" t="e">
        <f t="shared" si="32"/>
        <v>#REF!</v>
      </c>
      <c r="X80" s="18" t="e">
        <f>+ROUND(H80*M80*(VLOOKUP(M80,TABLAS!$B$44:$D$50,3,1)+1.125%),2)</f>
        <v>#REF!</v>
      </c>
      <c r="Y80" s="18" t="e">
        <f t="shared" si="33"/>
        <v>#REF!</v>
      </c>
      <c r="Z80" s="18" t="e">
        <f t="shared" si="34"/>
        <v>#REF!</v>
      </c>
      <c r="AB80" s="18" t="e">
        <f t="shared" si="35"/>
        <v>#REF!</v>
      </c>
      <c r="AC80" s="18" t="e">
        <f t="shared" si="36"/>
        <v>#REF!</v>
      </c>
      <c r="AD80" s="18" t="e">
        <f t="shared" si="39"/>
        <v>#REF!</v>
      </c>
      <c r="AE80" s="18" t="e">
        <f t="shared" si="37"/>
        <v>#REF!</v>
      </c>
      <c r="AG80" s="18" t="e">
        <f t="shared" si="43"/>
        <v>#REF!</v>
      </c>
      <c r="AH80" s="18" t="e">
        <f t="shared" si="44"/>
        <v>#REF!</v>
      </c>
      <c r="AI80" s="18" t="e">
        <f t="shared" si="45"/>
        <v>#REF!</v>
      </c>
      <c r="AJ80" s="18" t="e">
        <f t="shared" si="46"/>
        <v>#REF!</v>
      </c>
      <c r="AK80" s="18" t="e">
        <f t="shared" si="47"/>
        <v>#REF!</v>
      </c>
      <c r="AL80" s="23" t="e">
        <f t="shared" si="40"/>
        <v>#REF!</v>
      </c>
    </row>
    <row r="81" spans="1:38" ht="12.75" customHeight="1" x14ac:dyDescent="0.25">
      <c r="A81" s="19">
        <f t="shared" si="41"/>
        <v>74</v>
      </c>
      <c r="B81" s="19"/>
      <c r="C81" s="19"/>
      <c r="D81" s="19"/>
      <c r="E81" s="19"/>
      <c r="F81" s="69" t="e">
        <f>CALCULO!#REF!</f>
        <v>#REF!</v>
      </c>
      <c r="G81" s="20" t="e">
        <f>CALCULO!#REF!</f>
        <v>#REF!</v>
      </c>
      <c r="H81" s="21">
        <f t="shared" si="42"/>
        <v>31</v>
      </c>
      <c r="I81" s="19">
        <v>31</v>
      </c>
      <c r="J81" s="19">
        <v>0</v>
      </c>
      <c r="K81" s="19">
        <v>0</v>
      </c>
      <c r="L81" s="22" t="e">
        <f>+CALCULO!#REF!</f>
        <v>#REF!</v>
      </c>
      <c r="M81" s="22" t="e">
        <f t="shared" si="38"/>
        <v>#REF!</v>
      </c>
      <c r="N81" s="18">
        <f t="shared" si="24"/>
        <v>656.05</v>
      </c>
      <c r="O81" s="18" t="e">
        <f t="shared" si="25"/>
        <v>#REF!</v>
      </c>
      <c r="P81" s="18" t="e">
        <f t="shared" si="26"/>
        <v>#REF!</v>
      </c>
      <c r="Q81" s="18" t="e">
        <f t="shared" si="27"/>
        <v>#REF!</v>
      </c>
      <c r="R81" s="18" t="e">
        <f t="shared" si="28"/>
        <v>#REF!</v>
      </c>
      <c r="S81" s="18" t="e">
        <f t="shared" si="29"/>
        <v>#REF!</v>
      </c>
      <c r="T81" s="18" t="e">
        <f t="shared" si="30"/>
        <v>#REF!</v>
      </c>
      <c r="U81" s="18" t="e">
        <f t="shared" si="31"/>
        <v>#REF!</v>
      </c>
      <c r="W81" s="18" t="e">
        <f t="shared" si="32"/>
        <v>#REF!</v>
      </c>
      <c r="X81" s="18" t="e">
        <f>+ROUND(H81*M81*(VLOOKUP(M81,TABLAS!$B$44:$D$50,3,1)+1.125%),2)</f>
        <v>#REF!</v>
      </c>
      <c r="Y81" s="18" t="e">
        <f t="shared" si="33"/>
        <v>#REF!</v>
      </c>
      <c r="Z81" s="18" t="e">
        <f t="shared" si="34"/>
        <v>#REF!</v>
      </c>
      <c r="AB81" s="18" t="e">
        <f t="shared" si="35"/>
        <v>#REF!</v>
      </c>
      <c r="AC81" s="18" t="e">
        <f t="shared" si="36"/>
        <v>#REF!</v>
      </c>
      <c r="AD81" s="18" t="e">
        <f t="shared" si="39"/>
        <v>#REF!</v>
      </c>
      <c r="AE81" s="18" t="e">
        <f t="shared" si="37"/>
        <v>#REF!</v>
      </c>
      <c r="AG81" s="18" t="e">
        <f t="shared" si="43"/>
        <v>#REF!</v>
      </c>
      <c r="AH81" s="18" t="e">
        <f t="shared" si="44"/>
        <v>#REF!</v>
      </c>
      <c r="AI81" s="18" t="e">
        <f t="shared" si="45"/>
        <v>#REF!</v>
      </c>
      <c r="AJ81" s="18" t="e">
        <f t="shared" si="46"/>
        <v>#REF!</v>
      </c>
      <c r="AK81" s="18" t="e">
        <f t="shared" si="47"/>
        <v>#REF!</v>
      </c>
      <c r="AL81" s="23" t="e">
        <f t="shared" si="40"/>
        <v>#REF!</v>
      </c>
    </row>
    <row r="82" spans="1:38" ht="12.75" customHeight="1" x14ac:dyDescent="0.25">
      <c r="A82" s="19">
        <f t="shared" si="41"/>
        <v>75</v>
      </c>
      <c r="B82" s="19"/>
      <c r="C82" s="19"/>
      <c r="D82" s="19"/>
      <c r="E82" s="19"/>
      <c r="F82" s="69" t="e">
        <f>CALCULO!#REF!</f>
        <v>#REF!</v>
      </c>
      <c r="G82" s="20" t="e">
        <f>CALCULO!#REF!</f>
        <v>#REF!</v>
      </c>
      <c r="H82" s="21">
        <f t="shared" si="42"/>
        <v>31</v>
      </c>
      <c r="I82" s="19">
        <v>31</v>
      </c>
      <c r="J82" s="19">
        <v>0</v>
      </c>
      <c r="K82" s="19">
        <v>0</v>
      </c>
      <c r="L82" s="22" t="e">
        <f>+CALCULO!#REF!</f>
        <v>#REF!</v>
      </c>
      <c r="M82" s="22" t="e">
        <f t="shared" si="38"/>
        <v>#REF!</v>
      </c>
      <c r="N82" s="18">
        <f t="shared" si="24"/>
        <v>656.05</v>
      </c>
      <c r="O82" s="18" t="e">
        <f t="shared" si="25"/>
        <v>#REF!</v>
      </c>
      <c r="P82" s="18" t="e">
        <f t="shared" si="26"/>
        <v>#REF!</v>
      </c>
      <c r="Q82" s="18" t="e">
        <f t="shared" si="27"/>
        <v>#REF!</v>
      </c>
      <c r="R82" s="18" t="e">
        <f t="shared" si="28"/>
        <v>#REF!</v>
      </c>
      <c r="S82" s="18" t="e">
        <f t="shared" si="29"/>
        <v>#REF!</v>
      </c>
      <c r="T82" s="18" t="e">
        <f t="shared" si="30"/>
        <v>#REF!</v>
      </c>
      <c r="U82" s="18" t="e">
        <f t="shared" si="31"/>
        <v>#REF!</v>
      </c>
      <c r="W82" s="18" t="e">
        <f t="shared" si="32"/>
        <v>#REF!</v>
      </c>
      <c r="X82" s="18" t="e">
        <f>+ROUND(H82*M82*(VLOOKUP(M82,TABLAS!$B$44:$D$50,3,1)+1.125%),2)</f>
        <v>#REF!</v>
      </c>
      <c r="Y82" s="18" t="e">
        <f t="shared" si="33"/>
        <v>#REF!</v>
      </c>
      <c r="Z82" s="18" t="e">
        <f t="shared" si="34"/>
        <v>#REF!</v>
      </c>
      <c r="AB82" s="18" t="e">
        <f t="shared" si="35"/>
        <v>#REF!</v>
      </c>
      <c r="AC82" s="18" t="e">
        <f t="shared" si="36"/>
        <v>#REF!</v>
      </c>
      <c r="AD82" s="18" t="e">
        <f t="shared" si="39"/>
        <v>#REF!</v>
      </c>
      <c r="AE82" s="18" t="e">
        <f t="shared" si="37"/>
        <v>#REF!</v>
      </c>
      <c r="AG82" s="18" t="e">
        <f t="shared" si="43"/>
        <v>#REF!</v>
      </c>
      <c r="AH82" s="18" t="e">
        <f t="shared" si="44"/>
        <v>#REF!</v>
      </c>
      <c r="AI82" s="18" t="e">
        <f t="shared" si="45"/>
        <v>#REF!</v>
      </c>
      <c r="AJ82" s="18" t="e">
        <f t="shared" si="46"/>
        <v>#REF!</v>
      </c>
      <c r="AK82" s="18" t="e">
        <f t="shared" si="47"/>
        <v>#REF!</v>
      </c>
      <c r="AL82" s="23" t="e">
        <f t="shared" si="40"/>
        <v>#REF!</v>
      </c>
    </row>
    <row r="83" spans="1:38" ht="12.75" customHeight="1" x14ac:dyDescent="0.25">
      <c r="A83" s="19">
        <f t="shared" si="41"/>
        <v>76</v>
      </c>
      <c r="B83" s="19"/>
      <c r="C83" s="19"/>
      <c r="D83" s="19"/>
      <c r="E83" s="19"/>
      <c r="F83" s="69" t="e">
        <f>CALCULO!#REF!</f>
        <v>#REF!</v>
      </c>
      <c r="G83" s="20" t="e">
        <f>CALCULO!#REF!</f>
        <v>#REF!</v>
      </c>
      <c r="H83" s="21">
        <f t="shared" si="42"/>
        <v>31</v>
      </c>
      <c r="I83" s="19">
        <v>31</v>
      </c>
      <c r="J83" s="19">
        <v>0</v>
      </c>
      <c r="K83" s="19">
        <v>0</v>
      </c>
      <c r="L83" s="22" t="e">
        <f>+CALCULO!#REF!</f>
        <v>#REF!</v>
      </c>
      <c r="M83" s="22" t="e">
        <f t="shared" si="38"/>
        <v>#REF!</v>
      </c>
      <c r="N83" s="18">
        <f t="shared" si="24"/>
        <v>656.05</v>
      </c>
      <c r="O83" s="18" t="e">
        <f t="shared" si="25"/>
        <v>#REF!</v>
      </c>
      <c r="P83" s="18" t="e">
        <f t="shared" si="26"/>
        <v>#REF!</v>
      </c>
      <c r="Q83" s="18" t="e">
        <f t="shared" si="27"/>
        <v>#REF!</v>
      </c>
      <c r="R83" s="18" t="e">
        <f t="shared" si="28"/>
        <v>#REF!</v>
      </c>
      <c r="S83" s="18" t="e">
        <f t="shared" si="29"/>
        <v>#REF!</v>
      </c>
      <c r="T83" s="18" t="e">
        <f t="shared" si="30"/>
        <v>#REF!</v>
      </c>
      <c r="U83" s="18" t="e">
        <f t="shared" si="31"/>
        <v>#REF!</v>
      </c>
      <c r="W83" s="18" t="e">
        <f t="shared" si="32"/>
        <v>#REF!</v>
      </c>
      <c r="X83" s="18" t="e">
        <f>+ROUND(H83*M83*(VLOOKUP(M83,TABLAS!$B$44:$D$50,3,1)+1.125%),2)</f>
        <v>#REF!</v>
      </c>
      <c r="Y83" s="18" t="e">
        <f t="shared" si="33"/>
        <v>#REF!</v>
      </c>
      <c r="Z83" s="18" t="e">
        <f t="shared" si="34"/>
        <v>#REF!</v>
      </c>
      <c r="AB83" s="18" t="e">
        <f t="shared" si="35"/>
        <v>#REF!</v>
      </c>
      <c r="AC83" s="18" t="e">
        <f t="shared" si="36"/>
        <v>#REF!</v>
      </c>
      <c r="AD83" s="18" t="e">
        <f t="shared" si="39"/>
        <v>#REF!</v>
      </c>
      <c r="AE83" s="18" t="e">
        <f t="shared" si="37"/>
        <v>#REF!</v>
      </c>
      <c r="AG83" s="18" t="e">
        <f t="shared" si="43"/>
        <v>#REF!</v>
      </c>
      <c r="AH83" s="18" t="e">
        <f t="shared" si="44"/>
        <v>#REF!</v>
      </c>
      <c r="AI83" s="18" t="e">
        <f t="shared" si="45"/>
        <v>#REF!</v>
      </c>
      <c r="AJ83" s="18" t="e">
        <f t="shared" si="46"/>
        <v>#REF!</v>
      </c>
      <c r="AK83" s="18" t="e">
        <f t="shared" si="47"/>
        <v>#REF!</v>
      </c>
      <c r="AL83" s="23" t="e">
        <f t="shared" si="40"/>
        <v>#REF!</v>
      </c>
    </row>
    <row r="84" spans="1:38" ht="12.75" customHeight="1" x14ac:dyDescent="0.25">
      <c r="A84" s="19">
        <f t="shared" si="41"/>
        <v>77</v>
      </c>
      <c r="B84" s="19"/>
      <c r="C84" s="19"/>
      <c r="D84" s="19"/>
      <c r="E84" s="19"/>
      <c r="F84" s="69" t="e">
        <f>CALCULO!#REF!</f>
        <v>#REF!</v>
      </c>
      <c r="G84" s="20" t="e">
        <f>CALCULO!#REF!</f>
        <v>#REF!</v>
      </c>
      <c r="H84" s="21">
        <f t="shared" si="42"/>
        <v>31</v>
      </c>
      <c r="I84" s="19">
        <v>31</v>
      </c>
      <c r="J84" s="19">
        <v>0</v>
      </c>
      <c r="K84" s="19">
        <v>0</v>
      </c>
      <c r="L84" s="22" t="e">
        <f>+CALCULO!#REF!</f>
        <v>#REF!</v>
      </c>
      <c r="M84" s="22" t="e">
        <f t="shared" si="38"/>
        <v>#REF!</v>
      </c>
      <c r="N84" s="18">
        <f t="shared" si="24"/>
        <v>656.05</v>
      </c>
      <c r="O84" s="18" t="e">
        <f t="shared" si="25"/>
        <v>#REF!</v>
      </c>
      <c r="P84" s="18" t="e">
        <f t="shared" si="26"/>
        <v>#REF!</v>
      </c>
      <c r="Q84" s="18" t="e">
        <f t="shared" si="27"/>
        <v>#REF!</v>
      </c>
      <c r="R84" s="18" t="e">
        <f t="shared" si="28"/>
        <v>#REF!</v>
      </c>
      <c r="S84" s="18" t="e">
        <f t="shared" si="29"/>
        <v>#REF!</v>
      </c>
      <c r="T84" s="18" t="e">
        <f t="shared" si="30"/>
        <v>#REF!</v>
      </c>
      <c r="U84" s="18" t="e">
        <f t="shared" si="31"/>
        <v>#REF!</v>
      </c>
      <c r="W84" s="18" t="e">
        <f t="shared" si="32"/>
        <v>#REF!</v>
      </c>
      <c r="X84" s="18" t="e">
        <f>+ROUND(H84*M84*(VLOOKUP(M84,TABLAS!$B$44:$D$50,3,1)+1.125%),2)</f>
        <v>#REF!</v>
      </c>
      <c r="Y84" s="18" t="e">
        <f t="shared" si="33"/>
        <v>#REF!</v>
      </c>
      <c r="Z84" s="18" t="e">
        <f t="shared" si="34"/>
        <v>#REF!</v>
      </c>
      <c r="AB84" s="18" t="e">
        <f t="shared" si="35"/>
        <v>#REF!</v>
      </c>
      <c r="AC84" s="18" t="e">
        <f t="shared" si="36"/>
        <v>#REF!</v>
      </c>
      <c r="AD84" s="18" t="e">
        <f t="shared" si="39"/>
        <v>#REF!</v>
      </c>
      <c r="AE84" s="18" t="e">
        <f t="shared" si="37"/>
        <v>#REF!</v>
      </c>
      <c r="AG84" s="18" t="e">
        <f t="shared" si="43"/>
        <v>#REF!</v>
      </c>
      <c r="AH84" s="18" t="e">
        <f t="shared" si="44"/>
        <v>#REF!</v>
      </c>
      <c r="AI84" s="18" t="e">
        <f t="shared" si="45"/>
        <v>#REF!</v>
      </c>
      <c r="AJ84" s="18" t="e">
        <f t="shared" si="46"/>
        <v>#REF!</v>
      </c>
      <c r="AK84" s="18" t="e">
        <f t="shared" si="47"/>
        <v>#REF!</v>
      </c>
      <c r="AL84" s="23" t="e">
        <f t="shared" si="40"/>
        <v>#REF!</v>
      </c>
    </row>
    <row r="85" spans="1:38" ht="12.75" customHeight="1" x14ac:dyDescent="0.25">
      <c r="A85" s="19">
        <f t="shared" si="41"/>
        <v>78</v>
      </c>
      <c r="B85" s="19"/>
      <c r="C85" s="19"/>
      <c r="D85" s="19"/>
      <c r="E85" s="19"/>
      <c r="F85" s="69" t="e">
        <f>CALCULO!#REF!</f>
        <v>#REF!</v>
      </c>
      <c r="G85" s="20" t="e">
        <f>CALCULO!#REF!</f>
        <v>#REF!</v>
      </c>
      <c r="H85" s="21">
        <f t="shared" si="42"/>
        <v>31</v>
      </c>
      <c r="I85" s="19">
        <v>31</v>
      </c>
      <c r="J85" s="19">
        <v>0</v>
      </c>
      <c r="K85" s="19">
        <v>0</v>
      </c>
      <c r="L85" s="22" t="e">
        <f>+CALCULO!#REF!</f>
        <v>#REF!</v>
      </c>
      <c r="M85" s="22" t="e">
        <f t="shared" si="38"/>
        <v>#REF!</v>
      </c>
      <c r="N85" s="18">
        <f t="shared" si="24"/>
        <v>656.05</v>
      </c>
      <c r="O85" s="18" t="e">
        <f t="shared" si="25"/>
        <v>#REF!</v>
      </c>
      <c r="P85" s="18" t="e">
        <f t="shared" si="26"/>
        <v>#REF!</v>
      </c>
      <c r="Q85" s="18" t="e">
        <f t="shared" si="27"/>
        <v>#REF!</v>
      </c>
      <c r="R85" s="18" t="e">
        <f t="shared" si="28"/>
        <v>#REF!</v>
      </c>
      <c r="S85" s="18" t="e">
        <f t="shared" si="29"/>
        <v>#REF!</v>
      </c>
      <c r="T85" s="18" t="e">
        <f t="shared" si="30"/>
        <v>#REF!</v>
      </c>
      <c r="U85" s="18" t="e">
        <f t="shared" si="31"/>
        <v>#REF!</v>
      </c>
      <c r="W85" s="18" t="e">
        <f t="shared" si="32"/>
        <v>#REF!</v>
      </c>
      <c r="X85" s="18" t="e">
        <f>+ROUND(H85*M85*(VLOOKUP(M85,TABLAS!$B$44:$D$50,3,1)+1.125%),2)</f>
        <v>#REF!</v>
      </c>
      <c r="Y85" s="18" t="e">
        <f t="shared" si="33"/>
        <v>#REF!</v>
      </c>
      <c r="Z85" s="18" t="e">
        <f t="shared" si="34"/>
        <v>#REF!</v>
      </c>
      <c r="AB85" s="18" t="e">
        <f t="shared" si="35"/>
        <v>#REF!</v>
      </c>
      <c r="AC85" s="18" t="e">
        <f t="shared" si="36"/>
        <v>#REF!</v>
      </c>
      <c r="AD85" s="18" t="e">
        <f t="shared" si="39"/>
        <v>#REF!</v>
      </c>
      <c r="AE85" s="18" t="e">
        <f t="shared" si="37"/>
        <v>#REF!</v>
      </c>
      <c r="AG85" s="18" t="e">
        <f t="shared" si="43"/>
        <v>#REF!</v>
      </c>
      <c r="AH85" s="18" t="e">
        <f t="shared" si="44"/>
        <v>#REF!</v>
      </c>
      <c r="AI85" s="18" t="e">
        <f t="shared" si="45"/>
        <v>#REF!</v>
      </c>
      <c r="AJ85" s="18" t="e">
        <f t="shared" si="46"/>
        <v>#REF!</v>
      </c>
      <c r="AK85" s="18" t="e">
        <f t="shared" si="47"/>
        <v>#REF!</v>
      </c>
      <c r="AL85" s="23" t="e">
        <f t="shared" si="40"/>
        <v>#REF!</v>
      </c>
    </row>
    <row r="86" spans="1:38" ht="12.75" customHeight="1" x14ac:dyDescent="0.25">
      <c r="A86" s="19">
        <f t="shared" si="41"/>
        <v>79</v>
      </c>
      <c r="B86" s="19"/>
      <c r="C86" s="19"/>
      <c r="D86" s="19"/>
      <c r="E86" s="19"/>
      <c r="F86" s="69" t="e">
        <f>CALCULO!#REF!</f>
        <v>#REF!</v>
      </c>
      <c r="G86" s="20" t="e">
        <f>CALCULO!#REF!</f>
        <v>#REF!</v>
      </c>
      <c r="H86" s="21">
        <f t="shared" si="42"/>
        <v>31</v>
      </c>
      <c r="I86" s="19">
        <v>31</v>
      </c>
      <c r="J86" s="19">
        <v>0</v>
      </c>
      <c r="K86" s="19">
        <v>0</v>
      </c>
      <c r="L86" s="22" t="e">
        <f>+CALCULO!#REF!</f>
        <v>#REF!</v>
      </c>
      <c r="M86" s="22" t="e">
        <f t="shared" si="38"/>
        <v>#REF!</v>
      </c>
      <c r="N86" s="18">
        <f t="shared" si="24"/>
        <v>656.05</v>
      </c>
      <c r="O86" s="18" t="e">
        <f t="shared" si="25"/>
        <v>#REF!</v>
      </c>
      <c r="P86" s="18" t="e">
        <f t="shared" si="26"/>
        <v>#REF!</v>
      </c>
      <c r="Q86" s="18" t="e">
        <f t="shared" si="27"/>
        <v>#REF!</v>
      </c>
      <c r="R86" s="18" t="e">
        <f t="shared" si="28"/>
        <v>#REF!</v>
      </c>
      <c r="S86" s="18" t="e">
        <f t="shared" si="29"/>
        <v>#REF!</v>
      </c>
      <c r="T86" s="18" t="e">
        <f t="shared" si="30"/>
        <v>#REF!</v>
      </c>
      <c r="U86" s="18" t="e">
        <f t="shared" si="31"/>
        <v>#REF!</v>
      </c>
      <c r="W86" s="18" t="e">
        <f t="shared" si="32"/>
        <v>#REF!</v>
      </c>
      <c r="X86" s="18" t="e">
        <f>+ROUND(H86*M86*(VLOOKUP(M86,TABLAS!$B$44:$D$50,3,1)+1.125%),2)</f>
        <v>#REF!</v>
      </c>
      <c r="Y86" s="18" t="e">
        <f t="shared" si="33"/>
        <v>#REF!</v>
      </c>
      <c r="Z86" s="18" t="e">
        <f t="shared" si="34"/>
        <v>#REF!</v>
      </c>
      <c r="AB86" s="18" t="e">
        <f t="shared" si="35"/>
        <v>#REF!</v>
      </c>
      <c r="AC86" s="18" t="e">
        <f t="shared" si="36"/>
        <v>#REF!</v>
      </c>
      <c r="AD86" s="18" t="e">
        <f t="shared" si="39"/>
        <v>#REF!</v>
      </c>
      <c r="AE86" s="18" t="e">
        <f t="shared" si="37"/>
        <v>#REF!</v>
      </c>
      <c r="AG86" s="18" t="e">
        <f t="shared" si="43"/>
        <v>#REF!</v>
      </c>
      <c r="AH86" s="18" t="e">
        <f t="shared" si="44"/>
        <v>#REF!</v>
      </c>
      <c r="AI86" s="18" t="e">
        <f t="shared" si="45"/>
        <v>#REF!</v>
      </c>
      <c r="AJ86" s="18" t="e">
        <f t="shared" si="46"/>
        <v>#REF!</v>
      </c>
      <c r="AK86" s="18" t="e">
        <f t="shared" si="47"/>
        <v>#REF!</v>
      </c>
      <c r="AL86" s="23" t="e">
        <f t="shared" si="40"/>
        <v>#REF!</v>
      </c>
    </row>
    <row r="87" spans="1:38" ht="12.75" customHeight="1" x14ac:dyDescent="0.25">
      <c r="A87" s="19">
        <f t="shared" si="41"/>
        <v>80</v>
      </c>
      <c r="B87" s="19"/>
      <c r="C87" s="19"/>
      <c r="D87" s="19"/>
      <c r="E87" s="19"/>
      <c r="F87" s="69" t="e">
        <f>CALCULO!#REF!</f>
        <v>#REF!</v>
      </c>
      <c r="G87" s="20" t="e">
        <f>CALCULO!#REF!</f>
        <v>#REF!</v>
      </c>
      <c r="H87" s="21">
        <f t="shared" si="42"/>
        <v>31</v>
      </c>
      <c r="I87" s="19">
        <v>31</v>
      </c>
      <c r="J87" s="19">
        <v>0</v>
      </c>
      <c r="K87" s="19">
        <v>0</v>
      </c>
      <c r="L87" s="22" t="e">
        <f>+CALCULO!#REF!</f>
        <v>#REF!</v>
      </c>
      <c r="M87" s="22" t="e">
        <f t="shared" si="38"/>
        <v>#REF!</v>
      </c>
      <c r="N87" s="18">
        <f t="shared" si="24"/>
        <v>656.05</v>
      </c>
      <c r="O87" s="18" t="e">
        <f t="shared" si="25"/>
        <v>#REF!</v>
      </c>
      <c r="P87" s="18" t="e">
        <f t="shared" si="26"/>
        <v>#REF!</v>
      </c>
      <c r="Q87" s="18" t="e">
        <f t="shared" si="27"/>
        <v>#REF!</v>
      </c>
      <c r="R87" s="18" t="e">
        <f t="shared" si="28"/>
        <v>#REF!</v>
      </c>
      <c r="S87" s="18" t="e">
        <f t="shared" si="29"/>
        <v>#REF!</v>
      </c>
      <c r="T87" s="18" t="e">
        <f t="shared" si="30"/>
        <v>#REF!</v>
      </c>
      <c r="U87" s="18" t="e">
        <f t="shared" si="31"/>
        <v>#REF!</v>
      </c>
      <c r="W87" s="18" t="e">
        <f t="shared" si="32"/>
        <v>#REF!</v>
      </c>
      <c r="X87" s="18" t="e">
        <f>+ROUND(H87*M87*(VLOOKUP(M87,TABLAS!$B$44:$D$50,3,1)+1.125%),2)</f>
        <v>#REF!</v>
      </c>
      <c r="Y87" s="18" t="e">
        <f t="shared" si="33"/>
        <v>#REF!</v>
      </c>
      <c r="Z87" s="18" t="e">
        <f t="shared" si="34"/>
        <v>#REF!</v>
      </c>
      <c r="AB87" s="18" t="e">
        <f t="shared" si="35"/>
        <v>#REF!</v>
      </c>
      <c r="AC87" s="18" t="e">
        <f t="shared" si="36"/>
        <v>#REF!</v>
      </c>
      <c r="AD87" s="18" t="e">
        <f t="shared" si="39"/>
        <v>#REF!</v>
      </c>
      <c r="AE87" s="18" t="e">
        <f t="shared" si="37"/>
        <v>#REF!</v>
      </c>
      <c r="AG87" s="18" t="e">
        <f t="shared" si="43"/>
        <v>#REF!</v>
      </c>
      <c r="AH87" s="18" t="e">
        <f t="shared" si="44"/>
        <v>#REF!</v>
      </c>
      <c r="AI87" s="18" t="e">
        <f t="shared" si="45"/>
        <v>#REF!</v>
      </c>
      <c r="AJ87" s="18" t="e">
        <f t="shared" si="46"/>
        <v>#REF!</v>
      </c>
      <c r="AK87" s="18" t="e">
        <f t="shared" si="47"/>
        <v>#REF!</v>
      </c>
      <c r="AL87" s="23" t="e">
        <f t="shared" si="40"/>
        <v>#REF!</v>
      </c>
    </row>
    <row r="88" spans="1:38" ht="12.75" customHeight="1" x14ac:dyDescent="0.25">
      <c r="A88" s="19">
        <f t="shared" si="41"/>
        <v>81</v>
      </c>
      <c r="B88" s="19"/>
      <c r="C88" s="19"/>
      <c r="D88" s="19"/>
      <c r="E88" s="19"/>
      <c r="F88" s="69" t="e">
        <f>CALCULO!#REF!</f>
        <v>#REF!</v>
      </c>
      <c r="G88" s="20" t="e">
        <f>CALCULO!#REF!</f>
        <v>#REF!</v>
      </c>
      <c r="H88" s="21">
        <f t="shared" si="42"/>
        <v>31</v>
      </c>
      <c r="I88" s="19">
        <v>31</v>
      </c>
      <c r="J88" s="19">
        <v>0</v>
      </c>
      <c r="K88" s="19">
        <v>0</v>
      </c>
      <c r="L88" s="22" t="e">
        <f>+CALCULO!#REF!</f>
        <v>#REF!</v>
      </c>
      <c r="M88" s="22" t="e">
        <f t="shared" si="38"/>
        <v>#REF!</v>
      </c>
      <c r="N88" s="18">
        <f t="shared" si="24"/>
        <v>656.05</v>
      </c>
      <c r="O88" s="18" t="e">
        <f t="shared" si="25"/>
        <v>#REF!</v>
      </c>
      <c r="P88" s="18" t="e">
        <f t="shared" si="26"/>
        <v>#REF!</v>
      </c>
      <c r="Q88" s="18" t="e">
        <f t="shared" si="27"/>
        <v>#REF!</v>
      </c>
      <c r="R88" s="18" t="e">
        <f t="shared" si="28"/>
        <v>#REF!</v>
      </c>
      <c r="S88" s="18" t="e">
        <f t="shared" si="29"/>
        <v>#REF!</v>
      </c>
      <c r="T88" s="18" t="e">
        <f t="shared" si="30"/>
        <v>#REF!</v>
      </c>
      <c r="U88" s="18" t="e">
        <f t="shared" si="31"/>
        <v>#REF!</v>
      </c>
      <c r="W88" s="18" t="e">
        <f t="shared" si="32"/>
        <v>#REF!</v>
      </c>
      <c r="X88" s="18" t="e">
        <f>+ROUND(H88*M88*(VLOOKUP(M88,TABLAS!$B$44:$D$50,3,1)+1.125%),2)</f>
        <v>#REF!</v>
      </c>
      <c r="Y88" s="18" t="e">
        <f t="shared" si="33"/>
        <v>#REF!</v>
      </c>
      <c r="Z88" s="18" t="e">
        <f t="shared" si="34"/>
        <v>#REF!</v>
      </c>
      <c r="AB88" s="18" t="e">
        <f t="shared" si="35"/>
        <v>#REF!</v>
      </c>
      <c r="AC88" s="18" t="e">
        <f t="shared" si="36"/>
        <v>#REF!</v>
      </c>
      <c r="AD88" s="18" t="e">
        <f t="shared" si="39"/>
        <v>#REF!</v>
      </c>
      <c r="AE88" s="18" t="e">
        <f t="shared" si="37"/>
        <v>#REF!</v>
      </c>
      <c r="AG88" s="18" t="e">
        <f t="shared" si="43"/>
        <v>#REF!</v>
      </c>
      <c r="AH88" s="18" t="e">
        <f t="shared" si="44"/>
        <v>#REF!</v>
      </c>
      <c r="AI88" s="18" t="e">
        <f t="shared" si="45"/>
        <v>#REF!</v>
      </c>
      <c r="AJ88" s="18" t="e">
        <f t="shared" si="46"/>
        <v>#REF!</v>
      </c>
      <c r="AK88" s="18" t="e">
        <f t="shared" si="47"/>
        <v>#REF!</v>
      </c>
      <c r="AL88" s="23" t="e">
        <f t="shared" si="40"/>
        <v>#REF!</v>
      </c>
    </row>
    <row r="89" spans="1:38" ht="12.75" customHeight="1" x14ac:dyDescent="0.25">
      <c r="A89" s="19">
        <f t="shared" si="41"/>
        <v>82</v>
      </c>
      <c r="B89" s="19"/>
      <c r="C89" s="19"/>
      <c r="D89" s="19"/>
      <c r="E89" s="19"/>
      <c r="F89" s="69" t="e">
        <f>CALCULO!#REF!</f>
        <v>#REF!</v>
      </c>
      <c r="G89" s="20" t="e">
        <f>CALCULO!#REF!</f>
        <v>#REF!</v>
      </c>
      <c r="H89" s="21">
        <f t="shared" si="42"/>
        <v>31</v>
      </c>
      <c r="I89" s="19">
        <v>31</v>
      </c>
      <c r="J89" s="19">
        <v>0</v>
      </c>
      <c r="K89" s="19">
        <v>0</v>
      </c>
      <c r="L89" s="22" t="e">
        <f>+CALCULO!#REF!</f>
        <v>#REF!</v>
      </c>
      <c r="M89" s="22" t="e">
        <f t="shared" si="38"/>
        <v>#REF!</v>
      </c>
      <c r="N89" s="18">
        <f t="shared" si="24"/>
        <v>656.05</v>
      </c>
      <c r="O89" s="18" t="e">
        <f t="shared" si="25"/>
        <v>#REF!</v>
      </c>
      <c r="P89" s="18" t="e">
        <f t="shared" si="26"/>
        <v>#REF!</v>
      </c>
      <c r="Q89" s="18" t="e">
        <f t="shared" si="27"/>
        <v>#REF!</v>
      </c>
      <c r="R89" s="18" t="e">
        <f t="shared" si="28"/>
        <v>#REF!</v>
      </c>
      <c r="S89" s="18" t="e">
        <f t="shared" si="29"/>
        <v>#REF!</v>
      </c>
      <c r="T89" s="18" t="e">
        <f t="shared" si="30"/>
        <v>#REF!</v>
      </c>
      <c r="U89" s="18" t="e">
        <f t="shared" si="31"/>
        <v>#REF!</v>
      </c>
      <c r="W89" s="18" t="e">
        <f t="shared" si="32"/>
        <v>#REF!</v>
      </c>
      <c r="X89" s="18" t="e">
        <f>+ROUND(H89*M89*(VLOOKUP(M89,TABLAS!$B$44:$D$50,3,1)+1.125%),2)</f>
        <v>#REF!</v>
      </c>
      <c r="Y89" s="18" t="e">
        <f t="shared" si="33"/>
        <v>#REF!</v>
      </c>
      <c r="Z89" s="18" t="e">
        <f t="shared" si="34"/>
        <v>#REF!</v>
      </c>
      <c r="AB89" s="18" t="e">
        <f t="shared" si="35"/>
        <v>#REF!</v>
      </c>
      <c r="AC89" s="18" t="e">
        <f t="shared" si="36"/>
        <v>#REF!</v>
      </c>
      <c r="AD89" s="18" t="e">
        <f t="shared" si="39"/>
        <v>#REF!</v>
      </c>
      <c r="AE89" s="18" t="e">
        <f t="shared" si="37"/>
        <v>#REF!</v>
      </c>
      <c r="AG89" s="18" t="e">
        <f t="shared" si="43"/>
        <v>#REF!</v>
      </c>
      <c r="AH89" s="18" t="e">
        <f t="shared" si="44"/>
        <v>#REF!</v>
      </c>
      <c r="AI89" s="18" t="e">
        <f t="shared" si="45"/>
        <v>#REF!</v>
      </c>
      <c r="AJ89" s="18" t="e">
        <f t="shared" si="46"/>
        <v>#REF!</v>
      </c>
      <c r="AK89" s="18" t="e">
        <f t="shared" si="47"/>
        <v>#REF!</v>
      </c>
      <c r="AL89" s="23" t="e">
        <f t="shared" si="40"/>
        <v>#REF!</v>
      </c>
    </row>
    <row r="90" spans="1:38" ht="12.75" customHeight="1" x14ac:dyDescent="0.25">
      <c r="A90" s="19">
        <f t="shared" si="41"/>
        <v>83</v>
      </c>
      <c r="B90" s="19"/>
      <c r="C90" s="19"/>
      <c r="D90" s="19"/>
      <c r="E90" s="19"/>
      <c r="F90" s="69" t="e">
        <f>CALCULO!#REF!</f>
        <v>#REF!</v>
      </c>
      <c r="G90" s="20" t="e">
        <f>CALCULO!#REF!</f>
        <v>#REF!</v>
      </c>
      <c r="H90" s="21">
        <f t="shared" si="42"/>
        <v>31</v>
      </c>
      <c r="I90" s="19">
        <v>31</v>
      </c>
      <c r="J90" s="19">
        <v>0</v>
      </c>
      <c r="K90" s="19">
        <v>0</v>
      </c>
      <c r="L90" s="22" t="e">
        <f>+CALCULO!#REF!</f>
        <v>#REF!</v>
      </c>
      <c r="M90" s="22" t="e">
        <f t="shared" si="38"/>
        <v>#REF!</v>
      </c>
      <c r="N90" s="18">
        <f t="shared" si="24"/>
        <v>656.05</v>
      </c>
      <c r="O90" s="18" t="e">
        <f t="shared" si="25"/>
        <v>#REF!</v>
      </c>
      <c r="P90" s="18" t="e">
        <f t="shared" si="26"/>
        <v>#REF!</v>
      </c>
      <c r="Q90" s="18" t="e">
        <f t="shared" si="27"/>
        <v>#REF!</v>
      </c>
      <c r="R90" s="18" t="e">
        <f t="shared" si="28"/>
        <v>#REF!</v>
      </c>
      <c r="S90" s="18" t="e">
        <f t="shared" si="29"/>
        <v>#REF!</v>
      </c>
      <c r="T90" s="18" t="e">
        <f t="shared" si="30"/>
        <v>#REF!</v>
      </c>
      <c r="U90" s="18" t="e">
        <f t="shared" si="31"/>
        <v>#REF!</v>
      </c>
      <c r="W90" s="18" t="e">
        <f t="shared" si="32"/>
        <v>#REF!</v>
      </c>
      <c r="X90" s="18" t="e">
        <f>+ROUND(H90*M90*(VLOOKUP(M90,TABLAS!$B$44:$D$50,3,1)+1.125%),2)</f>
        <v>#REF!</v>
      </c>
      <c r="Y90" s="18" t="e">
        <f t="shared" si="33"/>
        <v>#REF!</v>
      </c>
      <c r="Z90" s="18" t="e">
        <f t="shared" si="34"/>
        <v>#REF!</v>
      </c>
      <c r="AB90" s="18" t="e">
        <f t="shared" si="35"/>
        <v>#REF!</v>
      </c>
      <c r="AC90" s="18" t="e">
        <f t="shared" si="36"/>
        <v>#REF!</v>
      </c>
      <c r="AD90" s="18" t="e">
        <f t="shared" si="39"/>
        <v>#REF!</v>
      </c>
      <c r="AE90" s="18" t="e">
        <f t="shared" si="37"/>
        <v>#REF!</v>
      </c>
      <c r="AG90" s="18" t="e">
        <f t="shared" si="43"/>
        <v>#REF!</v>
      </c>
      <c r="AH90" s="18" t="e">
        <f t="shared" si="44"/>
        <v>#REF!</v>
      </c>
      <c r="AI90" s="18" t="e">
        <f t="shared" si="45"/>
        <v>#REF!</v>
      </c>
      <c r="AJ90" s="18" t="e">
        <f t="shared" si="46"/>
        <v>#REF!</v>
      </c>
      <c r="AK90" s="18" t="e">
        <f t="shared" si="47"/>
        <v>#REF!</v>
      </c>
      <c r="AL90" s="23" t="e">
        <f t="shared" si="40"/>
        <v>#REF!</v>
      </c>
    </row>
    <row r="91" spans="1:38" ht="12.75" customHeight="1" x14ac:dyDescent="0.25">
      <c r="A91" s="19">
        <f t="shared" si="41"/>
        <v>84</v>
      </c>
      <c r="B91" s="19"/>
      <c r="C91" s="19"/>
      <c r="D91" s="19"/>
      <c r="E91" s="19"/>
      <c r="F91" s="69" t="e">
        <f>CALCULO!#REF!</f>
        <v>#REF!</v>
      </c>
      <c r="G91" s="20" t="e">
        <f>CALCULO!#REF!</f>
        <v>#REF!</v>
      </c>
      <c r="H91" s="21">
        <f t="shared" si="42"/>
        <v>31</v>
      </c>
      <c r="I91" s="19">
        <v>31</v>
      </c>
      <c r="J91" s="19">
        <v>0</v>
      </c>
      <c r="K91" s="19">
        <v>0</v>
      </c>
      <c r="L91" s="22" t="e">
        <f>+CALCULO!#REF!</f>
        <v>#REF!</v>
      </c>
      <c r="M91" s="22" t="e">
        <f t="shared" si="38"/>
        <v>#REF!</v>
      </c>
      <c r="N91" s="18">
        <f t="shared" si="24"/>
        <v>656.05</v>
      </c>
      <c r="O91" s="18" t="e">
        <f t="shared" si="25"/>
        <v>#REF!</v>
      </c>
      <c r="P91" s="18" t="e">
        <f t="shared" si="26"/>
        <v>#REF!</v>
      </c>
      <c r="Q91" s="18" t="e">
        <f t="shared" si="27"/>
        <v>#REF!</v>
      </c>
      <c r="R91" s="18" t="e">
        <f t="shared" si="28"/>
        <v>#REF!</v>
      </c>
      <c r="S91" s="18" t="e">
        <f t="shared" si="29"/>
        <v>#REF!</v>
      </c>
      <c r="T91" s="18" t="e">
        <f t="shared" si="30"/>
        <v>#REF!</v>
      </c>
      <c r="U91" s="18" t="e">
        <f t="shared" si="31"/>
        <v>#REF!</v>
      </c>
      <c r="W91" s="18" t="e">
        <f t="shared" si="32"/>
        <v>#REF!</v>
      </c>
      <c r="X91" s="18" t="e">
        <f>+ROUND(H91*M91*(VLOOKUP(M91,TABLAS!$B$44:$D$50,3,1)+1.125%),2)</f>
        <v>#REF!</v>
      </c>
      <c r="Y91" s="18" t="e">
        <f t="shared" si="33"/>
        <v>#REF!</v>
      </c>
      <c r="Z91" s="18" t="e">
        <f t="shared" si="34"/>
        <v>#REF!</v>
      </c>
      <c r="AB91" s="18" t="e">
        <f t="shared" si="35"/>
        <v>#REF!</v>
      </c>
      <c r="AC91" s="18" t="e">
        <f t="shared" si="36"/>
        <v>#REF!</v>
      </c>
      <c r="AD91" s="18" t="e">
        <f t="shared" si="39"/>
        <v>#REF!</v>
      </c>
      <c r="AE91" s="18" t="e">
        <f t="shared" si="37"/>
        <v>#REF!</v>
      </c>
      <c r="AG91" s="18" t="e">
        <f t="shared" si="43"/>
        <v>#REF!</v>
      </c>
      <c r="AH91" s="18" t="e">
        <f t="shared" si="44"/>
        <v>#REF!</v>
      </c>
      <c r="AI91" s="18" t="e">
        <f t="shared" si="45"/>
        <v>#REF!</v>
      </c>
      <c r="AJ91" s="18" t="e">
        <f t="shared" si="46"/>
        <v>#REF!</v>
      </c>
      <c r="AK91" s="18" t="e">
        <f t="shared" si="47"/>
        <v>#REF!</v>
      </c>
      <c r="AL91" s="23" t="e">
        <f t="shared" si="40"/>
        <v>#REF!</v>
      </c>
    </row>
    <row r="92" spans="1:38" ht="12.75" customHeight="1" x14ac:dyDescent="0.25">
      <c r="A92" s="19">
        <f t="shared" si="41"/>
        <v>85</v>
      </c>
      <c r="B92" s="19"/>
      <c r="C92" s="19"/>
      <c r="D92" s="19"/>
      <c r="E92" s="19"/>
      <c r="F92" s="69" t="e">
        <f>CALCULO!#REF!</f>
        <v>#REF!</v>
      </c>
      <c r="G92" s="20" t="e">
        <f>CALCULO!#REF!</f>
        <v>#REF!</v>
      </c>
      <c r="H92" s="21">
        <f t="shared" si="42"/>
        <v>31</v>
      </c>
      <c r="I92" s="19">
        <v>31</v>
      </c>
      <c r="J92" s="19">
        <v>0</v>
      </c>
      <c r="K92" s="19">
        <v>0</v>
      </c>
      <c r="L92" s="22" t="e">
        <f>+CALCULO!#REF!</f>
        <v>#REF!</v>
      </c>
      <c r="M92" s="22" t="e">
        <f t="shared" si="38"/>
        <v>#REF!</v>
      </c>
      <c r="N92" s="18">
        <f t="shared" si="24"/>
        <v>656.05</v>
      </c>
      <c r="O92" s="18" t="e">
        <f t="shared" si="25"/>
        <v>#REF!</v>
      </c>
      <c r="P92" s="18" t="e">
        <f t="shared" si="26"/>
        <v>#REF!</v>
      </c>
      <c r="Q92" s="18" t="e">
        <f t="shared" si="27"/>
        <v>#REF!</v>
      </c>
      <c r="R92" s="18" t="e">
        <f t="shared" si="28"/>
        <v>#REF!</v>
      </c>
      <c r="S92" s="18" t="e">
        <f t="shared" si="29"/>
        <v>#REF!</v>
      </c>
      <c r="T92" s="18" t="e">
        <f t="shared" si="30"/>
        <v>#REF!</v>
      </c>
      <c r="U92" s="18" t="e">
        <f t="shared" si="31"/>
        <v>#REF!</v>
      </c>
      <c r="W92" s="18" t="e">
        <f t="shared" si="32"/>
        <v>#REF!</v>
      </c>
      <c r="X92" s="18" t="e">
        <f>+ROUND(H92*M92*(VLOOKUP(M92,TABLAS!$B$44:$D$50,3,1)+1.125%),2)</f>
        <v>#REF!</v>
      </c>
      <c r="Y92" s="18" t="e">
        <f t="shared" si="33"/>
        <v>#REF!</v>
      </c>
      <c r="Z92" s="18" t="e">
        <f t="shared" si="34"/>
        <v>#REF!</v>
      </c>
      <c r="AB92" s="18" t="e">
        <f t="shared" si="35"/>
        <v>#REF!</v>
      </c>
      <c r="AC92" s="18" t="e">
        <f t="shared" si="36"/>
        <v>#REF!</v>
      </c>
      <c r="AD92" s="18" t="e">
        <f t="shared" si="39"/>
        <v>#REF!</v>
      </c>
      <c r="AE92" s="18" t="e">
        <f t="shared" si="37"/>
        <v>#REF!</v>
      </c>
      <c r="AG92" s="18" t="e">
        <f t="shared" si="43"/>
        <v>#REF!</v>
      </c>
      <c r="AH92" s="18" t="e">
        <f t="shared" si="44"/>
        <v>#REF!</v>
      </c>
      <c r="AI92" s="18" t="e">
        <f t="shared" si="45"/>
        <v>#REF!</v>
      </c>
      <c r="AJ92" s="18" t="e">
        <f t="shared" si="46"/>
        <v>#REF!</v>
      </c>
      <c r="AK92" s="18" t="e">
        <f t="shared" si="47"/>
        <v>#REF!</v>
      </c>
      <c r="AL92" s="23" t="e">
        <f t="shared" si="40"/>
        <v>#REF!</v>
      </c>
    </row>
    <row r="93" spans="1:38" ht="12.75" customHeight="1" x14ac:dyDescent="0.25">
      <c r="A93" s="19">
        <f t="shared" si="41"/>
        <v>86</v>
      </c>
      <c r="B93" s="19"/>
      <c r="C93" s="19"/>
      <c r="D93" s="19"/>
      <c r="E93" s="19"/>
      <c r="F93" s="69" t="e">
        <f>CALCULO!#REF!</f>
        <v>#REF!</v>
      </c>
      <c r="G93" s="20" t="e">
        <f>CALCULO!#REF!</f>
        <v>#REF!</v>
      </c>
      <c r="H93" s="21">
        <f t="shared" si="42"/>
        <v>31</v>
      </c>
      <c r="I93" s="19">
        <v>31</v>
      </c>
      <c r="J93" s="19">
        <v>0</v>
      </c>
      <c r="K93" s="19">
        <v>0</v>
      </c>
      <c r="L93" s="22" t="e">
        <f>+CALCULO!#REF!</f>
        <v>#REF!</v>
      </c>
      <c r="M93" s="22" t="e">
        <f t="shared" si="38"/>
        <v>#REF!</v>
      </c>
      <c r="N93" s="18">
        <f t="shared" si="24"/>
        <v>656.05</v>
      </c>
      <c r="O93" s="18" t="e">
        <f t="shared" si="25"/>
        <v>#REF!</v>
      </c>
      <c r="P93" s="18" t="e">
        <f t="shared" si="26"/>
        <v>#REF!</v>
      </c>
      <c r="Q93" s="18" t="e">
        <f t="shared" si="27"/>
        <v>#REF!</v>
      </c>
      <c r="R93" s="18" t="e">
        <f t="shared" si="28"/>
        <v>#REF!</v>
      </c>
      <c r="S93" s="18" t="e">
        <f t="shared" si="29"/>
        <v>#REF!</v>
      </c>
      <c r="T93" s="18" t="e">
        <f t="shared" si="30"/>
        <v>#REF!</v>
      </c>
      <c r="U93" s="18" t="e">
        <f t="shared" si="31"/>
        <v>#REF!</v>
      </c>
      <c r="W93" s="18" t="e">
        <f t="shared" si="32"/>
        <v>#REF!</v>
      </c>
      <c r="X93" s="18" t="e">
        <f>+ROUND(H93*M93*(VLOOKUP(M93,TABLAS!$B$44:$D$50,3,1)+1.125%),2)</f>
        <v>#REF!</v>
      </c>
      <c r="Y93" s="18" t="e">
        <f t="shared" si="33"/>
        <v>#REF!</v>
      </c>
      <c r="Z93" s="18" t="e">
        <f t="shared" si="34"/>
        <v>#REF!</v>
      </c>
      <c r="AB93" s="18" t="e">
        <f t="shared" si="35"/>
        <v>#REF!</v>
      </c>
      <c r="AC93" s="18" t="e">
        <f t="shared" si="36"/>
        <v>#REF!</v>
      </c>
      <c r="AD93" s="18" t="e">
        <f t="shared" si="39"/>
        <v>#REF!</v>
      </c>
      <c r="AE93" s="18" t="e">
        <f t="shared" si="37"/>
        <v>#REF!</v>
      </c>
      <c r="AG93" s="18" t="e">
        <f t="shared" si="43"/>
        <v>#REF!</v>
      </c>
      <c r="AH93" s="18" t="e">
        <f t="shared" si="44"/>
        <v>#REF!</v>
      </c>
      <c r="AI93" s="18" t="e">
        <f t="shared" si="45"/>
        <v>#REF!</v>
      </c>
      <c r="AJ93" s="18" t="e">
        <f t="shared" si="46"/>
        <v>#REF!</v>
      </c>
      <c r="AK93" s="18" t="e">
        <f t="shared" si="47"/>
        <v>#REF!</v>
      </c>
      <c r="AL93" s="23" t="e">
        <f t="shared" si="40"/>
        <v>#REF!</v>
      </c>
    </row>
    <row r="94" spans="1:38" ht="12.75" customHeight="1" x14ac:dyDescent="0.25">
      <c r="A94" s="19">
        <f t="shared" si="41"/>
        <v>87</v>
      </c>
      <c r="B94" s="19"/>
      <c r="C94" s="19"/>
      <c r="D94" s="19"/>
      <c r="E94" s="19"/>
      <c r="F94" s="69" t="e">
        <f>CALCULO!#REF!</f>
        <v>#REF!</v>
      </c>
      <c r="G94" s="20" t="e">
        <f>CALCULO!#REF!</f>
        <v>#REF!</v>
      </c>
      <c r="H94" s="21">
        <f t="shared" si="42"/>
        <v>31</v>
      </c>
      <c r="I94" s="19">
        <v>31</v>
      </c>
      <c r="J94" s="19">
        <v>0</v>
      </c>
      <c r="K94" s="19">
        <v>0</v>
      </c>
      <c r="L94" s="22" t="e">
        <f>+CALCULO!#REF!</f>
        <v>#REF!</v>
      </c>
      <c r="M94" s="22" t="e">
        <f t="shared" si="38"/>
        <v>#REF!</v>
      </c>
      <c r="N94" s="18">
        <f t="shared" si="24"/>
        <v>656.05</v>
      </c>
      <c r="O94" s="18" t="e">
        <f t="shared" si="25"/>
        <v>#REF!</v>
      </c>
      <c r="P94" s="18" t="e">
        <f t="shared" si="26"/>
        <v>#REF!</v>
      </c>
      <c r="Q94" s="18" t="e">
        <f t="shared" si="27"/>
        <v>#REF!</v>
      </c>
      <c r="R94" s="18" t="e">
        <f t="shared" si="28"/>
        <v>#REF!</v>
      </c>
      <c r="S94" s="18" t="e">
        <f t="shared" si="29"/>
        <v>#REF!</v>
      </c>
      <c r="T94" s="18" t="e">
        <f t="shared" si="30"/>
        <v>#REF!</v>
      </c>
      <c r="U94" s="18" t="e">
        <f t="shared" si="31"/>
        <v>#REF!</v>
      </c>
      <c r="W94" s="18" t="e">
        <f t="shared" si="32"/>
        <v>#REF!</v>
      </c>
      <c r="X94" s="18" t="e">
        <f>+ROUND(H94*M94*(VLOOKUP(M94,TABLAS!$B$44:$D$50,3,1)+1.125%),2)</f>
        <v>#REF!</v>
      </c>
      <c r="Y94" s="18" t="e">
        <f t="shared" si="33"/>
        <v>#REF!</v>
      </c>
      <c r="Z94" s="18" t="e">
        <f t="shared" si="34"/>
        <v>#REF!</v>
      </c>
      <c r="AB94" s="18" t="e">
        <f t="shared" si="35"/>
        <v>#REF!</v>
      </c>
      <c r="AC94" s="18" t="e">
        <f t="shared" si="36"/>
        <v>#REF!</v>
      </c>
      <c r="AD94" s="18" t="e">
        <f t="shared" si="39"/>
        <v>#REF!</v>
      </c>
      <c r="AE94" s="18" t="e">
        <f t="shared" si="37"/>
        <v>#REF!</v>
      </c>
      <c r="AG94" s="18" t="e">
        <f t="shared" si="43"/>
        <v>#REF!</v>
      </c>
      <c r="AH94" s="18" t="e">
        <f t="shared" si="44"/>
        <v>#REF!</v>
      </c>
      <c r="AI94" s="18" t="e">
        <f t="shared" si="45"/>
        <v>#REF!</v>
      </c>
      <c r="AJ94" s="18" t="e">
        <f t="shared" si="46"/>
        <v>#REF!</v>
      </c>
      <c r="AK94" s="18" t="e">
        <f t="shared" si="47"/>
        <v>#REF!</v>
      </c>
      <c r="AL94" s="23" t="e">
        <f t="shared" si="40"/>
        <v>#REF!</v>
      </c>
    </row>
    <row r="95" spans="1:38" ht="12.75" customHeight="1" x14ac:dyDescent="0.25">
      <c r="A95" s="19">
        <f t="shared" si="41"/>
        <v>88</v>
      </c>
      <c r="B95" s="19"/>
      <c r="C95" s="19"/>
      <c r="D95" s="19"/>
      <c r="E95" s="19"/>
      <c r="F95" s="69" t="e">
        <f>CALCULO!#REF!</f>
        <v>#REF!</v>
      </c>
      <c r="G95" s="20" t="e">
        <f>CALCULO!#REF!</f>
        <v>#REF!</v>
      </c>
      <c r="H95" s="21">
        <f t="shared" si="42"/>
        <v>31</v>
      </c>
      <c r="I95" s="19">
        <v>31</v>
      </c>
      <c r="J95" s="19">
        <v>0</v>
      </c>
      <c r="K95" s="19">
        <v>0</v>
      </c>
      <c r="L95" s="22" t="e">
        <f>+CALCULO!#REF!</f>
        <v>#REF!</v>
      </c>
      <c r="M95" s="22" t="e">
        <f t="shared" si="38"/>
        <v>#REF!</v>
      </c>
      <c r="N95" s="18">
        <f t="shared" si="24"/>
        <v>656.05</v>
      </c>
      <c r="O95" s="18" t="e">
        <f t="shared" si="25"/>
        <v>#REF!</v>
      </c>
      <c r="P95" s="18" t="e">
        <f t="shared" si="26"/>
        <v>#REF!</v>
      </c>
      <c r="Q95" s="18" t="e">
        <f t="shared" si="27"/>
        <v>#REF!</v>
      </c>
      <c r="R95" s="18" t="e">
        <f t="shared" si="28"/>
        <v>#REF!</v>
      </c>
      <c r="S95" s="18" t="e">
        <f t="shared" si="29"/>
        <v>#REF!</v>
      </c>
      <c r="T95" s="18" t="e">
        <f t="shared" si="30"/>
        <v>#REF!</v>
      </c>
      <c r="U95" s="18" t="e">
        <f t="shared" si="31"/>
        <v>#REF!</v>
      </c>
      <c r="W95" s="18" t="e">
        <f t="shared" si="32"/>
        <v>#REF!</v>
      </c>
      <c r="X95" s="18" t="e">
        <f>+ROUND(H95*M95*(VLOOKUP(M95,TABLAS!$B$44:$D$50,3,1)+1.125%),2)</f>
        <v>#REF!</v>
      </c>
      <c r="Y95" s="18" t="e">
        <f t="shared" si="33"/>
        <v>#REF!</v>
      </c>
      <c r="Z95" s="18" t="e">
        <f t="shared" si="34"/>
        <v>#REF!</v>
      </c>
      <c r="AB95" s="18" t="e">
        <f t="shared" si="35"/>
        <v>#REF!</v>
      </c>
      <c r="AC95" s="18" t="e">
        <f t="shared" si="36"/>
        <v>#REF!</v>
      </c>
      <c r="AD95" s="18" t="e">
        <f t="shared" si="39"/>
        <v>#REF!</v>
      </c>
      <c r="AE95" s="18" t="e">
        <f t="shared" si="37"/>
        <v>#REF!</v>
      </c>
      <c r="AG95" s="18" t="e">
        <f t="shared" si="43"/>
        <v>#REF!</v>
      </c>
      <c r="AH95" s="18" t="e">
        <f t="shared" si="44"/>
        <v>#REF!</v>
      </c>
      <c r="AI95" s="18" t="e">
        <f t="shared" si="45"/>
        <v>#REF!</v>
      </c>
      <c r="AJ95" s="18" t="e">
        <f t="shared" si="46"/>
        <v>#REF!</v>
      </c>
      <c r="AK95" s="18" t="e">
        <f t="shared" si="47"/>
        <v>#REF!</v>
      </c>
      <c r="AL95" s="23" t="e">
        <f t="shared" si="40"/>
        <v>#REF!</v>
      </c>
    </row>
    <row r="96" spans="1:38" ht="12.75" customHeight="1" x14ac:dyDescent="0.25">
      <c r="A96" s="19">
        <f t="shared" si="41"/>
        <v>89</v>
      </c>
      <c r="B96" s="19"/>
      <c r="C96" s="19"/>
      <c r="D96" s="19"/>
      <c r="E96" s="19"/>
      <c r="F96" s="69" t="e">
        <f>CALCULO!#REF!</f>
        <v>#REF!</v>
      </c>
      <c r="G96" s="20" t="e">
        <f>CALCULO!#REF!</f>
        <v>#REF!</v>
      </c>
      <c r="H96" s="21">
        <f t="shared" si="42"/>
        <v>31</v>
      </c>
      <c r="I96" s="19">
        <v>31</v>
      </c>
      <c r="J96" s="19">
        <v>0</v>
      </c>
      <c r="K96" s="19">
        <v>0</v>
      </c>
      <c r="L96" s="22" t="e">
        <f>+CALCULO!#REF!</f>
        <v>#REF!</v>
      </c>
      <c r="M96" s="22" t="e">
        <f t="shared" si="38"/>
        <v>#REF!</v>
      </c>
      <c r="N96" s="18">
        <f t="shared" si="24"/>
        <v>656.05</v>
      </c>
      <c r="O96" s="18" t="e">
        <f t="shared" si="25"/>
        <v>#REF!</v>
      </c>
      <c r="P96" s="18" t="e">
        <f t="shared" si="26"/>
        <v>#REF!</v>
      </c>
      <c r="Q96" s="18" t="e">
        <f t="shared" si="27"/>
        <v>#REF!</v>
      </c>
      <c r="R96" s="18" t="e">
        <f t="shared" si="28"/>
        <v>#REF!</v>
      </c>
      <c r="S96" s="18" t="e">
        <f t="shared" si="29"/>
        <v>#REF!</v>
      </c>
      <c r="T96" s="18" t="e">
        <f t="shared" si="30"/>
        <v>#REF!</v>
      </c>
      <c r="U96" s="18" t="e">
        <f t="shared" si="31"/>
        <v>#REF!</v>
      </c>
      <c r="W96" s="18" t="e">
        <f t="shared" si="32"/>
        <v>#REF!</v>
      </c>
      <c r="X96" s="18" t="e">
        <f>+ROUND(H96*M96*(VLOOKUP(M96,TABLAS!$B$44:$D$50,3,1)+1.125%),2)</f>
        <v>#REF!</v>
      </c>
      <c r="Y96" s="18" t="e">
        <f t="shared" si="33"/>
        <v>#REF!</v>
      </c>
      <c r="Z96" s="18" t="e">
        <f t="shared" si="34"/>
        <v>#REF!</v>
      </c>
      <c r="AB96" s="18" t="e">
        <f t="shared" si="35"/>
        <v>#REF!</v>
      </c>
      <c r="AC96" s="18" t="e">
        <f t="shared" si="36"/>
        <v>#REF!</v>
      </c>
      <c r="AD96" s="18" t="e">
        <f t="shared" si="39"/>
        <v>#REF!</v>
      </c>
      <c r="AE96" s="18" t="e">
        <f t="shared" si="37"/>
        <v>#REF!</v>
      </c>
      <c r="AG96" s="18" t="e">
        <f t="shared" si="43"/>
        <v>#REF!</v>
      </c>
      <c r="AH96" s="18" t="e">
        <f t="shared" si="44"/>
        <v>#REF!</v>
      </c>
      <c r="AI96" s="18" t="e">
        <f t="shared" si="45"/>
        <v>#REF!</v>
      </c>
      <c r="AJ96" s="18" t="e">
        <f t="shared" si="46"/>
        <v>#REF!</v>
      </c>
      <c r="AK96" s="18" t="e">
        <f t="shared" si="47"/>
        <v>#REF!</v>
      </c>
      <c r="AL96" s="23" t="e">
        <f t="shared" si="40"/>
        <v>#REF!</v>
      </c>
    </row>
    <row r="97" spans="1:38" ht="12.75" customHeight="1" x14ac:dyDescent="0.25">
      <c r="A97" s="19">
        <f t="shared" si="41"/>
        <v>90</v>
      </c>
      <c r="B97" s="19"/>
      <c r="C97" s="19"/>
      <c r="D97" s="19"/>
      <c r="E97" s="19"/>
      <c r="F97" s="69" t="e">
        <f>CALCULO!#REF!</f>
        <v>#REF!</v>
      </c>
      <c r="G97" s="20" t="e">
        <f>CALCULO!#REF!</f>
        <v>#REF!</v>
      </c>
      <c r="H97" s="21">
        <f t="shared" si="42"/>
        <v>31</v>
      </c>
      <c r="I97" s="19">
        <v>31</v>
      </c>
      <c r="J97" s="19">
        <v>0</v>
      </c>
      <c r="K97" s="19">
        <v>0</v>
      </c>
      <c r="L97" s="22" t="e">
        <f>+CALCULO!#REF!</f>
        <v>#REF!</v>
      </c>
      <c r="M97" s="22" t="e">
        <f t="shared" si="38"/>
        <v>#REF!</v>
      </c>
      <c r="N97" s="18">
        <f t="shared" si="24"/>
        <v>656.05</v>
      </c>
      <c r="O97" s="18" t="e">
        <f t="shared" si="25"/>
        <v>#REF!</v>
      </c>
      <c r="P97" s="18" t="e">
        <f t="shared" si="26"/>
        <v>#REF!</v>
      </c>
      <c r="Q97" s="18" t="e">
        <f t="shared" si="27"/>
        <v>#REF!</v>
      </c>
      <c r="R97" s="18" t="e">
        <f t="shared" si="28"/>
        <v>#REF!</v>
      </c>
      <c r="S97" s="18" t="e">
        <f t="shared" si="29"/>
        <v>#REF!</v>
      </c>
      <c r="T97" s="18" t="e">
        <f t="shared" si="30"/>
        <v>#REF!</v>
      </c>
      <c r="U97" s="18" t="e">
        <f t="shared" si="31"/>
        <v>#REF!</v>
      </c>
      <c r="W97" s="18" t="e">
        <f t="shared" si="32"/>
        <v>#REF!</v>
      </c>
      <c r="X97" s="18" t="e">
        <f>+ROUND(H97*M97*(VLOOKUP(M97,TABLAS!$B$44:$D$50,3,1)+1.125%),2)</f>
        <v>#REF!</v>
      </c>
      <c r="Y97" s="18" t="e">
        <f t="shared" si="33"/>
        <v>#REF!</v>
      </c>
      <c r="Z97" s="18" t="e">
        <f t="shared" si="34"/>
        <v>#REF!</v>
      </c>
      <c r="AB97" s="18" t="e">
        <f t="shared" si="35"/>
        <v>#REF!</v>
      </c>
      <c r="AC97" s="18" t="e">
        <f t="shared" si="36"/>
        <v>#REF!</v>
      </c>
      <c r="AD97" s="18" t="e">
        <f t="shared" si="39"/>
        <v>#REF!</v>
      </c>
      <c r="AE97" s="18" t="e">
        <f t="shared" si="37"/>
        <v>#REF!</v>
      </c>
      <c r="AG97" s="18" t="e">
        <f t="shared" si="43"/>
        <v>#REF!</v>
      </c>
      <c r="AH97" s="18" t="e">
        <f t="shared" si="44"/>
        <v>#REF!</v>
      </c>
      <c r="AI97" s="18" t="e">
        <f t="shared" si="45"/>
        <v>#REF!</v>
      </c>
      <c r="AJ97" s="18" t="e">
        <f t="shared" si="46"/>
        <v>#REF!</v>
      </c>
      <c r="AK97" s="18" t="e">
        <f t="shared" si="47"/>
        <v>#REF!</v>
      </c>
      <c r="AL97" s="23" t="e">
        <f t="shared" si="40"/>
        <v>#REF!</v>
      </c>
    </row>
    <row r="98" spans="1:38" ht="12.75" customHeight="1" x14ac:dyDescent="0.25">
      <c r="A98" s="19">
        <f t="shared" si="41"/>
        <v>91</v>
      </c>
      <c r="B98" s="19"/>
      <c r="C98" s="19"/>
      <c r="D98" s="19"/>
      <c r="E98" s="19"/>
      <c r="F98" s="69" t="e">
        <f>CALCULO!#REF!</f>
        <v>#REF!</v>
      </c>
      <c r="G98" s="20" t="e">
        <f>CALCULO!#REF!</f>
        <v>#REF!</v>
      </c>
      <c r="H98" s="21">
        <f t="shared" si="42"/>
        <v>31</v>
      </c>
      <c r="I98" s="19">
        <v>31</v>
      </c>
      <c r="J98" s="19">
        <v>0</v>
      </c>
      <c r="K98" s="19">
        <v>0</v>
      </c>
      <c r="L98" s="22" t="e">
        <f>+CALCULO!#REF!</f>
        <v>#REF!</v>
      </c>
      <c r="M98" s="22" t="e">
        <f t="shared" si="38"/>
        <v>#REF!</v>
      </c>
      <c r="N98" s="18">
        <f t="shared" si="24"/>
        <v>656.05</v>
      </c>
      <c r="O98" s="18" t="e">
        <f t="shared" si="25"/>
        <v>#REF!</v>
      </c>
      <c r="P98" s="18" t="e">
        <f t="shared" si="26"/>
        <v>#REF!</v>
      </c>
      <c r="Q98" s="18" t="e">
        <f t="shared" si="27"/>
        <v>#REF!</v>
      </c>
      <c r="R98" s="18" t="e">
        <f t="shared" si="28"/>
        <v>#REF!</v>
      </c>
      <c r="S98" s="18" t="e">
        <f t="shared" si="29"/>
        <v>#REF!</v>
      </c>
      <c r="T98" s="18" t="e">
        <f t="shared" si="30"/>
        <v>#REF!</v>
      </c>
      <c r="U98" s="18" t="e">
        <f t="shared" si="31"/>
        <v>#REF!</v>
      </c>
      <c r="W98" s="18" t="e">
        <f t="shared" si="32"/>
        <v>#REF!</v>
      </c>
      <c r="X98" s="18" t="e">
        <f>+ROUND(H98*M98*(VLOOKUP(M98,TABLAS!$B$44:$D$50,3,1)+1.125%),2)</f>
        <v>#REF!</v>
      </c>
      <c r="Y98" s="18" t="e">
        <f t="shared" si="33"/>
        <v>#REF!</v>
      </c>
      <c r="Z98" s="18" t="e">
        <f t="shared" si="34"/>
        <v>#REF!</v>
      </c>
      <c r="AB98" s="18" t="e">
        <f t="shared" si="35"/>
        <v>#REF!</v>
      </c>
      <c r="AC98" s="18" t="e">
        <f t="shared" si="36"/>
        <v>#REF!</v>
      </c>
      <c r="AD98" s="18" t="e">
        <f t="shared" si="39"/>
        <v>#REF!</v>
      </c>
      <c r="AE98" s="18" t="e">
        <f t="shared" si="37"/>
        <v>#REF!</v>
      </c>
      <c r="AG98" s="18" t="e">
        <f t="shared" si="43"/>
        <v>#REF!</v>
      </c>
      <c r="AH98" s="18" t="e">
        <f t="shared" si="44"/>
        <v>#REF!</v>
      </c>
      <c r="AI98" s="18" t="e">
        <f t="shared" si="45"/>
        <v>#REF!</v>
      </c>
      <c r="AJ98" s="18" t="e">
        <f t="shared" si="46"/>
        <v>#REF!</v>
      </c>
      <c r="AK98" s="18" t="e">
        <f t="shared" si="47"/>
        <v>#REF!</v>
      </c>
      <c r="AL98" s="23" t="e">
        <f t="shared" si="40"/>
        <v>#REF!</v>
      </c>
    </row>
    <row r="99" spans="1:38" ht="12.75" customHeight="1" x14ac:dyDescent="0.25">
      <c r="A99" s="19">
        <f t="shared" si="41"/>
        <v>92</v>
      </c>
      <c r="B99" s="19"/>
      <c r="C99" s="19"/>
      <c r="D99" s="19"/>
      <c r="E99" s="19"/>
      <c r="F99" s="69" t="e">
        <f>CALCULO!#REF!</f>
        <v>#REF!</v>
      </c>
      <c r="G99" s="20" t="e">
        <f>CALCULO!#REF!</f>
        <v>#REF!</v>
      </c>
      <c r="H99" s="21">
        <f t="shared" si="42"/>
        <v>31</v>
      </c>
      <c r="I99" s="19">
        <v>31</v>
      </c>
      <c r="J99" s="19">
        <v>0</v>
      </c>
      <c r="K99" s="19">
        <v>0</v>
      </c>
      <c r="L99" s="22" t="e">
        <f>+CALCULO!#REF!</f>
        <v>#REF!</v>
      </c>
      <c r="M99" s="22" t="e">
        <f t="shared" si="38"/>
        <v>#REF!</v>
      </c>
      <c r="N99" s="18">
        <f t="shared" si="24"/>
        <v>656.05</v>
      </c>
      <c r="O99" s="18" t="e">
        <f t="shared" si="25"/>
        <v>#REF!</v>
      </c>
      <c r="P99" s="18" t="e">
        <f t="shared" si="26"/>
        <v>#REF!</v>
      </c>
      <c r="Q99" s="18" t="e">
        <f t="shared" si="27"/>
        <v>#REF!</v>
      </c>
      <c r="R99" s="18" t="e">
        <f t="shared" si="28"/>
        <v>#REF!</v>
      </c>
      <c r="S99" s="18" t="e">
        <f t="shared" si="29"/>
        <v>#REF!</v>
      </c>
      <c r="T99" s="18" t="e">
        <f t="shared" si="30"/>
        <v>#REF!</v>
      </c>
      <c r="U99" s="18" t="e">
        <f t="shared" si="31"/>
        <v>#REF!</v>
      </c>
      <c r="W99" s="18" t="e">
        <f t="shared" si="32"/>
        <v>#REF!</v>
      </c>
      <c r="X99" s="18" t="e">
        <f>+ROUND(H99*M99*(VLOOKUP(M99,TABLAS!$B$44:$D$50,3,1)+1.125%),2)</f>
        <v>#REF!</v>
      </c>
      <c r="Y99" s="18" t="e">
        <f t="shared" si="33"/>
        <v>#REF!</v>
      </c>
      <c r="Z99" s="18" t="e">
        <f t="shared" si="34"/>
        <v>#REF!</v>
      </c>
      <c r="AB99" s="18" t="e">
        <f t="shared" si="35"/>
        <v>#REF!</v>
      </c>
      <c r="AC99" s="18" t="e">
        <f t="shared" si="36"/>
        <v>#REF!</v>
      </c>
      <c r="AD99" s="18" t="e">
        <f t="shared" si="39"/>
        <v>#REF!</v>
      </c>
      <c r="AE99" s="18" t="e">
        <f t="shared" si="37"/>
        <v>#REF!</v>
      </c>
      <c r="AG99" s="18" t="e">
        <f t="shared" si="43"/>
        <v>#REF!</v>
      </c>
      <c r="AH99" s="18" t="e">
        <f t="shared" si="44"/>
        <v>#REF!</v>
      </c>
      <c r="AI99" s="18" t="e">
        <f t="shared" si="45"/>
        <v>#REF!</v>
      </c>
      <c r="AJ99" s="18" t="e">
        <f t="shared" si="46"/>
        <v>#REF!</v>
      </c>
      <c r="AK99" s="18" t="e">
        <f t="shared" si="47"/>
        <v>#REF!</v>
      </c>
      <c r="AL99" s="23" t="e">
        <f t="shared" si="40"/>
        <v>#REF!</v>
      </c>
    </row>
    <row r="100" spans="1:38" ht="12.75" customHeight="1" x14ac:dyDescent="0.25">
      <c r="A100" s="19">
        <f t="shared" si="41"/>
        <v>93</v>
      </c>
      <c r="B100" s="19"/>
      <c r="C100" s="19"/>
      <c r="D100" s="19"/>
      <c r="E100" s="19"/>
      <c r="F100" s="69" t="e">
        <f>CALCULO!#REF!</f>
        <v>#REF!</v>
      </c>
      <c r="G100" s="20" t="e">
        <f>CALCULO!#REF!</f>
        <v>#REF!</v>
      </c>
      <c r="H100" s="21">
        <f t="shared" si="42"/>
        <v>31</v>
      </c>
      <c r="I100" s="19">
        <v>31</v>
      </c>
      <c r="J100" s="19">
        <v>0</v>
      </c>
      <c r="K100" s="19">
        <v>0</v>
      </c>
      <c r="L100" s="22" t="e">
        <f>+CALCULO!#REF!</f>
        <v>#REF!</v>
      </c>
      <c r="M100" s="22" t="e">
        <f t="shared" si="38"/>
        <v>#REF!</v>
      </c>
      <c r="N100" s="18">
        <f t="shared" si="24"/>
        <v>656.05</v>
      </c>
      <c r="O100" s="18" t="e">
        <f t="shared" si="25"/>
        <v>#REF!</v>
      </c>
      <c r="P100" s="18" t="e">
        <f t="shared" si="26"/>
        <v>#REF!</v>
      </c>
      <c r="Q100" s="18" t="e">
        <f t="shared" si="27"/>
        <v>#REF!</v>
      </c>
      <c r="R100" s="18" t="e">
        <f t="shared" si="28"/>
        <v>#REF!</v>
      </c>
      <c r="S100" s="18" t="e">
        <f t="shared" si="29"/>
        <v>#REF!</v>
      </c>
      <c r="T100" s="18" t="e">
        <f t="shared" si="30"/>
        <v>#REF!</v>
      </c>
      <c r="U100" s="18" t="e">
        <f t="shared" si="31"/>
        <v>#REF!</v>
      </c>
      <c r="W100" s="18" t="e">
        <f t="shared" si="32"/>
        <v>#REF!</v>
      </c>
      <c r="X100" s="18" t="e">
        <f>+ROUND(H100*M100*(VLOOKUP(M100,TABLAS!$B$44:$D$50,3,1)+1.125%),2)</f>
        <v>#REF!</v>
      </c>
      <c r="Y100" s="18" t="e">
        <f t="shared" si="33"/>
        <v>#REF!</v>
      </c>
      <c r="Z100" s="18" t="e">
        <f t="shared" si="34"/>
        <v>#REF!</v>
      </c>
      <c r="AB100" s="18" t="e">
        <f t="shared" si="35"/>
        <v>#REF!</v>
      </c>
      <c r="AC100" s="18" t="e">
        <f t="shared" si="36"/>
        <v>#REF!</v>
      </c>
      <c r="AD100" s="18" t="e">
        <f t="shared" si="39"/>
        <v>#REF!</v>
      </c>
      <c r="AE100" s="18" t="e">
        <f t="shared" si="37"/>
        <v>#REF!</v>
      </c>
      <c r="AG100" s="18" t="e">
        <f t="shared" si="43"/>
        <v>#REF!</v>
      </c>
      <c r="AH100" s="18" t="e">
        <f t="shared" si="44"/>
        <v>#REF!</v>
      </c>
      <c r="AI100" s="18" t="e">
        <f t="shared" si="45"/>
        <v>#REF!</v>
      </c>
      <c r="AJ100" s="18" t="e">
        <f t="shared" si="46"/>
        <v>#REF!</v>
      </c>
      <c r="AK100" s="18" t="e">
        <f t="shared" si="47"/>
        <v>#REF!</v>
      </c>
      <c r="AL100" s="23" t="e">
        <f t="shared" si="40"/>
        <v>#REF!</v>
      </c>
    </row>
    <row r="101" spans="1:38" ht="12.75" customHeight="1" x14ac:dyDescent="0.25">
      <c r="A101" s="19">
        <f t="shared" si="41"/>
        <v>94</v>
      </c>
      <c r="B101" s="19"/>
      <c r="C101" s="19"/>
      <c r="D101" s="19"/>
      <c r="E101" s="19"/>
      <c r="F101" s="69" t="e">
        <f>CALCULO!#REF!</f>
        <v>#REF!</v>
      </c>
      <c r="G101" s="20" t="e">
        <f>CALCULO!#REF!</f>
        <v>#REF!</v>
      </c>
      <c r="H101" s="21">
        <f t="shared" si="42"/>
        <v>31</v>
      </c>
      <c r="I101" s="19">
        <v>31</v>
      </c>
      <c r="J101" s="19">
        <v>0</v>
      </c>
      <c r="K101" s="19">
        <v>0</v>
      </c>
      <c r="L101" s="22" t="e">
        <f>+CALCULO!#REF!</f>
        <v>#REF!</v>
      </c>
      <c r="M101" s="22" t="e">
        <f t="shared" si="38"/>
        <v>#REF!</v>
      </c>
      <c r="N101" s="18">
        <f t="shared" si="24"/>
        <v>656.05</v>
      </c>
      <c r="O101" s="18" t="e">
        <f t="shared" si="25"/>
        <v>#REF!</v>
      </c>
      <c r="P101" s="18" t="e">
        <f t="shared" si="26"/>
        <v>#REF!</v>
      </c>
      <c r="Q101" s="18" t="e">
        <f t="shared" si="27"/>
        <v>#REF!</v>
      </c>
      <c r="R101" s="18" t="e">
        <f t="shared" si="28"/>
        <v>#REF!</v>
      </c>
      <c r="S101" s="18" t="e">
        <f t="shared" si="29"/>
        <v>#REF!</v>
      </c>
      <c r="T101" s="18" t="e">
        <f t="shared" si="30"/>
        <v>#REF!</v>
      </c>
      <c r="U101" s="18" t="e">
        <f t="shared" si="31"/>
        <v>#REF!</v>
      </c>
      <c r="W101" s="18" t="e">
        <f t="shared" si="32"/>
        <v>#REF!</v>
      </c>
      <c r="X101" s="18" t="e">
        <f>+ROUND(H101*M101*(VLOOKUP(M101,TABLAS!$B$44:$D$50,3,1)+1.125%),2)</f>
        <v>#REF!</v>
      </c>
      <c r="Y101" s="18" t="e">
        <f t="shared" si="33"/>
        <v>#REF!</v>
      </c>
      <c r="Z101" s="18" t="e">
        <f t="shared" si="34"/>
        <v>#REF!</v>
      </c>
      <c r="AB101" s="18" t="e">
        <f t="shared" si="35"/>
        <v>#REF!</v>
      </c>
      <c r="AC101" s="18" t="e">
        <f t="shared" si="36"/>
        <v>#REF!</v>
      </c>
      <c r="AD101" s="18" t="e">
        <f t="shared" si="39"/>
        <v>#REF!</v>
      </c>
      <c r="AE101" s="18" t="e">
        <f t="shared" si="37"/>
        <v>#REF!</v>
      </c>
      <c r="AG101" s="18" t="e">
        <f t="shared" si="43"/>
        <v>#REF!</v>
      </c>
      <c r="AH101" s="18" t="e">
        <f t="shared" si="44"/>
        <v>#REF!</v>
      </c>
      <c r="AI101" s="18" t="e">
        <f t="shared" si="45"/>
        <v>#REF!</v>
      </c>
      <c r="AJ101" s="18" t="e">
        <f t="shared" si="46"/>
        <v>#REF!</v>
      </c>
      <c r="AK101" s="18" t="e">
        <f t="shared" si="47"/>
        <v>#REF!</v>
      </c>
      <c r="AL101" s="23" t="e">
        <f t="shared" si="40"/>
        <v>#REF!</v>
      </c>
    </row>
    <row r="102" spans="1:38" ht="12.75" customHeight="1" x14ac:dyDescent="0.25">
      <c r="A102" s="19">
        <f t="shared" si="41"/>
        <v>95</v>
      </c>
      <c r="B102" s="19"/>
      <c r="C102" s="19"/>
      <c r="D102" s="19"/>
      <c r="E102" s="19"/>
      <c r="F102" s="69" t="e">
        <f>CALCULO!#REF!</f>
        <v>#REF!</v>
      </c>
      <c r="G102" s="20" t="e">
        <f>CALCULO!#REF!</f>
        <v>#REF!</v>
      </c>
      <c r="H102" s="21">
        <f t="shared" si="42"/>
        <v>31</v>
      </c>
      <c r="I102" s="19">
        <v>31</v>
      </c>
      <c r="J102" s="19">
        <v>0</v>
      </c>
      <c r="K102" s="19">
        <v>0</v>
      </c>
      <c r="L102" s="22" t="e">
        <f>+CALCULO!#REF!</f>
        <v>#REF!</v>
      </c>
      <c r="M102" s="22" t="e">
        <f t="shared" si="38"/>
        <v>#REF!</v>
      </c>
      <c r="N102" s="18">
        <f t="shared" si="24"/>
        <v>656.05</v>
      </c>
      <c r="O102" s="18" t="e">
        <f t="shared" si="25"/>
        <v>#REF!</v>
      </c>
      <c r="P102" s="18" t="e">
        <f t="shared" si="26"/>
        <v>#REF!</v>
      </c>
      <c r="Q102" s="18" t="e">
        <f t="shared" si="27"/>
        <v>#REF!</v>
      </c>
      <c r="R102" s="18" t="e">
        <f t="shared" si="28"/>
        <v>#REF!</v>
      </c>
      <c r="S102" s="18" t="e">
        <f t="shared" si="29"/>
        <v>#REF!</v>
      </c>
      <c r="T102" s="18" t="e">
        <f t="shared" si="30"/>
        <v>#REF!</v>
      </c>
      <c r="U102" s="18" t="e">
        <f t="shared" si="31"/>
        <v>#REF!</v>
      </c>
      <c r="W102" s="18" t="e">
        <f t="shared" si="32"/>
        <v>#REF!</v>
      </c>
      <c r="X102" s="18" t="e">
        <f>+ROUND(H102*M102*(VLOOKUP(M102,TABLAS!$B$44:$D$50,3,1)+1.125%),2)</f>
        <v>#REF!</v>
      </c>
      <c r="Y102" s="18" t="e">
        <f t="shared" si="33"/>
        <v>#REF!</v>
      </c>
      <c r="Z102" s="18" t="e">
        <f t="shared" si="34"/>
        <v>#REF!</v>
      </c>
      <c r="AB102" s="18" t="e">
        <f t="shared" si="35"/>
        <v>#REF!</v>
      </c>
      <c r="AC102" s="18" t="e">
        <f t="shared" si="36"/>
        <v>#REF!</v>
      </c>
      <c r="AD102" s="18" t="e">
        <f t="shared" si="39"/>
        <v>#REF!</v>
      </c>
      <c r="AE102" s="18" t="e">
        <f t="shared" si="37"/>
        <v>#REF!</v>
      </c>
      <c r="AG102" s="18" t="e">
        <f t="shared" si="43"/>
        <v>#REF!</v>
      </c>
      <c r="AH102" s="18" t="e">
        <f t="shared" si="44"/>
        <v>#REF!</v>
      </c>
      <c r="AI102" s="18" t="e">
        <f t="shared" si="45"/>
        <v>#REF!</v>
      </c>
      <c r="AJ102" s="18" t="e">
        <f t="shared" si="46"/>
        <v>#REF!</v>
      </c>
      <c r="AK102" s="18" t="e">
        <f t="shared" si="47"/>
        <v>#REF!</v>
      </c>
      <c r="AL102" s="23" t="e">
        <f t="shared" si="40"/>
        <v>#REF!</v>
      </c>
    </row>
    <row r="103" spans="1:38" ht="12.75" customHeight="1" x14ac:dyDescent="0.25">
      <c r="A103" s="19">
        <f t="shared" si="41"/>
        <v>96</v>
      </c>
      <c r="B103" s="19"/>
      <c r="C103" s="19"/>
      <c r="D103" s="19"/>
      <c r="E103" s="19"/>
      <c r="F103" s="69" t="e">
        <f>CALCULO!#REF!</f>
        <v>#REF!</v>
      </c>
      <c r="G103" s="20" t="e">
        <f>CALCULO!#REF!</f>
        <v>#REF!</v>
      </c>
      <c r="H103" s="21">
        <f t="shared" si="42"/>
        <v>31</v>
      </c>
      <c r="I103" s="19">
        <v>31</v>
      </c>
      <c r="J103" s="19">
        <v>0</v>
      </c>
      <c r="K103" s="19">
        <v>0</v>
      </c>
      <c r="L103" s="22" t="e">
        <f>+CALCULO!#REF!</f>
        <v>#REF!</v>
      </c>
      <c r="M103" s="22" t="e">
        <f t="shared" si="38"/>
        <v>#REF!</v>
      </c>
      <c r="N103" s="18">
        <f t="shared" si="24"/>
        <v>656.05</v>
      </c>
      <c r="O103" s="18" t="e">
        <f t="shared" si="25"/>
        <v>#REF!</v>
      </c>
      <c r="P103" s="18" t="e">
        <f t="shared" si="26"/>
        <v>#REF!</v>
      </c>
      <c r="Q103" s="18" t="e">
        <f t="shared" si="27"/>
        <v>#REF!</v>
      </c>
      <c r="R103" s="18" t="e">
        <f t="shared" si="28"/>
        <v>#REF!</v>
      </c>
      <c r="S103" s="18" t="e">
        <f t="shared" si="29"/>
        <v>#REF!</v>
      </c>
      <c r="T103" s="18" t="e">
        <f t="shared" si="30"/>
        <v>#REF!</v>
      </c>
      <c r="U103" s="18" t="e">
        <f t="shared" si="31"/>
        <v>#REF!</v>
      </c>
      <c r="W103" s="18" t="e">
        <f t="shared" si="32"/>
        <v>#REF!</v>
      </c>
      <c r="X103" s="18" t="e">
        <f>+ROUND(H103*M103*(VLOOKUP(M103,TABLAS!$B$44:$D$50,3,1)+1.125%),2)</f>
        <v>#REF!</v>
      </c>
      <c r="Y103" s="18" t="e">
        <f t="shared" si="33"/>
        <v>#REF!</v>
      </c>
      <c r="Z103" s="18" t="e">
        <f t="shared" si="34"/>
        <v>#REF!</v>
      </c>
      <c r="AB103" s="18" t="e">
        <f t="shared" si="35"/>
        <v>#REF!</v>
      </c>
      <c r="AC103" s="18" t="e">
        <f t="shared" si="36"/>
        <v>#REF!</v>
      </c>
      <c r="AD103" s="18" t="e">
        <f t="shared" si="39"/>
        <v>#REF!</v>
      </c>
      <c r="AE103" s="18" t="e">
        <f t="shared" si="37"/>
        <v>#REF!</v>
      </c>
      <c r="AG103" s="18" t="e">
        <f t="shared" si="43"/>
        <v>#REF!</v>
      </c>
      <c r="AH103" s="18" t="e">
        <f t="shared" si="44"/>
        <v>#REF!</v>
      </c>
      <c r="AI103" s="18" t="e">
        <f t="shared" si="45"/>
        <v>#REF!</v>
      </c>
      <c r="AJ103" s="18" t="e">
        <f t="shared" si="46"/>
        <v>#REF!</v>
      </c>
      <c r="AK103" s="18" t="e">
        <f t="shared" si="47"/>
        <v>#REF!</v>
      </c>
      <c r="AL103" s="23" t="e">
        <f t="shared" si="40"/>
        <v>#REF!</v>
      </c>
    </row>
    <row r="104" spans="1:38" ht="12.75" customHeight="1" x14ac:dyDescent="0.25">
      <c r="A104" s="19">
        <f t="shared" si="41"/>
        <v>97</v>
      </c>
      <c r="B104" s="19"/>
      <c r="C104" s="19"/>
      <c r="D104" s="19"/>
      <c r="E104" s="19"/>
      <c r="F104" s="69" t="e">
        <f>CALCULO!#REF!</f>
        <v>#REF!</v>
      </c>
      <c r="G104" s="20" t="e">
        <f>CALCULO!#REF!</f>
        <v>#REF!</v>
      </c>
      <c r="H104" s="21">
        <f t="shared" si="42"/>
        <v>31</v>
      </c>
      <c r="I104" s="19">
        <v>31</v>
      </c>
      <c r="J104" s="19">
        <v>0</v>
      </c>
      <c r="K104" s="19">
        <v>0</v>
      </c>
      <c r="L104" s="22" t="e">
        <f>+CALCULO!#REF!</f>
        <v>#REF!</v>
      </c>
      <c r="M104" s="22" t="e">
        <f t="shared" si="38"/>
        <v>#REF!</v>
      </c>
      <c r="N104" s="18">
        <f t="shared" si="24"/>
        <v>656.05</v>
      </c>
      <c r="O104" s="18" t="e">
        <f t="shared" si="25"/>
        <v>#REF!</v>
      </c>
      <c r="P104" s="18" t="e">
        <f t="shared" si="26"/>
        <v>#REF!</v>
      </c>
      <c r="Q104" s="18" t="e">
        <f t="shared" si="27"/>
        <v>#REF!</v>
      </c>
      <c r="R104" s="18" t="e">
        <f t="shared" si="28"/>
        <v>#REF!</v>
      </c>
      <c r="S104" s="18" t="e">
        <f t="shared" si="29"/>
        <v>#REF!</v>
      </c>
      <c r="T104" s="18" t="e">
        <f t="shared" si="30"/>
        <v>#REF!</v>
      </c>
      <c r="U104" s="18" t="e">
        <f t="shared" si="31"/>
        <v>#REF!</v>
      </c>
      <c r="W104" s="18" t="e">
        <f t="shared" si="32"/>
        <v>#REF!</v>
      </c>
      <c r="X104" s="18" t="e">
        <f>+ROUND(H104*M104*(VLOOKUP(M104,TABLAS!$B$44:$D$50,3,1)+1.125%),2)</f>
        <v>#REF!</v>
      </c>
      <c r="Y104" s="18" t="e">
        <f t="shared" si="33"/>
        <v>#REF!</v>
      </c>
      <c r="Z104" s="18" t="e">
        <f t="shared" si="34"/>
        <v>#REF!</v>
      </c>
      <c r="AB104" s="18" t="e">
        <f t="shared" si="35"/>
        <v>#REF!</v>
      </c>
      <c r="AC104" s="18" t="e">
        <f t="shared" si="36"/>
        <v>#REF!</v>
      </c>
      <c r="AD104" s="18" t="e">
        <f t="shared" si="39"/>
        <v>#REF!</v>
      </c>
      <c r="AE104" s="18" t="e">
        <f t="shared" si="37"/>
        <v>#REF!</v>
      </c>
      <c r="AG104" s="18" t="e">
        <f t="shared" si="43"/>
        <v>#REF!</v>
      </c>
      <c r="AH104" s="18" t="e">
        <f t="shared" si="44"/>
        <v>#REF!</v>
      </c>
      <c r="AI104" s="18" t="e">
        <f t="shared" si="45"/>
        <v>#REF!</v>
      </c>
      <c r="AJ104" s="18" t="e">
        <f t="shared" si="46"/>
        <v>#REF!</v>
      </c>
      <c r="AK104" s="18" t="e">
        <f t="shared" si="47"/>
        <v>#REF!</v>
      </c>
      <c r="AL104" s="23" t="e">
        <f t="shared" si="40"/>
        <v>#REF!</v>
      </c>
    </row>
    <row r="105" spans="1:38" ht="12.75" customHeight="1" x14ac:dyDescent="0.25">
      <c r="A105" s="19">
        <f t="shared" si="41"/>
        <v>98</v>
      </c>
      <c r="B105" s="19"/>
      <c r="C105" s="19"/>
      <c r="D105" s="19"/>
      <c r="E105" s="19"/>
      <c r="F105" s="69" t="e">
        <f>CALCULO!#REF!</f>
        <v>#REF!</v>
      </c>
      <c r="G105" s="20" t="e">
        <f>CALCULO!#REF!</f>
        <v>#REF!</v>
      </c>
      <c r="H105" s="21">
        <f t="shared" si="42"/>
        <v>31</v>
      </c>
      <c r="I105" s="19">
        <v>31</v>
      </c>
      <c r="J105" s="19">
        <v>0</v>
      </c>
      <c r="K105" s="19">
        <v>0</v>
      </c>
      <c r="L105" s="22" t="e">
        <f>+CALCULO!#REF!</f>
        <v>#REF!</v>
      </c>
      <c r="M105" s="22" t="e">
        <f t="shared" si="38"/>
        <v>#REF!</v>
      </c>
      <c r="N105" s="18">
        <f t="shared" si="24"/>
        <v>656.05</v>
      </c>
      <c r="O105" s="18" t="e">
        <f t="shared" si="25"/>
        <v>#REF!</v>
      </c>
      <c r="P105" s="18" t="e">
        <f t="shared" si="26"/>
        <v>#REF!</v>
      </c>
      <c r="Q105" s="18" t="e">
        <f t="shared" si="27"/>
        <v>#REF!</v>
      </c>
      <c r="R105" s="18" t="e">
        <f t="shared" si="28"/>
        <v>#REF!</v>
      </c>
      <c r="S105" s="18" t="e">
        <f t="shared" si="29"/>
        <v>#REF!</v>
      </c>
      <c r="T105" s="18" t="e">
        <f t="shared" si="30"/>
        <v>#REF!</v>
      </c>
      <c r="U105" s="18" t="e">
        <f t="shared" si="31"/>
        <v>#REF!</v>
      </c>
      <c r="W105" s="18" t="e">
        <f t="shared" si="32"/>
        <v>#REF!</v>
      </c>
      <c r="X105" s="18" t="e">
        <f>+ROUND(H105*M105*(VLOOKUP(M105,TABLAS!$B$44:$D$50,3,1)+1.125%),2)</f>
        <v>#REF!</v>
      </c>
      <c r="Y105" s="18" t="e">
        <f t="shared" si="33"/>
        <v>#REF!</v>
      </c>
      <c r="Z105" s="18" t="e">
        <f t="shared" si="34"/>
        <v>#REF!</v>
      </c>
      <c r="AB105" s="18" t="e">
        <f t="shared" si="35"/>
        <v>#REF!</v>
      </c>
      <c r="AC105" s="18" t="e">
        <f t="shared" si="36"/>
        <v>#REF!</v>
      </c>
      <c r="AD105" s="18" t="e">
        <f t="shared" si="39"/>
        <v>#REF!</v>
      </c>
      <c r="AE105" s="18" t="e">
        <f t="shared" si="37"/>
        <v>#REF!</v>
      </c>
      <c r="AG105" s="18" t="e">
        <f t="shared" si="43"/>
        <v>#REF!</v>
      </c>
      <c r="AH105" s="18" t="e">
        <f t="shared" si="44"/>
        <v>#REF!</v>
      </c>
      <c r="AI105" s="18" t="e">
        <f t="shared" si="45"/>
        <v>#REF!</v>
      </c>
      <c r="AJ105" s="18" t="e">
        <f t="shared" si="46"/>
        <v>#REF!</v>
      </c>
      <c r="AK105" s="18" t="e">
        <f t="shared" si="47"/>
        <v>#REF!</v>
      </c>
      <c r="AL105" s="23" t="e">
        <f t="shared" si="40"/>
        <v>#REF!</v>
      </c>
    </row>
    <row r="106" spans="1:38" ht="12.75" customHeight="1" x14ac:dyDescent="0.25">
      <c r="A106" s="19">
        <f t="shared" si="41"/>
        <v>99</v>
      </c>
      <c r="B106" s="19"/>
      <c r="C106" s="19"/>
      <c r="D106" s="19"/>
      <c r="E106" s="19"/>
      <c r="F106" s="69" t="e">
        <f>CALCULO!#REF!</f>
        <v>#REF!</v>
      </c>
      <c r="G106" s="20" t="e">
        <f>CALCULO!#REF!</f>
        <v>#REF!</v>
      </c>
      <c r="H106" s="21">
        <f t="shared" si="42"/>
        <v>31</v>
      </c>
      <c r="I106" s="19">
        <v>31</v>
      </c>
      <c r="J106" s="19">
        <v>0</v>
      </c>
      <c r="K106" s="19">
        <v>0</v>
      </c>
      <c r="L106" s="22" t="e">
        <f>+CALCULO!#REF!</f>
        <v>#REF!</v>
      </c>
      <c r="M106" s="22" t="e">
        <f t="shared" si="38"/>
        <v>#REF!</v>
      </c>
      <c r="N106" s="18">
        <f t="shared" si="24"/>
        <v>656.05</v>
      </c>
      <c r="O106" s="18" t="e">
        <f t="shared" si="25"/>
        <v>#REF!</v>
      </c>
      <c r="P106" s="18" t="e">
        <f t="shared" si="26"/>
        <v>#REF!</v>
      </c>
      <c r="Q106" s="18" t="e">
        <f t="shared" si="27"/>
        <v>#REF!</v>
      </c>
      <c r="R106" s="18" t="e">
        <f t="shared" si="28"/>
        <v>#REF!</v>
      </c>
      <c r="S106" s="18" t="e">
        <f t="shared" si="29"/>
        <v>#REF!</v>
      </c>
      <c r="T106" s="18" t="e">
        <f t="shared" si="30"/>
        <v>#REF!</v>
      </c>
      <c r="U106" s="18" t="e">
        <f t="shared" si="31"/>
        <v>#REF!</v>
      </c>
      <c r="W106" s="18" t="e">
        <f t="shared" si="32"/>
        <v>#REF!</v>
      </c>
      <c r="X106" s="18" t="e">
        <f>+ROUND(H106*M106*(VLOOKUP(M106,TABLAS!$B$44:$D$50,3,1)+1.125%),2)</f>
        <v>#REF!</v>
      </c>
      <c r="Y106" s="18" t="e">
        <f t="shared" si="33"/>
        <v>#REF!</v>
      </c>
      <c r="Z106" s="18" t="e">
        <f t="shared" si="34"/>
        <v>#REF!</v>
      </c>
      <c r="AB106" s="18" t="e">
        <f t="shared" si="35"/>
        <v>#REF!</v>
      </c>
      <c r="AC106" s="18" t="e">
        <f t="shared" si="36"/>
        <v>#REF!</v>
      </c>
      <c r="AD106" s="18" t="e">
        <f t="shared" si="39"/>
        <v>#REF!</v>
      </c>
      <c r="AE106" s="18" t="e">
        <f t="shared" si="37"/>
        <v>#REF!</v>
      </c>
      <c r="AG106" s="18" t="e">
        <f t="shared" si="43"/>
        <v>#REF!</v>
      </c>
      <c r="AH106" s="18" t="e">
        <f t="shared" si="44"/>
        <v>#REF!</v>
      </c>
      <c r="AI106" s="18" t="e">
        <f t="shared" si="45"/>
        <v>#REF!</v>
      </c>
      <c r="AJ106" s="18" t="e">
        <f t="shared" si="46"/>
        <v>#REF!</v>
      </c>
      <c r="AK106" s="18" t="e">
        <f t="shared" si="47"/>
        <v>#REF!</v>
      </c>
      <c r="AL106" s="23" t="e">
        <f t="shared" si="40"/>
        <v>#REF!</v>
      </c>
    </row>
    <row r="107" spans="1:38" ht="12.75" customHeight="1" x14ac:dyDescent="0.25">
      <c r="A107" s="19">
        <f t="shared" si="41"/>
        <v>100</v>
      </c>
      <c r="B107" s="19"/>
      <c r="C107" s="19"/>
      <c r="D107" s="19"/>
      <c r="E107" s="19"/>
      <c r="F107" s="69" t="e">
        <f>CALCULO!#REF!</f>
        <v>#REF!</v>
      </c>
      <c r="G107" s="20" t="e">
        <f>CALCULO!#REF!</f>
        <v>#REF!</v>
      </c>
      <c r="H107" s="21">
        <f t="shared" si="42"/>
        <v>31</v>
      </c>
      <c r="I107" s="19">
        <v>31</v>
      </c>
      <c r="J107" s="19">
        <v>0</v>
      </c>
      <c r="K107" s="19">
        <v>0</v>
      </c>
      <c r="L107" s="22" t="e">
        <f>+CALCULO!#REF!</f>
        <v>#REF!</v>
      </c>
      <c r="M107" s="22" t="e">
        <f t="shared" si="38"/>
        <v>#REF!</v>
      </c>
      <c r="N107" s="18">
        <f t="shared" si="24"/>
        <v>656.05</v>
      </c>
      <c r="O107" s="18" t="e">
        <f t="shared" si="25"/>
        <v>#REF!</v>
      </c>
      <c r="P107" s="18" t="e">
        <f t="shared" si="26"/>
        <v>#REF!</v>
      </c>
      <c r="Q107" s="18" t="e">
        <f t="shared" si="27"/>
        <v>#REF!</v>
      </c>
      <c r="R107" s="18" t="e">
        <f t="shared" si="28"/>
        <v>#REF!</v>
      </c>
      <c r="S107" s="18" t="e">
        <f t="shared" si="29"/>
        <v>#REF!</v>
      </c>
      <c r="T107" s="18" t="e">
        <f t="shared" si="30"/>
        <v>#REF!</v>
      </c>
      <c r="U107" s="18" t="e">
        <f t="shared" si="31"/>
        <v>#REF!</v>
      </c>
      <c r="W107" s="18" t="e">
        <f t="shared" si="32"/>
        <v>#REF!</v>
      </c>
      <c r="X107" s="18" t="e">
        <f>+ROUND(H107*M107*(VLOOKUP(M107,TABLAS!$B$44:$D$50,3,1)+1.125%),2)</f>
        <v>#REF!</v>
      </c>
      <c r="Y107" s="18" t="e">
        <f t="shared" si="33"/>
        <v>#REF!</v>
      </c>
      <c r="Z107" s="18" t="e">
        <f t="shared" si="34"/>
        <v>#REF!</v>
      </c>
      <c r="AB107" s="18" t="e">
        <f t="shared" si="35"/>
        <v>#REF!</v>
      </c>
      <c r="AC107" s="18" t="e">
        <f t="shared" si="36"/>
        <v>#REF!</v>
      </c>
      <c r="AD107" s="18" t="e">
        <f t="shared" si="39"/>
        <v>#REF!</v>
      </c>
      <c r="AE107" s="18" t="e">
        <f t="shared" si="37"/>
        <v>#REF!</v>
      </c>
      <c r="AG107" s="18" t="e">
        <f t="shared" si="43"/>
        <v>#REF!</v>
      </c>
      <c r="AH107" s="18" t="e">
        <f t="shared" si="44"/>
        <v>#REF!</v>
      </c>
      <c r="AI107" s="18" t="e">
        <f t="shared" si="45"/>
        <v>#REF!</v>
      </c>
      <c r="AJ107" s="18" t="e">
        <f t="shared" si="46"/>
        <v>#REF!</v>
      </c>
      <c r="AK107" s="18" t="e">
        <f t="shared" si="47"/>
        <v>#REF!</v>
      </c>
      <c r="AL107" s="23" t="e">
        <f t="shared" si="40"/>
        <v>#REF!</v>
      </c>
    </row>
    <row r="108" spans="1:38" ht="12.75" customHeight="1" x14ac:dyDescent="0.25">
      <c r="A108" s="19">
        <f t="shared" si="41"/>
        <v>101</v>
      </c>
      <c r="B108" s="19"/>
      <c r="C108" s="19"/>
      <c r="D108" s="19"/>
      <c r="E108" s="19"/>
      <c r="F108" s="69" t="e">
        <f>CALCULO!#REF!</f>
        <v>#REF!</v>
      </c>
      <c r="G108" s="20" t="e">
        <f>CALCULO!#REF!</f>
        <v>#REF!</v>
      </c>
      <c r="H108" s="21">
        <f t="shared" si="42"/>
        <v>31</v>
      </c>
      <c r="I108" s="19">
        <v>31</v>
      </c>
      <c r="J108" s="19">
        <v>0</v>
      </c>
      <c r="K108" s="19">
        <v>0</v>
      </c>
      <c r="L108" s="22" t="e">
        <f>+CALCULO!#REF!</f>
        <v>#REF!</v>
      </c>
      <c r="M108" s="22" t="e">
        <f t="shared" si="38"/>
        <v>#REF!</v>
      </c>
      <c r="N108" s="18">
        <f t="shared" si="24"/>
        <v>656.05</v>
      </c>
      <c r="O108" s="18" t="e">
        <f t="shared" si="25"/>
        <v>#REF!</v>
      </c>
      <c r="P108" s="18" t="e">
        <f t="shared" si="26"/>
        <v>#REF!</v>
      </c>
      <c r="Q108" s="18" t="e">
        <f t="shared" si="27"/>
        <v>#REF!</v>
      </c>
      <c r="R108" s="18" t="e">
        <f t="shared" si="28"/>
        <v>#REF!</v>
      </c>
      <c r="S108" s="18" t="e">
        <f t="shared" si="29"/>
        <v>#REF!</v>
      </c>
      <c r="T108" s="18" t="e">
        <f t="shared" si="30"/>
        <v>#REF!</v>
      </c>
      <c r="U108" s="18" t="e">
        <f t="shared" si="31"/>
        <v>#REF!</v>
      </c>
      <c r="W108" s="18" t="e">
        <f t="shared" si="32"/>
        <v>#REF!</v>
      </c>
      <c r="X108" s="18" t="e">
        <f>+ROUND(H108*M108*(VLOOKUP(M108,TABLAS!$B$44:$D$50,3,1)+1.125%),2)</f>
        <v>#REF!</v>
      </c>
      <c r="Y108" s="18" t="e">
        <f t="shared" si="33"/>
        <v>#REF!</v>
      </c>
      <c r="Z108" s="18" t="e">
        <f t="shared" si="34"/>
        <v>#REF!</v>
      </c>
      <c r="AB108" s="18" t="e">
        <f t="shared" si="35"/>
        <v>#REF!</v>
      </c>
      <c r="AC108" s="18" t="e">
        <f t="shared" si="36"/>
        <v>#REF!</v>
      </c>
      <c r="AD108" s="18" t="e">
        <f t="shared" si="39"/>
        <v>#REF!</v>
      </c>
      <c r="AE108" s="18" t="e">
        <f t="shared" si="37"/>
        <v>#REF!</v>
      </c>
      <c r="AG108" s="18" t="e">
        <f t="shared" si="43"/>
        <v>#REF!</v>
      </c>
      <c r="AH108" s="18" t="e">
        <f t="shared" si="44"/>
        <v>#REF!</v>
      </c>
      <c r="AI108" s="18" t="e">
        <f t="shared" si="45"/>
        <v>#REF!</v>
      </c>
      <c r="AJ108" s="18" t="e">
        <f t="shared" si="46"/>
        <v>#REF!</v>
      </c>
      <c r="AK108" s="18" t="e">
        <f t="shared" si="47"/>
        <v>#REF!</v>
      </c>
      <c r="AL108" s="23" t="e">
        <f t="shared" si="40"/>
        <v>#REF!</v>
      </c>
    </row>
    <row r="109" spans="1:38" ht="12.75" customHeight="1" x14ac:dyDescent="0.25">
      <c r="A109" s="19">
        <f t="shared" si="41"/>
        <v>102</v>
      </c>
      <c r="B109" s="19"/>
      <c r="C109" s="19"/>
      <c r="D109" s="19"/>
      <c r="E109" s="19"/>
      <c r="F109" s="69" t="e">
        <f>CALCULO!#REF!</f>
        <v>#REF!</v>
      </c>
      <c r="G109" s="20" t="e">
        <f>CALCULO!#REF!</f>
        <v>#REF!</v>
      </c>
      <c r="H109" s="21">
        <f t="shared" si="42"/>
        <v>31</v>
      </c>
      <c r="I109" s="19">
        <v>31</v>
      </c>
      <c r="J109" s="19">
        <v>0</v>
      </c>
      <c r="K109" s="19">
        <v>0</v>
      </c>
      <c r="L109" s="22" t="e">
        <f>+CALCULO!#REF!</f>
        <v>#REF!</v>
      </c>
      <c r="M109" s="22" t="e">
        <f t="shared" si="38"/>
        <v>#REF!</v>
      </c>
      <c r="N109" s="18">
        <f t="shared" si="24"/>
        <v>656.05</v>
      </c>
      <c r="O109" s="18" t="e">
        <f t="shared" si="25"/>
        <v>#REF!</v>
      </c>
      <c r="P109" s="18" t="e">
        <f t="shared" si="26"/>
        <v>#REF!</v>
      </c>
      <c r="Q109" s="18" t="e">
        <f t="shared" si="27"/>
        <v>#REF!</v>
      </c>
      <c r="R109" s="18" t="e">
        <f t="shared" si="28"/>
        <v>#REF!</v>
      </c>
      <c r="S109" s="18" t="e">
        <f t="shared" si="29"/>
        <v>#REF!</v>
      </c>
      <c r="T109" s="18" t="e">
        <f t="shared" si="30"/>
        <v>#REF!</v>
      </c>
      <c r="U109" s="18" t="e">
        <f t="shared" si="31"/>
        <v>#REF!</v>
      </c>
      <c r="W109" s="18" t="e">
        <f t="shared" si="32"/>
        <v>#REF!</v>
      </c>
      <c r="X109" s="18" t="e">
        <f>+ROUND(H109*M109*(VLOOKUP(M109,TABLAS!$B$44:$D$50,3,1)+1.125%),2)</f>
        <v>#REF!</v>
      </c>
      <c r="Y109" s="18" t="e">
        <f t="shared" si="33"/>
        <v>#REF!</v>
      </c>
      <c r="Z109" s="18" t="e">
        <f t="shared" si="34"/>
        <v>#REF!</v>
      </c>
      <c r="AB109" s="18" t="e">
        <f t="shared" si="35"/>
        <v>#REF!</v>
      </c>
      <c r="AC109" s="18" t="e">
        <f t="shared" si="36"/>
        <v>#REF!</v>
      </c>
      <c r="AD109" s="18" t="e">
        <f t="shared" si="39"/>
        <v>#REF!</v>
      </c>
      <c r="AE109" s="18" t="e">
        <f t="shared" si="37"/>
        <v>#REF!</v>
      </c>
      <c r="AG109" s="18" t="e">
        <f t="shared" si="43"/>
        <v>#REF!</v>
      </c>
      <c r="AH109" s="18" t="e">
        <f t="shared" si="44"/>
        <v>#REF!</v>
      </c>
      <c r="AI109" s="18" t="e">
        <f t="shared" si="45"/>
        <v>#REF!</v>
      </c>
      <c r="AJ109" s="18" t="e">
        <f t="shared" si="46"/>
        <v>#REF!</v>
      </c>
      <c r="AK109" s="18" t="e">
        <f t="shared" si="47"/>
        <v>#REF!</v>
      </c>
      <c r="AL109" s="23" t="e">
        <f t="shared" si="40"/>
        <v>#REF!</v>
      </c>
    </row>
    <row r="110" spans="1:38" ht="12.75" customHeight="1" x14ac:dyDescent="0.25">
      <c r="A110" s="19">
        <f t="shared" si="41"/>
        <v>103</v>
      </c>
      <c r="B110" s="19"/>
      <c r="C110" s="19"/>
      <c r="D110" s="19"/>
      <c r="E110" s="19"/>
      <c r="F110" s="69" t="e">
        <f>CALCULO!#REF!</f>
        <v>#REF!</v>
      </c>
      <c r="G110" s="20" t="e">
        <f>CALCULO!#REF!</f>
        <v>#REF!</v>
      </c>
      <c r="H110" s="21">
        <f t="shared" si="42"/>
        <v>31</v>
      </c>
      <c r="I110" s="19">
        <v>31</v>
      </c>
      <c r="J110" s="19">
        <v>0</v>
      </c>
      <c r="K110" s="19">
        <v>0</v>
      </c>
      <c r="L110" s="22" t="e">
        <f>+CALCULO!#REF!</f>
        <v>#REF!</v>
      </c>
      <c r="M110" s="22" t="e">
        <f t="shared" si="38"/>
        <v>#REF!</v>
      </c>
      <c r="N110" s="18">
        <f t="shared" si="24"/>
        <v>656.05</v>
      </c>
      <c r="O110" s="18" t="e">
        <f t="shared" si="25"/>
        <v>#REF!</v>
      </c>
      <c r="P110" s="18" t="e">
        <f t="shared" si="26"/>
        <v>#REF!</v>
      </c>
      <c r="Q110" s="18" t="e">
        <f t="shared" si="27"/>
        <v>#REF!</v>
      </c>
      <c r="R110" s="18" t="e">
        <f t="shared" si="28"/>
        <v>#REF!</v>
      </c>
      <c r="S110" s="18" t="e">
        <f t="shared" si="29"/>
        <v>#REF!</v>
      </c>
      <c r="T110" s="18" t="e">
        <f t="shared" si="30"/>
        <v>#REF!</v>
      </c>
      <c r="U110" s="18" t="e">
        <f t="shared" si="31"/>
        <v>#REF!</v>
      </c>
      <c r="W110" s="18" t="e">
        <f t="shared" si="32"/>
        <v>#REF!</v>
      </c>
      <c r="X110" s="18" t="e">
        <f>+ROUND(H110*M110*(VLOOKUP(M110,TABLAS!$B$44:$D$50,3,1)+1.125%),2)</f>
        <v>#REF!</v>
      </c>
      <c r="Y110" s="18" t="e">
        <f t="shared" si="33"/>
        <v>#REF!</v>
      </c>
      <c r="Z110" s="18" t="e">
        <f t="shared" si="34"/>
        <v>#REF!</v>
      </c>
      <c r="AB110" s="18" t="e">
        <f t="shared" si="35"/>
        <v>#REF!</v>
      </c>
      <c r="AC110" s="18" t="e">
        <f t="shared" si="36"/>
        <v>#REF!</v>
      </c>
      <c r="AD110" s="18" t="e">
        <f t="shared" si="39"/>
        <v>#REF!</v>
      </c>
      <c r="AE110" s="18" t="e">
        <f t="shared" si="37"/>
        <v>#REF!</v>
      </c>
      <c r="AG110" s="18" t="e">
        <f t="shared" si="43"/>
        <v>#REF!</v>
      </c>
      <c r="AH110" s="18" t="e">
        <f t="shared" si="44"/>
        <v>#REF!</v>
      </c>
      <c r="AI110" s="18" t="e">
        <f t="shared" si="45"/>
        <v>#REF!</v>
      </c>
      <c r="AJ110" s="18" t="e">
        <f t="shared" si="46"/>
        <v>#REF!</v>
      </c>
      <c r="AK110" s="18" t="e">
        <f t="shared" si="47"/>
        <v>#REF!</v>
      </c>
      <c r="AL110" s="23" t="e">
        <f t="shared" si="40"/>
        <v>#REF!</v>
      </c>
    </row>
    <row r="111" spans="1:38" ht="12.75" customHeight="1" x14ac:dyDescent="0.25">
      <c r="A111" s="19">
        <f t="shared" si="41"/>
        <v>104</v>
      </c>
      <c r="B111" s="19"/>
      <c r="C111" s="19"/>
      <c r="D111" s="19"/>
      <c r="E111" s="19"/>
      <c r="F111" s="69" t="e">
        <f>CALCULO!#REF!</f>
        <v>#REF!</v>
      </c>
      <c r="G111" s="20" t="e">
        <f>CALCULO!#REF!</f>
        <v>#REF!</v>
      </c>
      <c r="H111" s="21">
        <f t="shared" si="42"/>
        <v>31</v>
      </c>
      <c r="I111" s="19">
        <v>31</v>
      </c>
      <c r="J111" s="19">
        <v>0</v>
      </c>
      <c r="K111" s="19">
        <v>0</v>
      </c>
      <c r="L111" s="22" t="e">
        <f>+CALCULO!#REF!</f>
        <v>#REF!</v>
      </c>
      <c r="M111" s="22" t="e">
        <f t="shared" si="38"/>
        <v>#REF!</v>
      </c>
      <c r="N111" s="18">
        <f t="shared" si="24"/>
        <v>656.05</v>
      </c>
      <c r="O111" s="18" t="e">
        <f t="shared" si="25"/>
        <v>#REF!</v>
      </c>
      <c r="P111" s="18" t="e">
        <f t="shared" si="26"/>
        <v>#REF!</v>
      </c>
      <c r="Q111" s="18" t="e">
        <f t="shared" si="27"/>
        <v>#REF!</v>
      </c>
      <c r="R111" s="18" t="e">
        <f t="shared" si="28"/>
        <v>#REF!</v>
      </c>
      <c r="S111" s="18" t="e">
        <f t="shared" si="29"/>
        <v>#REF!</v>
      </c>
      <c r="T111" s="18" t="e">
        <f t="shared" si="30"/>
        <v>#REF!</v>
      </c>
      <c r="U111" s="18" t="e">
        <f t="shared" si="31"/>
        <v>#REF!</v>
      </c>
      <c r="W111" s="18" t="e">
        <f t="shared" si="32"/>
        <v>#REF!</v>
      </c>
      <c r="X111" s="18" t="e">
        <f>+ROUND(H111*M111*(VLOOKUP(M111,TABLAS!$B$44:$D$50,3,1)+1.125%),2)</f>
        <v>#REF!</v>
      </c>
      <c r="Y111" s="18" t="e">
        <f t="shared" si="33"/>
        <v>#REF!</v>
      </c>
      <c r="Z111" s="18" t="e">
        <f t="shared" si="34"/>
        <v>#REF!</v>
      </c>
      <c r="AB111" s="18" t="e">
        <f t="shared" si="35"/>
        <v>#REF!</v>
      </c>
      <c r="AC111" s="18" t="e">
        <f t="shared" si="36"/>
        <v>#REF!</v>
      </c>
      <c r="AD111" s="18" t="e">
        <f t="shared" si="39"/>
        <v>#REF!</v>
      </c>
      <c r="AE111" s="18" t="e">
        <f t="shared" si="37"/>
        <v>#REF!</v>
      </c>
      <c r="AG111" s="18" t="e">
        <f t="shared" si="43"/>
        <v>#REF!</v>
      </c>
      <c r="AH111" s="18" t="e">
        <f t="shared" si="44"/>
        <v>#REF!</v>
      </c>
      <c r="AI111" s="18" t="e">
        <f t="shared" si="45"/>
        <v>#REF!</v>
      </c>
      <c r="AJ111" s="18" t="e">
        <f t="shared" si="46"/>
        <v>#REF!</v>
      </c>
      <c r="AK111" s="18" t="e">
        <f t="shared" si="47"/>
        <v>#REF!</v>
      </c>
      <c r="AL111" s="23" t="e">
        <f t="shared" si="40"/>
        <v>#REF!</v>
      </c>
    </row>
    <row r="112" spans="1:38" ht="12.75" customHeight="1" x14ac:dyDescent="0.25">
      <c r="A112" s="19">
        <f t="shared" si="41"/>
        <v>105</v>
      </c>
      <c r="B112" s="19"/>
      <c r="C112" s="19"/>
      <c r="D112" s="19"/>
      <c r="E112" s="19"/>
      <c r="F112" s="69" t="e">
        <f>CALCULO!#REF!</f>
        <v>#REF!</v>
      </c>
      <c r="G112" s="20" t="e">
        <f>CALCULO!#REF!</f>
        <v>#REF!</v>
      </c>
      <c r="H112" s="21">
        <f t="shared" si="42"/>
        <v>31</v>
      </c>
      <c r="I112" s="19">
        <v>31</v>
      </c>
      <c r="J112" s="19">
        <v>0</v>
      </c>
      <c r="K112" s="19">
        <v>0</v>
      </c>
      <c r="L112" s="22" t="e">
        <f>+CALCULO!#REF!</f>
        <v>#REF!</v>
      </c>
      <c r="M112" s="22" t="e">
        <f t="shared" si="38"/>
        <v>#REF!</v>
      </c>
      <c r="N112" s="18">
        <f t="shared" si="24"/>
        <v>656.05</v>
      </c>
      <c r="O112" s="18" t="e">
        <f t="shared" si="25"/>
        <v>#REF!</v>
      </c>
      <c r="P112" s="18" t="e">
        <f t="shared" si="26"/>
        <v>#REF!</v>
      </c>
      <c r="Q112" s="18" t="e">
        <f t="shared" si="27"/>
        <v>#REF!</v>
      </c>
      <c r="R112" s="18" t="e">
        <f t="shared" si="28"/>
        <v>#REF!</v>
      </c>
      <c r="S112" s="18" t="e">
        <f t="shared" si="29"/>
        <v>#REF!</v>
      </c>
      <c r="T112" s="18" t="e">
        <f t="shared" si="30"/>
        <v>#REF!</v>
      </c>
      <c r="U112" s="18" t="e">
        <f t="shared" si="31"/>
        <v>#REF!</v>
      </c>
      <c r="W112" s="18" t="e">
        <f t="shared" si="32"/>
        <v>#REF!</v>
      </c>
      <c r="X112" s="18" t="e">
        <f>+ROUND(H112*M112*(VLOOKUP(M112,TABLAS!$B$44:$D$50,3,1)+1.125%),2)</f>
        <v>#REF!</v>
      </c>
      <c r="Y112" s="18" t="e">
        <f t="shared" si="33"/>
        <v>#REF!</v>
      </c>
      <c r="Z112" s="18" t="e">
        <f t="shared" si="34"/>
        <v>#REF!</v>
      </c>
      <c r="AB112" s="18" t="e">
        <f t="shared" si="35"/>
        <v>#REF!</v>
      </c>
      <c r="AC112" s="18" t="e">
        <f t="shared" si="36"/>
        <v>#REF!</v>
      </c>
      <c r="AD112" s="18" t="e">
        <f t="shared" si="39"/>
        <v>#REF!</v>
      </c>
      <c r="AE112" s="18" t="e">
        <f t="shared" si="37"/>
        <v>#REF!</v>
      </c>
      <c r="AG112" s="18" t="e">
        <f t="shared" si="43"/>
        <v>#REF!</v>
      </c>
      <c r="AH112" s="18" t="e">
        <f t="shared" si="44"/>
        <v>#REF!</v>
      </c>
      <c r="AI112" s="18" t="e">
        <f t="shared" si="45"/>
        <v>#REF!</v>
      </c>
      <c r="AJ112" s="18" t="e">
        <f t="shared" si="46"/>
        <v>#REF!</v>
      </c>
      <c r="AK112" s="18" t="e">
        <f t="shared" si="47"/>
        <v>#REF!</v>
      </c>
      <c r="AL112" s="23" t="e">
        <f t="shared" si="40"/>
        <v>#REF!</v>
      </c>
    </row>
    <row r="113" spans="1:38" ht="12.75" customHeight="1" x14ac:dyDescent="0.25">
      <c r="A113" s="19">
        <f t="shared" si="41"/>
        <v>106</v>
      </c>
      <c r="B113" s="19"/>
      <c r="C113" s="19"/>
      <c r="D113" s="19"/>
      <c r="E113" s="19"/>
      <c r="F113" s="69" t="e">
        <f>CALCULO!#REF!</f>
        <v>#REF!</v>
      </c>
      <c r="G113" s="20" t="e">
        <f>CALCULO!#REF!</f>
        <v>#REF!</v>
      </c>
      <c r="H113" s="21">
        <f t="shared" si="42"/>
        <v>31</v>
      </c>
      <c r="I113" s="19">
        <v>31</v>
      </c>
      <c r="J113" s="19">
        <v>0</v>
      </c>
      <c r="K113" s="19">
        <v>0</v>
      </c>
      <c r="L113" s="22" t="e">
        <f>+CALCULO!#REF!</f>
        <v>#REF!</v>
      </c>
      <c r="M113" s="22" t="e">
        <f t="shared" si="38"/>
        <v>#REF!</v>
      </c>
      <c r="N113" s="18">
        <f t="shared" si="24"/>
        <v>656.05</v>
      </c>
      <c r="O113" s="18" t="e">
        <f t="shared" si="25"/>
        <v>#REF!</v>
      </c>
      <c r="P113" s="18" t="e">
        <f t="shared" si="26"/>
        <v>#REF!</v>
      </c>
      <c r="Q113" s="18" t="e">
        <f t="shared" si="27"/>
        <v>#REF!</v>
      </c>
      <c r="R113" s="18" t="e">
        <f t="shared" si="28"/>
        <v>#REF!</v>
      </c>
      <c r="S113" s="18" t="e">
        <f t="shared" si="29"/>
        <v>#REF!</v>
      </c>
      <c r="T113" s="18" t="e">
        <f t="shared" si="30"/>
        <v>#REF!</v>
      </c>
      <c r="U113" s="18" t="e">
        <f t="shared" si="31"/>
        <v>#REF!</v>
      </c>
      <c r="W113" s="18" t="e">
        <f t="shared" si="32"/>
        <v>#REF!</v>
      </c>
      <c r="X113" s="18" t="e">
        <f>+ROUND(H113*M113*(VLOOKUP(M113,TABLAS!$B$44:$D$50,3,1)+1.125%),2)</f>
        <v>#REF!</v>
      </c>
      <c r="Y113" s="18" t="e">
        <f t="shared" si="33"/>
        <v>#REF!</v>
      </c>
      <c r="Z113" s="18" t="e">
        <f t="shared" si="34"/>
        <v>#REF!</v>
      </c>
      <c r="AB113" s="18" t="e">
        <f t="shared" si="35"/>
        <v>#REF!</v>
      </c>
      <c r="AC113" s="18" t="e">
        <f t="shared" si="36"/>
        <v>#REF!</v>
      </c>
      <c r="AD113" s="18" t="e">
        <f t="shared" si="39"/>
        <v>#REF!</v>
      </c>
      <c r="AE113" s="18" t="e">
        <f t="shared" si="37"/>
        <v>#REF!</v>
      </c>
      <c r="AG113" s="18" t="e">
        <f t="shared" si="43"/>
        <v>#REF!</v>
      </c>
      <c r="AH113" s="18" t="e">
        <f t="shared" si="44"/>
        <v>#REF!</v>
      </c>
      <c r="AI113" s="18" t="e">
        <f t="shared" si="45"/>
        <v>#REF!</v>
      </c>
      <c r="AJ113" s="18" t="e">
        <f t="shared" si="46"/>
        <v>#REF!</v>
      </c>
      <c r="AK113" s="18" t="e">
        <f t="shared" si="47"/>
        <v>#REF!</v>
      </c>
      <c r="AL113" s="23" t="e">
        <f t="shared" si="40"/>
        <v>#REF!</v>
      </c>
    </row>
    <row r="114" spans="1:38" ht="12.75" customHeight="1" x14ac:dyDescent="0.25">
      <c r="A114" s="19">
        <f t="shared" si="41"/>
        <v>107</v>
      </c>
      <c r="B114" s="19"/>
      <c r="C114" s="19"/>
      <c r="D114" s="19"/>
      <c r="E114" s="19"/>
      <c r="F114" s="69" t="e">
        <f>CALCULO!#REF!</f>
        <v>#REF!</v>
      </c>
      <c r="G114" s="20" t="e">
        <f>CALCULO!#REF!</f>
        <v>#REF!</v>
      </c>
      <c r="H114" s="21">
        <f t="shared" si="42"/>
        <v>31</v>
      </c>
      <c r="I114" s="19">
        <v>31</v>
      </c>
      <c r="J114" s="19">
        <v>0</v>
      </c>
      <c r="K114" s="19">
        <v>0</v>
      </c>
      <c r="L114" s="22" t="e">
        <f>+CALCULO!#REF!</f>
        <v>#REF!</v>
      </c>
      <c r="M114" s="22" t="e">
        <f t="shared" si="38"/>
        <v>#REF!</v>
      </c>
      <c r="N114" s="18">
        <f t="shared" si="24"/>
        <v>656.05</v>
      </c>
      <c r="O114" s="18" t="e">
        <f t="shared" si="25"/>
        <v>#REF!</v>
      </c>
      <c r="P114" s="18" t="e">
        <f t="shared" si="26"/>
        <v>#REF!</v>
      </c>
      <c r="Q114" s="18" t="e">
        <f t="shared" si="27"/>
        <v>#REF!</v>
      </c>
      <c r="R114" s="18" t="e">
        <f t="shared" si="28"/>
        <v>#REF!</v>
      </c>
      <c r="S114" s="18" t="e">
        <f t="shared" si="29"/>
        <v>#REF!</v>
      </c>
      <c r="T114" s="18" t="e">
        <f t="shared" si="30"/>
        <v>#REF!</v>
      </c>
      <c r="U114" s="18" t="e">
        <f t="shared" si="31"/>
        <v>#REF!</v>
      </c>
      <c r="W114" s="18" t="e">
        <f t="shared" si="32"/>
        <v>#REF!</v>
      </c>
      <c r="X114" s="18" t="e">
        <f>+ROUND(H114*M114*(VLOOKUP(M114,TABLAS!$B$44:$D$50,3,1)+1.125%),2)</f>
        <v>#REF!</v>
      </c>
      <c r="Y114" s="18" t="e">
        <f t="shared" si="33"/>
        <v>#REF!</v>
      </c>
      <c r="Z114" s="18" t="e">
        <f t="shared" si="34"/>
        <v>#REF!</v>
      </c>
      <c r="AB114" s="18" t="e">
        <f t="shared" si="35"/>
        <v>#REF!</v>
      </c>
      <c r="AC114" s="18" t="e">
        <f t="shared" si="36"/>
        <v>#REF!</v>
      </c>
      <c r="AD114" s="18" t="e">
        <f t="shared" si="39"/>
        <v>#REF!</v>
      </c>
      <c r="AE114" s="18" t="e">
        <f t="shared" si="37"/>
        <v>#REF!</v>
      </c>
      <c r="AG114" s="18" t="e">
        <f t="shared" si="43"/>
        <v>#REF!</v>
      </c>
      <c r="AH114" s="18" t="e">
        <f t="shared" si="44"/>
        <v>#REF!</v>
      </c>
      <c r="AI114" s="18" t="e">
        <f t="shared" si="45"/>
        <v>#REF!</v>
      </c>
      <c r="AJ114" s="18" t="e">
        <f t="shared" si="46"/>
        <v>#REF!</v>
      </c>
      <c r="AK114" s="18" t="e">
        <f t="shared" si="47"/>
        <v>#REF!</v>
      </c>
      <c r="AL114" s="23" t="e">
        <f t="shared" si="40"/>
        <v>#REF!</v>
      </c>
    </row>
    <row r="115" spans="1:38" ht="12.75" customHeight="1" x14ac:dyDescent="0.25">
      <c r="A115" s="19">
        <f t="shared" si="41"/>
        <v>108</v>
      </c>
      <c r="B115" s="19"/>
      <c r="C115" s="19"/>
      <c r="D115" s="19"/>
      <c r="E115" s="19"/>
      <c r="F115" s="69" t="e">
        <f>CALCULO!#REF!</f>
        <v>#REF!</v>
      </c>
      <c r="G115" s="20" t="e">
        <f>CALCULO!#REF!</f>
        <v>#REF!</v>
      </c>
      <c r="H115" s="21">
        <f t="shared" si="42"/>
        <v>31</v>
      </c>
      <c r="I115" s="19">
        <v>31</v>
      </c>
      <c r="J115" s="19">
        <v>0</v>
      </c>
      <c r="K115" s="19">
        <v>0</v>
      </c>
      <c r="L115" s="22" t="e">
        <f>+CALCULO!#REF!</f>
        <v>#REF!</v>
      </c>
      <c r="M115" s="22" t="e">
        <f t="shared" si="38"/>
        <v>#REF!</v>
      </c>
      <c r="N115" s="18">
        <f t="shared" si="24"/>
        <v>656.05</v>
      </c>
      <c r="O115" s="18" t="e">
        <f t="shared" si="25"/>
        <v>#REF!</v>
      </c>
      <c r="P115" s="18" t="e">
        <f t="shared" si="26"/>
        <v>#REF!</v>
      </c>
      <c r="Q115" s="18" t="e">
        <f t="shared" si="27"/>
        <v>#REF!</v>
      </c>
      <c r="R115" s="18" t="e">
        <f t="shared" si="28"/>
        <v>#REF!</v>
      </c>
      <c r="S115" s="18" t="e">
        <f t="shared" si="29"/>
        <v>#REF!</v>
      </c>
      <c r="T115" s="18" t="e">
        <f t="shared" si="30"/>
        <v>#REF!</v>
      </c>
      <c r="U115" s="18" t="e">
        <f t="shared" si="31"/>
        <v>#REF!</v>
      </c>
      <c r="W115" s="18" t="e">
        <f t="shared" si="32"/>
        <v>#REF!</v>
      </c>
      <c r="X115" s="18" t="e">
        <f>+ROUND(H115*M115*(VLOOKUP(M115,TABLAS!$B$44:$D$50,3,1)+1.125%),2)</f>
        <v>#REF!</v>
      </c>
      <c r="Y115" s="18" t="e">
        <f t="shared" si="33"/>
        <v>#REF!</v>
      </c>
      <c r="Z115" s="18" t="e">
        <f t="shared" si="34"/>
        <v>#REF!</v>
      </c>
      <c r="AB115" s="18" t="e">
        <f t="shared" si="35"/>
        <v>#REF!</v>
      </c>
      <c r="AC115" s="18" t="e">
        <f t="shared" si="36"/>
        <v>#REF!</v>
      </c>
      <c r="AD115" s="18" t="e">
        <f t="shared" si="39"/>
        <v>#REF!</v>
      </c>
      <c r="AE115" s="18" t="e">
        <f t="shared" si="37"/>
        <v>#REF!</v>
      </c>
      <c r="AG115" s="18" t="e">
        <f t="shared" si="43"/>
        <v>#REF!</v>
      </c>
      <c r="AH115" s="18" t="e">
        <f t="shared" si="44"/>
        <v>#REF!</v>
      </c>
      <c r="AI115" s="18" t="e">
        <f t="shared" si="45"/>
        <v>#REF!</v>
      </c>
      <c r="AJ115" s="18" t="e">
        <f t="shared" si="46"/>
        <v>#REF!</v>
      </c>
      <c r="AK115" s="18" t="e">
        <f t="shared" si="47"/>
        <v>#REF!</v>
      </c>
      <c r="AL115" s="23" t="e">
        <f t="shared" si="40"/>
        <v>#REF!</v>
      </c>
    </row>
    <row r="116" spans="1:38" ht="12.75" customHeight="1" x14ac:dyDescent="0.25">
      <c r="A116" s="19">
        <f t="shared" si="41"/>
        <v>109</v>
      </c>
      <c r="B116" s="19"/>
      <c r="C116" s="19"/>
      <c r="D116" s="19"/>
      <c r="E116" s="19"/>
      <c r="F116" s="69" t="e">
        <f>CALCULO!#REF!</f>
        <v>#REF!</v>
      </c>
      <c r="G116" s="20" t="e">
        <f>CALCULO!#REF!</f>
        <v>#REF!</v>
      </c>
      <c r="H116" s="21">
        <f t="shared" si="42"/>
        <v>31</v>
      </c>
      <c r="I116" s="19">
        <v>31</v>
      </c>
      <c r="J116" s="19">
        <v>0</v>
      </c>
      <c r="K116" s="19">
        <v>0</v>
      </c>
      <c r="L116" s="22" t="e">
        <f>+CALCULO!#REF!</f>
        <v>#REF!</v>
      </c>
      <c r="M116" s="22" t="e">
        <f t="shared" si="38"/>
        <v>#REF!</v>
      </c>
      <c r="N116" s="18">
        <f t="shared" si="24"/>
        <v>656.05</v>
      </c>
      <c r="O116" s="18" t="e">
        <f t="shared" si="25"/>
        <v>#REF!</v>
      </c>
      <c r="P116" s="18" t="e">
        <f t="shared" si="26"/>
        <v>#REF!</v>
      </c>
      <c r="Q116" s="18" t="e">
        <f t="shared" si="27"/>
        <v>#REF!</v>
      </c>
      <c r="R116" s="18" t="e">
        <f t="shared" si="28"/>
        <v>#REF!</v>
      </c>
      <c r="S116" s="18" t="e">
        <f t="shared" si="29"/>
        <v>#REF!</v>
      </c>
      <c r="T116" s="18" t="e">
        <f t="shared" si="30"/>
        <v>#REF!</v>
      </c>
      <c r="U116" s="18" t="e">
        <f t="shared" si="31"/>
        <v>#REF!</v>
      </c>
      <c r="W116" s="18" t="e">
        <f t="shared" si="32"/>
        <v>#REF!</v>
      </c>
      <c r="X116" s="18" t="e">
        <f>+ROUND(H116*M116*(VLOOKUP(M116,TABLAS!$B$44:$D$50,3,1)+1.125%),2)</f>
        <v>#REF!</v>
      </c>
      <c r="Y116" s="18" t="e">
        <f t="shared" si="33"/>
        <v>#REF!</v>
      </c>
      <c r="Z116" s="18" t="e">
        <f t="shared" si="34"/>
        <v>#REF!</v>
      </c>
      <c r="AB116" s="18" t="e">
        <f t="shared" si="35"/>
        <v>#REF!</v>
      </c>
      <c r="AC116" s="18" t="e">
        <f t="shared" si="36"/>
        <v>#REF!</v>
      </c>
      <c r="AD116" s="18" t="e">
        <f t="shared" si="39"/>
        <v>#REF!</v>
      </c>
      <c r="AE116" s="18" t="e">
        <f t="shared" si="37"/>
        <v>#REF!</v>
      </c>
      <c r="AG116" s="18" t="e">
        <f t="shared" si="43"/>
        <v>#REF!</v>
      </c>
      <c r="AH116" s="18" t="e">
        <f t="shared" si="44"/>
        <v>#REF!</v>
      </c>
      <c r="AI116" s="18" t="e">
        <f t="shared" si="45"/>
        <v>#REF!</v>
      </c>
      <c r="AJ116" s="18" t="e">
        <f t="shared" si="46"/>
        <v>#REF!</v>
      </c>
      <c r="AK116" s="18" t="e">
        <f t="shared" si="47"/>
        <v>#REF!</v>
      </c>
      <c r="AL116" s="23" t="e">
        <f t="shared" si="40"/>
        <v>#REF!</v>
      </c>
    </row>
    <row r="117" spans="1:38" ht="12.75" customHeight="1" x14ac:dyDescent="0.25">
      <c r="A117" s="19">
        <f t="shared" si="41"/>
        <v>110</v>
      </c>
      <c r="B117" s="19"/>
      <c r="C117" s="19"/>
      <c r="D117" s="19"/>
      <c r="E117" s="19"/>
      <c r="F117" s="69" t="e">
        <f>CALCULO!#REF!</f>
        <v>#REF!</v>
      </c>
      <c r="G117" s="20" t="e">
        <f>CALCULO!#REF!</f>
        <v>#REF!</v>
      </c>
      <c r="H117" s="21">
        <f t="shared" si="42"/>
        <v>31</v>
      </c>
      <c r="I117" s="19">
        <v>31</v>
      </c>
      <c r="J117" s="19">
        <v>0</v>
      </c>
      <c r="K117" s="19">
        <v>0</v>
      </c>
      <c r="L117" s="22" t="e">
        <f>+CALCULO!#REF!</f>
        <v>#REF!</v>
      </c>
      <c r="M117" s="22" t="e">
        <f t="shared" si="38"/>
        <v>#REF!</v>
      </c>
      <c r="N117" s="18">
        <f t="shared" si="24"/>
        <v>656.05</v>
      </c>
      <c r="O117" s="18" t="e">
        <f t="shared" si="25"/>
        <v>#REF!</v>
      </c>
      <c r="P117" s="18" t="e">
        <f t="shared" si="26"/>
        <v>#REF!</v>
      </c>
      <c r="Q117" s="18" t="e">
        <f t="shared" si="27"/>
        <v>#REF!</v>
      </c>
      <c r="R117" s="18" t="e">
        <f t="shared" si="28"/>
        <v>#REF!</v>
      </c>
      <c r="S117" s="18" t="e">
        <f t="shared" si="29"/>
        <v>#REF!</v>
      </c>
      <c r="T117" s="18" t="e">
        <f t="shared" si="30"/>
        <v>#REF!</v>
      </c>
      <c r="U117" s="18" t="e">
        <f t="shared" si="31"/>
        <v>#REF!</v>
      </c>
      <c r="W117" s="18" t="e">
        <f t="shared" si="32"/>
        <v>#REF!</v>
      </c>
      <c r="X117" s="18" t="e">
        <f>+ROUND(H117*M117*(VLOOKUP(M117,TABLAS!$B$44:$D$50,3,1)+1.125%),2)</f>
        <v>#REF!</v>
      </c>
      <c r="Y117" s="18" t="e">
        <f t="shared" si="33"/>
        <v>#REF!</v>
      </c>
      <c r="Z117" s="18" t="e">
        <f t="shared" si="34"/>
        <v>#REF!</v>
      </c>
      <c r="AB117" s="18" t="e">
        <f t="shared" si="35"/>
        <v>#REF!</v>
      </c>
      <c r="AC117" s="18" t="e">
        <f t="shared" si="36"/>
        <v>#REF!</v>
      </c>
      <c r="AD117" s="18" t="e">
        <f t="shared" si="39"/>
        <v>#REF!</v>
      </c>
      <c r="AE117" s="18" t="e">
        <f t="shared" si="37"/>
        <v>#REF!</v>
      </c>
      <c r="AG117" s="18" t="e">
        <f t="shared" si="43"/>
        <v>#REF!</v>
      </c>
      <c r="AH117" s="18" t="e">
        <f t="shared" si="44"/>
        <v>#REF!</v>
      </c>
      <c r="AI117" s="18" t="e">
        <f t="shared" si="45"/>
        <v>#REF!</v>
      </c>
      <c r="AJ117" s="18" t="e">
        <f t="shared" si="46"/>
        <v>#REF!</v>
      </c>
      <c r="AK117" s="18" t="e">
        <f t="shared" si="47"/>
        <v>#REF!</v>
      </c>
      <c r="AL117" s="23" t="e">
        <f t="shared" si="40"/>
        <v>#REF!</v>
      </c>
    </row>
    <row r="118" spans="1:38" ht="12.75" customHeight="1" x14ac:dyDescent="0.25">
      <c r="A118" s="19">
        <f t="shared" si="41"/>
        <v>111</v>
      </c>
      <c r="B118" s="19"/>
      <c r="C118" s="19"/>
      <c r="D118" s="19"/>
      <c r="E118" s="19"/>
      <c r="F118" s="69" t="e">
        <f>CALCULO!#REF!</f>
        <v>#REF!</v>
      </c>
      <c r="G118" s="20" t="e">
        <f>CALCULO!#REF!</f>
        <v>#REF!</v>
      </c>
      <c r="H118" s="21">
        <f t="shared" si="42"/>
        <v>31</v>
      </c>
      <c r="I118" s="19">
        <v>31</v>
      </c>
      <c r="J118" s="19">
        <v>0</v>
      </c>
      <c r="K118" s="19">
        <v>0</v>
      </c>
      <c r="L118" s="22" t="e">
        <f>+CALCULO!#REF!</f>
        <v>#REF!</v>
      </c>
      <c r="M118" s="22" t="e">
        <f t="shared" si="38"/>
        <v>#REF!</v>
      </c>
      <c r="N118" s="18">
        <f t="shared" si="24"/>
        <v>656.05</v>
      </c>
      <c r="O118" s="18" t="e">
        <f t="shared" si="25"/>
        <v>#REF!</v>
      </c>
      <c r="P118" s="18" t="e">
        <f t="shared" si="26"/>
        <v>#REF!</v>
      </c>
      <c r="Q118" s="18" t="e">
        <f t="shared" si="27"/>
        <v>#REF!</v>
      </c>
      <c r="R118" s="18" t="e">
        <f t="shared" si="28"/>
        <v>#REF!</v>
      </c>
      <c r="S118" s="18" t="e">
        <f t="shared" si="29"/>
        <v>#REF!</v>
      </c>
      <c r="T118" s="18" t="e">
        <f t="shared" si="30"/>
        <v>#REF!</v>
      </c>
      <c r="U118" s="18" t="e">
        <f t="shared" si="31"/>
        <v>#REF!</v>
      </c>
      <c r="W118" s="18" t="e">
        <f t="shared" si="32"/>
        <v>#REF!</v>
      </c>
      <c r="X118" s="18" t="e">
        <f>+ROUND(H118*M118*(VLOOKUP(M118,TABLAS!$B$44:$D$50,3,1)+1.125%),2)</f>
        <v>#REF!</v>
      </c>
      <c r="Y118" s="18" t="e">
        <f t="shared" si="33"/>
        <v>#REF!</v>
      </c>
      <c r="Z118" s="18" t="e">
        <f t="shared" si="34"/>
        <v>#REF!</v>
      </c>
      <c r="AB118" s="18" t="e">
        <f t="shared" si="35"/>
        <v>#REF!</v>
      </c>
      <c r="AC118" s="18" t="e">
        <f t="shared" si="36"/>
        <v>#REF!</v>
      </c>
      <c r="AD118" s="18" t="e">
        <f t="shared" si="39"/>
        <v>#REF!</v>
      </c>
      <c r="AE118" s="18" t="e">
        <f t="shared" si="37"/>
        <v>#REF!</v>
      </c>
      <c r="AG118" s="18" t="e">
        <f t="shared" si="43"/>
        <v>#REF!</v>
      </c>
      <c r="AH118" s="18" t="e">
        <f t="shared" si="44"/>
        <v>#REF!</v>
      </c>
      <c r="AI118" s="18" t="e">
        <f t="shared" si="45"/>
        <v>#REF!</v>
      </c>
      <c r="AJ118" s="18" t="e">
        <f t="shared" si="46"/>
        <v>#REF!</v>
      </c>
      <c r="AK118" s="18" t="e">
        <f t="shared" si="47"/>
        <v>#REF!</v>
      </c>
      <c r="AL118" s="23" t="e">
        <f t="shared" si="40"/>
        <v>#REF!</v>
      </c>
    </row>
    <row r="119" spans="1:38" ht="12.75" customHeight="1" x14ac:dyDescent="0.25">
      <c r="A119" s="19">
        <f t="shared" si="41"/>
        <v>112</v>
      </c>
      <c r="B119" s="19"/>
      <c r="C119" s="19"/>
      <c r="D119" s="19"/>
      <c r="E119" s="19"/>
      <c r="F119" s="69" t="e">
        <f>CALCULO!#REF!</f>
        <v>#REF!</v>
      </c>
      <c r="G119" s="20" t="e">
        <f>CALCULO!#REF!</f>
        <v>#REF!</v>
      </c>
      <c r="H119" s="21">
        <f t="shared" si="42"/>
        <v>31</v>
      </c>
      <c r="I119" s="19">
        <v>31</v>
      </c>
      <c r="J119" s="19">
        <v>0</v>
      </c>
      <c r="K119" s="19">
        <v>0</v>
      </c>
      <c r="L119" s="22" t="e">
        <f>+CALCULO!#REF!</f>
        <v>#REF!</v>
      </c>
      <c r="M119" s="22" t="e">
        <f t="shared" si="38"/>
        <v>#REF!</v>
      </c>
      <c r="N119" s="18">
        <f t="shared" si="24"/>
        <v>656.05</v>
      </c>
      <c r="O119" s="18" t="e">
        <f t="shared" si="25"/>
        <v>#REF!</v>
      </c>
      <c r="P119" s="18" t="e">
        <f t="shared" si="26"/>
        <v>#REF!</v>
      </c>
      <c r="Q119" s="18" t="e">
        <f t="shared" si="27"/>
        <v>#REF!</v>
      </c>
      <c r="R119" s="18" t="e">
        <f t="shared" si="28"/>
        <v>#REF!</v>
      </c>
      <c r="S119" s="18" t="e">
        <f t="shared" si="29"/>
        <v>#REF!</v>
      </c>
      <c r="T119" s="18" t="e">
        <f t="shared" si="30"/>
        <v>#REF!</v>
      </c>
      <c r="U119" s="18" t="e">
        <f t="shared" si="31"/>
        <v>#REF!</v>
      </c>
      <c r="W119" s="18" t="e">
        <f t="shared" si="32"/>
        <v>#REF!</v>
      </c>
      <c r="X119" s="18" t="e">
        <f>+ROUND(H119*M119*(VLOOKUP(M119,TABLAS!$B$44:$D$50,3,1)+1.125%),2)</f>
        <v>#REF!</v>
      </c>
      <c r="Y119" s="18" t="e">
        <f t="shared" si="33"/>
        <v>#REF!</v>
      </c>
      <c r="Z119" s="18" t="e">
        <f t="shared" si="34"/>
        <v>#REF!</v>
      </c>
      <c r="AB119" s="18" t="e">
        <f t="shared" si="35"/>
        <v>#REF!</v>
      </c>
      <c r="AC119" s="18" t="e">
        <f t="shared" si="36"/>
        <v>#REF!</v>
      </c>
      <c r="AD119" s="18" t="e">
        <f t="shared" si="39"/>
        <v>#REF!</v>
      </c>
      <c r="AE119" s="18" t="e">
        <f t="shared" si="37"/>
        <v>#REF!</v>
      </c>
      <c r="AG119" s="18" t="e">
        <f t="shared" si="43"/>
        <v>#REF!</v>
      </c>
      <c r="AH119" s="18" t="e">
        <f t="shared" si="44"/>
        <v>#REF!</v>
      </c>
      <c r="AI119" s="18" t="e">
        <f t="shared" si="45"/>
        <v>#REF!</v>
      </c>
      <c r="AJ119" s="18" t="e">
        <f t="shared" si="46"/>
        <v>#REF!</v>
      </c>
      <c r="AK119" s="18" t="e">
        <f t="shared" si="47"/>
        <v>#REF!</v>
      </c>
      <c r="AL119" s="23" t="e">
        <f t="shared" si="40"/>
        <v>#REF!</v>
      </c>
    </row>
    <row r="120" spans="1:38" ht="12.75" customHeight="1" x14ac:dyDescent="0.25">
      <c r="A120" s="19">
        <f t="shared" si="41"/>
        <v>113</v>
      </c>
      <c r="B120" s="19"/>
      <c r="C120" s="19"/>
      <c r="D120" s="19"/>
      <c r="E120" s="19"/>
      <c r="F120" s="69" t="e">
        <f>CALCULO!#REF!</f>
        <v>#REF!</v>
      </c>
      <c r="G120" s="20" t="e">
        <f>CALCULO!#REF!</f>
        <v>#REF!</v>
      </c>
      <c r="H120" s="21">
        <f t="shared" si="42"/>
        <v>31</v>
      </c>
      <c r="I120" s="19">
        <v>31</v>
      </c>
      <c r="J120" s="19">
        <v>0</v>
      </c>
      <c r="K120" s="19">
        <v>0</v>
      </c>
      <c r="L120" s="22" t="e">
        <f>+CALCULO!#REF!</f>
        <v>#REF!</v>
      </c>
      <c r="M120" s="22" t="e">
        <f t="shared" si="38"/>
        <v>#REF!</v>
      </c>
      <c r="N120" s="18">
        <f t="shared" si="24"/>
        <v>656.05</v>
      </c>
      <c r="O120" s="18" t="e">
        <f t="shared" si="25"/>
        <v>#REF!</v>
      </c>
      <c r="P120" s="18" t="e">
        <f t="shared" si="26"/>
        <v>#REF!</v>
      </c>
      <c r="Q120" s="18" t="e">
        <f t="shared" si="27"/>
        <v>#REF!</v>
      </c>
      <c r="R120" s="18" t="e">
        <f t="shared" si="28"/>
        <v>#REF!</v>
      </c>
      <c r="S120" s="18" t="e">
        <f t="shared" si="29"/>
        <v>#REF!</v>
      </c>
      <c r="T120" s="18" t="e">
        <f t="shared" si="30"/>
        <v>#REF!</v>
      </c>
      <c r="U120" s="18" t="e">
        <f t="shared" si="31"/>
        <v>#REF!</v>
      </c>
      <c r="W120" s="18" t="e">
        <f t="shared" si="32"/>
        <v>#REF!</v>
      </c>
      <c r="X120" s="18" t="e">
        <f>+ROUND(H120*M120*(VLOOKUP(M120,TABLAS!$B$44:$D$50,3,1)+1.125%),2)</f>
        <v>#REF!</v>
      </c>
      <c r="Y120" s="18" t="e">
        <f t="shared" si="33"/>
        <v>#REF!</v>
      </c>
      <c r="Z120" s="18" t="e">
        <f t="shared" si="34"/>
        <v>#REF!</v>
      </c>
      <c r="AB120" s="18" t="e">
        <f t="shared" si="35"/>
        <v>#REF!</v>
      </c>
      <c r="AC120" s="18" t="e">
        <f t="shared" si="36"/>
        <v>#REF!</v>
      </c>
      <c r="AD120" s="18" t="e">
        <f t="shared" si="39"/>
        <v>#REF!</v>
      </c>
      <c r="AE120" s="18" t="e">
        <f t="shared" si="37"/>
        <v>#REF!</v>
      </c>
      <c r="AG120" s="18" t="e">
        <f t="shared" si="43"/>
        <v>#REF!</v>
      </c>
      <c r="AH120" s="18" t="e">
        <f t="shared" si="44"/>
        <v>#REF!</v>
      </c>
      <c r="AI120" s="18" t="e">
        <f t="shared" si="45"/>
        <v>#REF!</v>
      </c>
      <c r="AJ120" s="18" t="e">
        <f t="shared" si="46"/>
        <v>#REF!</v>
      </c>
      <c r="AK120" s="18" t="e">
        <f t="shared" si="47"/>
        <v>#REF!</v>
      </c>
      <c r="AL120" s="23" t="e">
        <f t="shared" si="40"/>
        <v>#REF!</v>
      </c>
    </row>
    <row r="121" spans="1:38" ht="12.75" customHeight="1" x14ac:dyDescent="0.25">
      <c r="A121" s="19">
        <f t="shared" si="41"/>
        <v>114</v>
      </c>
      <c r="B121" s="19"/>
      <c r="C121" s="19"/>
      <c r="D121" s="19"/>
      <c r="E121" s="19"/>
      <c r="F121" s="69" t="e">
        <f>CALCULO!#REF!</f>
        <v>#REF!</v>
      </c>
      <c r="G121" s="20" t="e">
        <f>CALCULO!#REF!</f>
        <v>#REF!</v>
      </c>
      <c r="H121" s="21">
        <f t="shared" si="42"/>
        <v>31</v>
      </c>
      <c r="I121" s="19">
        <v>31</v>
      </c>
      <c r="J121" s="19">
        <v>0</v>
      </c>
      <c r="K121" s="19">
        <v>0</v>
      </c>
      <c r="L121" s="22" t="e">
        <f>+CALCULO!#REF!</f>
        <v>#REF!</v>
      </c>
      <c r="M121" s="22" t="e">
        <f t="shared" si="38"/>
        <v>#REF!</v>
      </c>
      <c r="N121" s="18">
        <f t="shared" si="24"/>
        <v>656.05</v>
      </c>
      <c r="O121" s="18" t="e">
        <f t="shared" si="25"/>
        <v>#REF!</v>
      </c>
      <c r="P121" s="18" t="e">
        <f t="shared" si="26"/>
        <v>#REF!</v>
      </c>
      <c r="Q121" s="18" t="e">
        <f t="shared" si="27"/>
        <v>#REF!</v>
      </c>
      <c r="R121" s="18" t="e">
        <f t="shared" si="28"/>
        <v>#REF!</v>
      </c>
      <c r="S121" s="18" t="e">
        <f t="shared" si="29"/>
        <v>#REF!</v>
      </c>
      <c r="T121" s="18" t="e">
        <f t="shared" si="30"/>
        <v>#REF!</v>
      </c>
      <c r="U121" s="18" t="e">
        <f t="shared" si="31"/>
        <v>#REF!</v>
      </c>
      <c r="W121" s="18" t="e">
        <f t="shared" si="32"/>
        <v>#REF!</v>
      </c>
      <c r="X121" s="18" t="e">
        <f>+ROUND(H121*M121*(VLOOKUP(M121,TABLAS!$B$44:$D$50,3,1)+1.125%),2)</f>
        <v>#REF!</v>
      </c>
      <c r="Y121" s="18" t="e">
        <f t="shared" si="33"/>
        <v>#REF!</v>
      </c>
      <c r="Z121" s="18" t="e">
        <f t="shared" si="34"/>
        <v>#REF!</v>
      </c>
      <c r="AB121" s="18" t="e">
        <f t="shared" si="35"/>
        <v>#REF!</v>
      </c>
      <c r="AC121" s="18" t="e">
        <f t="shared" si="36"/>
        <v>#REF!</v>
      </c>
      <c r="AD121" s="18" t="e">
        <f t="shared" si="39"/>
        <v>#REF!</v>
      </c>
      <c r="AE121" s="18" t="e">
        <f t="shared" si="37"/>
        <v>#REF!</v>
      </c>
      <c r="AG121" s="18" t="e">
        <f t="shared" si="43"/>
        <v>#REF!</v>
      </c>
      <c r="AH121" s="18" t="e">
        <f t="shared" si="44"/>
        <v>#REF!</v>
      </c>
      <c r="AI121" s="18" t="e">
        <f t="shared" si="45"/>
        <v>#REF!</v>
      </c>
      <c r="AJ121" s="18" t="e">
        <f t="shared" si="46"/>
        <v>#REF!</v>
      </c>
      <c r="AK121" s="18" t="e">
        <f t="shared" si="47"/>
        <v>#REF!</v>
      </c>
      <c r="AL121" s="23" t="e">
        <f t="shared" si="40"/>
        <v>#REF!</v>
      </c>
    </row>
    <row r="122" spans="1:38" ht="12.75" customHeight="1" x14ac:dyDescent="0.25">
      <c r="A122" s="19">
        <f t="shared" si="41"/>
        <v>115</v>
      </c>
      <c r="B122" s="19"/>
      <c r="C122" s="19"/>
      <c r="D122" s="19"/>
      <c r="E122" s="19"/>
      <c r="F122" s="69" t="e">
        <f>CALCULO!#REF!</f>
        <v>#REF!</v>
      </c>
      <c r="G122" s="20" t="e">
        <f>CALCULO!#REF!</f>
        <v>#REF!</v>
      </c>
      <c r="H122" s="21">
        <f t="shared" si="42"/>
        <v>31</v>
      </c>
      <c r="I122" s="19">
        <v>31</v>
      </c>
      <c r="J122" s="19">
        <v>0</v>
      </c>
      <c r="K122" s="19">
        <v>0</v>
      </c>
      <c r="L122" s="22" t="e">
        <f>+CALCULO!#REF!</f>
        <v>#REF!</v>
      </c>
      <c r="M122" s="22" t="e">
        <f t="shared" si="38"/>
        <v>#REF!</v>
      </c>
      <c r="N122" s="18">
        <f t="shared" si="24"/>
        <v>656.05</v>
      </c>
      <c r="O122" s="18" t="e">
        <f t="shared" si="25"/>
        <v>#REF!</v>
      </c>
      <c r="P122" s="18" t="e">
        <f t="shared" si="26"/>
        <v>#REF!</v>
      </c>
      <c r="Q122" s="18" t="e">
        <f t="shared" si="27"/>
        <v>#REF!</v>
      </c>
      <c r="R122" s="18" t="e">
        <f t="shared" si="28"/>
        <v>#REF!</v>
      </c>
      <c r="S122" s="18" t="e">
        <f t="shared" si="29"/>
        <v>#REF!</v>
      </c>
      <c r="T122" s="18" t="e">
        <f t="shared" si="30"/>
        <v>#REF!</v>
      </c>
      <c r="U122" s="18" t="e">
        <f t="shared" si="31"/>
        <v>#REF!</v>
      </c>
      <c r="W122" s="18" t="e">
        <f t="shared" si="32"/>
        <v>#REF!</v>
      </c>
      <c r="X122" s="18" t="e">
        <f>+ROUND(H122*M122*(VLOOKUP(M122,TABLAS!$B$44:$D$50,3,1)+1.125%),2)</f>
        <v>#REF!</v>
      </c>
      <c r="Y122" s="18" t="e">
        <f t="shared" si="33"/>
        <v>#REF!</v>
      </c>
      <c r="Z122" s="18" t="e">
        <f t="shared" si="34"/>
        <v>#REF!</v>
      </c>
      <c r="AB122" s="18" t="e">
        <f t="shared" si="35"/>
        <v>#REF!</v>
      </c>
      <c r="AC122" s="18" t="e">
        <f t="shared" si="36"/>
        <v>#REF!</v>
      </c>
      <c r="AD122" s="18" t="e">
        <f t="shared" si="39"/>
        <v>#REF!</v>
      </c>
      <c r="AE122" s="18" t="e">
        <f t="shared" si="37"/>
        <v>#REF!</v>
      </c>
      <c r="AG122" s="18" t="e">
        <f t="shared" si="43"/>
        <v>#REF!</v>
      </c>
      <c r="AH122" s="18" t="e">
        <f t="shared" si="44"/>
        <v>#REF!</v>
      </c>
      <c r="AI122" s="18" t="e">
        <f t="shared" si="45"/>
        <v>#REF!</v>
      </c>
      <c r="AJ122" s="18" t="e">
        <f t="shared" si="46"/>
        <v>#REF!</v>
      </c>
      <c r="AK122" s="18" t="e">
        <f t="shared" si="47"/>
        <v>#REF!</v>
      </c>
      <c r="AL122" s="23" t="e">
        <f t="shared" si="40"/>
        <v>#REF!</v>
      </c>
    </row>
    <row r="123" spans="1:38" ht="12.75" customHeight="1" x14ac:dyDescent="0.25">
      <c r="A123" s="19">
        <f t="shared" si="41"/>
        <v>116</v>
      </c>
      <c r="B123" s="19"/>
      <c r="C123" s="19"/>
      <c r="D123" s="19"/>
      <c r="E123" s="19"/>
      <c r="F123" s="69" t="e">
        <f>CALCULO!#REF!</f>
        <v>#REF!</v>
      </c>
      <c r="G123" s="20" t="e">
        <f>CALCULO!#REF!</f>
        <v>#REF!</v>
      </c>
      <c r="H123" s="21">
        <f t="shared" si="42"/>
        <v>31</v>
      </c>
      <c r="I123" s="19">
        <v>31</v>
      </c>
      <c r="J123" s="19">
        <v>0</v>
      </c>
      <c r="K123" s="19">
        <v>0</v>
      </c>
      <c r="L123" s="22" t="e">
        <f>+CALCULO!#REF!</f>
        <v>#REF!</v>
      </c>
      <c r="M123" s="22" t="e">
        <f t="shared" si="38"/>
        <v>#REF!</v>
      </c>
      <c r="N123" s="18">
        <f t="shared" si="24"/>
        <v>656.05</v>
      </c>
      <c r="O123" s="18" t="e">
        <f t="shared" si="25"/>
        <v>#REF!</v>
      </c>
      <c r="P123" s="18" t="e">
        <f t="shared" si="26"/>
        <v>#REF!</v>
      </c>
      <c r="Q123" s="18" t="e">
        <f t="shared" si="27"/>
        <v>#REF!</v>
      </c>
      <c r="R123" s="18" t="e">
        <f t="shared" si="28"/>
        <v>#REF!</v>
      </c>
      <c r="S123" s="18" t="e">
        <f t="shared" si="29"/>
        <v>#REF!</v>
      </c>
      <c r="T123" s="18" t="e">
        <f t="shared" si="30"/>
        <v>#REF!</v>
      </c>
      <c r="U123" s="18" t="e">
        <f t="shared" si="31"/>
        <v>#REF!</v>
      </c>
      <c r="W123" s="18" t="e">
        <f t="shared" si="32"/>
        <v>#REF!</v>
      </c>
      <c r="X123" s="18" t="e">
        <f>+ROUND(H123*M123*(VLOOKUP(M123,TABLAS!$B$44:$D$50,3,1)+1.125%),2)</f>
        <v>#REF!</v>
      </c>
      <c r="Y123" s="18" t="e">
        <f t="shared" si="33"/>
        <v>#REF!</v>
      </c>
      <c r="Z123" s="18" t="e">
        <f t="shared" si="34"/>
        <v>#REF!</v>
      </c>
      <c r="AB123" s="18" t="e">
        <f t="shared" si="35"/>
        <v>#REF!</v>
      </c>
      <c r="AC123" s="18" t="e">
        <f t="shared" si="36"/>
        <v>#REF!</v>
      </c>
      <c r="AD123" s="18" t="e">
        <f t="shared" si="39"/>
        <v>#REF!</v>
      </c>
      <c r="AE123" s="18" t="e">
        <f t="shared" si="37"/>
        <v>#REF!</v>
      </c>
      <c r="AG123" s="18" t="e">
        <f t="shared" si="43"/>
        <v>#REF!</v>
      </c>
      <c r="AH123" s="18" t="e">
        <f t="shared" si="44"/>
        <v>#REF!</v>
      </c>
      <c r="AI123" s="18" t="e">
        <f t="shared" si="45"/>
        <v>#REF!</v>
      </c>
      <c r="AJ123" s="18" t="e">
        <f t="shared" si="46"/>
        <v>#REF!</v>
      </c>
      <c r="AK123" s="18" t="e">
        <f t="shared" si="47"/>
        <v>#REF!</v>
      </c>
      <c r="AL123" s="23" t="e">
        <f t="shared" si="40"/>
        <v>#REF!</v>
      </c>
    </row>
    <row r="124" spans="1:38" ht="12.75" customHeight="1" x14ac:dyDescent="0.25">
      <c r="A124" s="19">
        <f t="shared" si="41"/>
        <v>117</v>
      </c>
      <c r="B124" s="19"/>
      <c r="C124" s="19"/>
      <c r="D124" s="19"/>
      <c r="E124" s="19"/>
      <c r="F124" s="69" t="e">
        <f>CALCULO!#REF!</f>
        <v>#REF!</v>
      </c>
      <c r="G124" s="20" t="e">
        <f>CALCULO!#REF!</f>
        <v>#REF!</v>
      </c>
      <c r="H124" s="21">
        <f t="shared" si="42"/>
        <v>31</v>
      </c>
      <c r="I124" s="19">
        <v>31</v>
      </c>
      <c r="J124" s="19">
        <v>0</v>
      </c>
      <c r="K124" s="19">
        <v>0</v>
      </c>
      <c r="L124" s="22" t="e">
        <f>+CALCULO!#REF!</f>
        <v>#REF!</v>
      </c>
      <c r="M124" s="22" t="e">
        <f t="shared" si="38"/>
        <v>#REF!</v>
      </c>
      <c r="N124" s="18">
        <f t="shared" si="24"/>
        <v>656.05</v>
      </c>
      <c r="O124" s="18" t="e">
        <f t="shared" si="25"/>
        <v>#REF!</v>
      </c>
      <c r="P124" s="18" t="e">
        <f t="shared" si="26"/>
        <v>#REF!</v>
      </c>
      <c r="Q124" s="18" t="e">
        <f t="shared" si="27"/>
        <v>#REF!</v>
      </c>
      <c r="R124" s="18" t="e">
        <f t="shared" si="28"/>
        <v>#REF!</v>
      </c>
      <c r="S124" s="18" t="e">
        <f t="shared" si="29"/>
        <v>#REF!</v>
      </c>
      <c r="T124" s="18" t="e">
        <f t="shared" si="30"/>
        <v>#REF!</v>
      </c>
      <c r="U124" s="18" t="e">
        <f t="shared" si="31"/>
        <v>#REF!</v>
      </c>
      <c r="W124" s="18" t="e">
        <f t="shared" si="32"/>
        <v>#REF!</v>
      </c>
      <c r="X124" s="18" t="e">
        <f>+ROUND(H124*M124*(VLOOKUP(M124,TABLAS!$B$44:$D$50,3,1)+1.125%),2)</f>
        <v>#REF!</v>
      </c>
      <c r="Y124" s="18" t="e">
        <f t="shared" si="33"/>
        <v>#REF!</v>
      </c>
      <c r="Z124" s="18" t="e">
        <f t="shared" si="34"/>
        <v>#REF!</v>
      </c>
      <c r="AB124" s="18" t="e">
        <f t="shared" si="35"/>
        <v>#REF!</v>
      </c>
      <c r="AC124" s="18" t="e">
        <f t="shared" si="36"/>
        <v>#REF!</v>
      </c>
      <c r="AD124" s="18" t="e">
        <f t="shared" si="39"/>
        <v>#REF!</v>
      </c>
      <c r="AE124" s="18" t="e">
        <f t="shared" si="37"/>
        <v>#REF!</v>
      </c>
      <c r="AG124" s="18" t="e">
        <f t="shared" si="43"/>
        <v>#REF!</v>
      </c>
      <c r="AH124" s="18" t="e">
        <f t="shared" si="44"/>
        <v>#REF!</v>
      </c>
      <c r="AI124" s="18" t="e">
        <f t="shared" si="45"/>
        <v>#REF!</v>
      </c>
      <c r="AJ124" s="18" t="e">
        <f t="shared" si="46"/>
        <v>#REF!</v>
      </c>
      <c r="AK124" s="18" t="e">
        <f t="shared" si="47"/>
        <v>#REF!</v>
      </c>
      <c r="AL124" s="23" t="e">
        <f t="shared" si="40"/>
        <v>#REF!</v>
      </c>
    </row>
    <row r="125" spans="1:38" ht="12.75" customHeight="1" x14ac:dyDescent="0.25">
      <c r="A125" s="19">
        <f t="shared" si="41"/>
        <v>118</v>
      </c>
      <c r="B125" s="19"/>
      <c r="C125" s="19"/>
      <c r="D125" s="19"/>
      <c r="E125" s="19"/>
      <c r="F125" s="69" t="e">
        <f>CALCULO!#REF!</f>
        <v>#REF!</v>
      </c>
      <c r="G125" s="20" t="e">
        <f>CALCULO!#REF!</f>
        <v>#REF!</v>
      </c>
      <c r="H125" s="21">
        <f t="shared" si="42"/>
        <v>31</v>
      </c>
      <c r="I125" s="19">
        <v>31</v>
      </c>
      <c r="J125" s="19">
        <v>0</v>
      </c>
      <c r="K125" s="19">
        <v>0</v>
      </c>
      <c r="L125" s="22" t="e">
        <f>+CALCULO!#REF!</f>
        <v>#REF!</v>
      </c>
      <c r="M125" s="22" t="e">
        <f t="shared" si="38"/>
        <v>#REF!</v>
      </c>
      <c r="N125" s="18">
        <f t="shared" si="24"/>
        <v>656.05</v>
      </c>
      <c r="O125" s="18" t="e">
        <f t="shared" si="25"/>
        <v>#REF!</v>
      </c>
      <c r="P125" s="18" t="e">
        <f t="shared" si="26"/>
        <v>#REF!</v>
      </c>
      <c r="Q125" s="18" t="e">
        <f t="shared" si="27"/>
        <v>#REF!</v>
      </c>
      <c r="R125" s="18" t="e">
        <f t="shared" si="28"/>
        <v>#REF!</v>
      </c>
      <c r="S125" s="18" t="e">
        <f t="shared" si="29"/>
        <v>#REF!</v>
      </c>
      <c r="T125" s="18" t="e">
        <f t="shared" si="30"/>
        <v>#REF!</v>
      </c>
      <c r="U125" s="18" t="e">
        <f t="shared" si="31"/>
        <v>#REF!</v>
      </c>
      <c r="W125" s="18" t="e">
        <f t="shared" si="32"/>
        <v>#REF!</v>
      </c>
      <c r="X125" s="18" t="e">
        <f>+ROUND(H125*M125*(VLOOKUP(M125,TABLAS!$B$44:$D$50,3,1)+1.125%),2)</f>
        <v>#REF!</v>
      </c>
      <c r="Y125" s="18" t="e">
        <f t="shared" si="33"/>
        <v>#REF!</v>
      </c>
      <c r="Z125" s="18" t="e">
        <f t="shared" si="34"/>
        <v>#REF!</v>
      </c>
      <c r="AB125" s="18" t="e">
        <f t="shared" si="35"/>
        <v>#REF!</v>
      </c>
      <c r="AC125" s="18" t="e">
        <f t="shared" si="36"/>
        <v>#REF!</v>
      </c>
      <c r="AD125" s="18" t="e">
        <f t="shared" si="39"/>
        <v>#REF!</v>
      </c>
      <c r="AE125" s="18" t="e">
        <f t="shared" si="37"/>
        <v>#REF!</v>
      </c>
      <c r="AG125" s="18" t="e">
        <f t="shared" si="43"/>
        <v>#REF!</v>
      </c>
      <c r="AH125" s="18" t="e">
        <f t="shared" si="44"/>
        <v>#REF!</v>
      </c>
      <c r="AI125" s="18" t="e">
        <f t="shared" si="45"/>
        <v>#REF!</v>
      </c>
      <c r="AJ125" s="18" t="e">
        <f t="shared" si="46"/>
        <v>#REF!</v>
      </c>
      <c r="AK125" s="18" t="e">
        <f t="shared" si="47"/>
        <v>#REF!</v>
      </c>
      <c r="AL125" s="23" t="e">
        <f t="shared" si="40"/>
        <v>#REF!</v>
      </c>
    </row>
    <row r="126" spans="1:38" ht="12.75" customHeight="1" x14ac:dyDescent="0.25">
      <c r="A126" s="19">
        <f t="shared" si="41"/>
        <v>119</v>
      </c>
      <c r="B126" s="19"/>
      <c r="C126" s="19"/>
      <c r="D126" s="19"/>
      <c r="E126" s="19"/>
      <c r="F126" s="69" t="e">
        <f>CALCULO!#REF!</f>
        <v>#REF!</v>
      </c>
      <c r="G126" s="20" t="e">
        <f>CALCULO!#REF!</f>
        <v>#REF!</v>
      </c>
      <c r="H126" s="21">
        <f t="shared" si="42"/>
        <v>31</v>
      </c>
      <c r="I126" s="19">
        <v>31</v>
      </c>
      <c r="J126" s="19">
        <v>0</v>
      </c>
      <c r="K126" s="19">
        <v>0</v>
      </c>
      <c r="L126" s="22" t="e">
        <f>+CALCULO!#REF!</f>
        <v>#REF!</v>
      </c>
      <c r="M126" s="22" t="e">
        <f t="shared" si="38"/>
        <v>#REF!</v>
      </c>
      <c r="N126" s="18">
        <f t="shared" si="24"/>
        <v>656.05</v>
      </c>
      <c r="O126" s="18" t="e">
        <f t="shared" si="25"/>
        <v>#REF!</v>
      </c>
      <c r="P126" s="18" t="e">
        <f t="shared" si="26"/>
        <v>#REF!</v>
      </c>
      <c r="Q126" s="18" t="e">
        <f t="shared" si="27"/>
        <v>#REF!</v>
      </c>
      <c r="R126" s="18" t="e">
        <f t="shared" si="28"/>
        <v>#REF!</v>
      </c>
      <c r="S126" s="18" t="e">
        <f t="shared" si="29"/>
        <v>#REF!</v>
      </c>
      <c r="T126" s="18" t="e">
        <f t="shared" si="30"/>
        <v>#REF!</v>
      </c>
      <c r="U126" s="18" t="e">
        <f t="shared" si="31"/>
        <v>#REF!</v>
      </c>
      <c r="W126" s="18" t="e">
        <f t="shared" si="32"/>
        <v>#REF!</v>
      </c>
      <c r="X126" s="18" t="e">
        <f>+ROUND(H126*M126*(VLOOKUP(M126,TABLAS!$B$44:$D$50,3,1)+1.125%),2)</f>
        <v>#REF!</v>
      </c>
      <c r="Y126" s="18" t="e">
        <f t="shared" si="33"/>
        <v>#REF!</v>
      </c>
      <c r="Z126" s="18" t="e">
        <f t="shared" si="34"/>
        <v>#REF!</v>
      </c>
      <c r="AB126" s="18" t="e">
        <f t="shared" si="35"/>
        <v>#REF!</v>
      </c>
      <c r="AC126" s="18" t="e">
        <f t="shared" si="36"/>
        <v>#REF!</v>
      </c>
      <c r="AD126" s="18" t="e">
        <f t="shared" si="39"/>
        <v>#REF!</v>
      </c>
      <c r="AE126" s="18" t="e">
        <f t="shared" si="37"/>
        <v>#REF!</v>
      </c>
      <c r="AG126" s="18" t="e">
        <f t="shared" si="43"/>
        <v>#REF!</v>
      </c>
      <c r="AH126" s="18" t="e">
        <f t="shared" si="44"/>
        <v>#REF!</v>
      </c>
      <c r="AI126" s="18" t="e">
        <f t="shared" si="45"/>
        <v>#REF!</v>
      </c>
      <c r="AJ126" s="18" t="e">
        <f t="shared" si="46"/>
        <v>#REF!</v>
      </c>
      <c r="AK126" s="18" t="e">
        <f t="shared" si="47"/>
        <v>#REF!</v>
      </c>
      <c r="AL126" s="23" t="e">
        <f t="shared" si="40"/>
        <v>#REF!</v>
      </c>
    </row>
    <row r="127" spans="1:38" ht="12.75" customHeight="1" x14ac:dyDescent="0.25">
      <c r="A127" s="19">
        <f t="shared" si="41"/>
        <v>120</v>
      </c>
      <c r="B127" s="19"/>
      <c r="C127" s="19"/>
      <c r="D127" s="19"/>
      <c r="E127" s="19"/>
      <c r="F127" s="69" t="e">
        <f>CALCULO!#REF!</f>
        <v>#REF!</v>
      </c>
      <c r="G127" s="20" t="e">
        <f>CALCULO!#REF!</f>
        <v>#REF!</v>
      </c>
      <c r="H127" s="21">
        <f t="shared" si="42"/>
        <v>31</v>
      </c>
      <c r="I127" s="19">
        <v>31</v>
      </c>
      <c r="J127" s="19">
        <v>0</v>
      </c>
      <c r="K127" s="19">
        <v>0</v>
      </c>
      <c r="L127" s="22" t="e">
        <f>+CALCULO!#REF!</f>
        <v>#REF!</v>
      </c>
      <c r="M127" s="22" t="e">
        <f t="shared" si="38"/>
        <v>#REF!</v>
      </c>
      <c r="N127" s="18">
        <f t="shared" si="24"/>
        <v>656.05</v>
      </c>
      <c r="O127" s="18" t="e">
        <f t="shared" si="25"/>
        <v>#REF!</v>
      </c>
      <c r="P127" s="18" t="e">
        <f t="shared" si="26"/>
        <v>#REF!</v>
      </c>
      <c r="Q127" s="18" t="e">
        <f t="shared" si="27"/>
        <v>#REF!</v>
      </c>
      <c r="R127" s="18" t="e">
        <f t="shared" si="28"/>
        <v>#REF!</v>
      </c>
      <c r="S127" s="18" t="e">
        <f t="shared" si="29"/>
        <v>#REF!</v>
      </c>
      <c r="T127" s="18" t="e">
        <f t="shared" si="30"/>
        <v>#REF!</v>
      </c>
      <c r="U127" s="18" t="e">
        <f t="shared" si="31"/>
        <v>#REF!</v>
      </c>
      <c r="W127" s="18" t="e">
        <f t="shared" si="32"/>
        <v>#REF!</v>
      </c>
      <c r="X127" s="18" t="e">
        <f>+ROUND(H127*M127*(VLOOKUP(M127,TABLAS!$B$44:$D$50,3,1)+1.125%),2)</f>
        <v>#REF!</v>
      </c>
      <c r="Y127" s="18" t="e">
        <f t="shared" si="33"/>
        <v>#REF!</v>
      </c>
      <c r="Z127" s="18" t="e">
        <f t="shared" si="34"/>
        <v>#REF!</v>
      </c>
      <c r="AB127" s="18" t="e">
        <f t="shared" si="35"/>
        <v>#REF!</v>
      </c>
      <c r="AC127" s="18" t="e">
        <f t="shared" si="36"/>
        <v>#REF!</v>
      </c>
      <c r="AD127" s="18" t="e">
        <f t="shared" si="39"/>
        <v>#REF!</v>
      </c>
      <c r="AE127" s="18" t="e">
        <f t="shared" si="37"/>
        <v>#REF!</v>
      </c>
      <c r="AG127" s="18" t="e">
        <f t="shared" si="43"/>
        <v>#REF!</v>
      </c>
      <c r="AH127" s="18" t="e">
        <f t="shared" si="44"/>
        <v>#REF!</v>
      </c>
      <c r="AI127" s="18" t="e">
        <f t="shared" si="45"/>
        <v>#REF!</v>
      </c>
      <c r="AJ127" s="18" t="e">
        <f t="shared" si="46"/>
        <v>#REF!</v>
      </c>
      <c r="AK127" s="18" t="e">
        <f t="shared" si="47"/>
        <v>#REF!</v>
      </c>
      <c r="AL127" s="23" t="e">
        <f t="shared" si="40"/>
        <v>#REF!</v>
      </c>
    </row>
    <row r="128" spans="1:38" ht="12.75" customHeight="1" x14ac:dyDescent="0.25">
      <c r="A128" s="19">
        <f t="shared" si="41"/>
        <v>121</v>
      </c>
      <c r="B128" s="19"/>
      <c r="C128" s="19"/>
      <c r="D128" s="19"/>
      <c r="E128" s="19"/>
      <c r="F128" s="69" t="e">
        <f>CALCULO!#REF!</f>
        <v>#REF!</v>
      </c>
      <c r="G128" s="20" t="e">
        <f>CALCULO!#REF!</f>
        <v>#REF!</v>
      </c>
      <c r="H128" s="21">
        <f t="shared" si="42"/>
        <v>31</v>
      </c>
      <c r="I128" s="19">
        <v>31</v>
      </c>
      <c r="J128" s="19">
        <v>0</v>
      </c>
      <c r="K128" s="19">
        <v>0</v>
      </c>
      <c r="L128" s="22" t="e">
        <f>+CALCULO!#REF!</f>
        <v>#REF!</v>
      </c>
      <c r="M128" s="22" t="e">
        <f t="shared" si="38"/>
        <v>#REF!</v>
      </c>
      <c r="N128" s="18">
        <f t="shared" si="24"/>
        <v>656.05</v>
      </c>
      <c r="O128" s="18" t="e">
        <f t="shared" si="25"/>
        <v>#REF!</v>
      </c>
      <c r="P128" s="18" t="e">
        <f t="shared" si="26"/>
        <v>#REF!</v>
      </c>
      <c r="Q128" s="18" t="e">
        <f t="shared" si="27"/>
        <v>#REF!</v>
      </c>
      <c r="R128" s="18" t="e">
        <f t="shared" si="28"/>
        <v>#REF!</v>
      </c>
      <c r="S128" s="18" t="e">
        <f t="shared" si="29"/>
        <v>#REF!</v>
      </c>
      <c r="T128" s="18" t="e">
        <f t="shared" si="30"/>
        <v>#REF!</v>
      </c>
      <c r="U128" s="18" t="e">
        <f t="shared" si="31"/>
        <v>#REF!</v>
      </c>
      <c r="W128" s="18" t="e">
        <f t="shared" si="32"/>
        <v>#REF!</v>
      </c>
      <c r="X128" s="18" t="e">
        <f>+ROUND(H128*M128*(VLOOKUP(M128,TABLAS!$B$44:$D$50,3,1)+1.125%),2)</f>
        <v>#REF!</v>
      </c>
      <c r="Y128" s="18" t="e">
        <f t="shared" si="33"/>
        <v>#REF!</v>
      </c>
      <c r="Z128" s="18" t="e">
        <f t="shared" si="34"/>
        <v>#REF!</v>
      </c>
      <c r="AB128" s="18" t="e">
        <f t="shared" si="35"/>
        <v>#REF!</v>
      </c>
      <c r="AC128" s="18" t="e">
        <f t="shared" si="36"/>
        <v>#REF!</v>
      </c>
      <c r="AD128" s="18" t="e">
        <f t="shared" si="39"/>
        <v>#REF!</v>
      </c>
      <c r="AE128" s="18" t="e">
        <f t="shared" si="37"/>
        <v>#REF!</v>
      </c>
      <c r="AG128" s="18" t="e">
        <f t="shared" si="43"/>
        <v>#REF!</v>
      </c>
      <c r="AH128" s="18" t="e">
        <f t="shared" si="44"/>
        <v>#REF!</v>
      </c>
      <c r="AI128" s="18" t="e">
        <f t="shared" si="45"/>
        <v>#REF!</v>
      </c>
      <c r="AJ128" s="18" t="e">
        <f t="shared" si="46"/>
        <v>#REF!</v>
      </c>
      <c r="AK128" s="18" t="e">
        <f t="shared" si="47"/>
        <v>#REF!</v>
      </c>
      <c r="AL128" s="23" t="e">
        <f t="shared" si="40"/>
        <v>#REF!</v>
      </c>
    </row>
    <row r="129" spans="1:38" ht="12.75" customHeight="1" x14ac:dyDescent="0.25">
      <c r="A129" s="19">
        <f t="shared" si="41"/>
        <v>122</v>
      </c>
      <c r="B129" s="19"/>
      <c r="C129" s="19"/>
      <c r="D129" s="19"/>
      <c r="E129" s="19"/>
      <c r="F129" s="69" t="e">
        <f>CALCULO!#REF!</f>
        <v>#REF!</v>
      </c>
      <c r="G129" s="20" t="e">
        <f>CALCULO!#REF!</f>
        <v>#REF!</v>
      </c>
      <c r="H129" s="21">
        <f t="shared" si="42"/>
        <v>31</v>
      </c>
      <c r="I129" s="19">
        <v>31</v>
      </c>
      <c r="J129" s="19">
        <v>0</v>
      </c>
      <c r="K129" s="19">
        <v>0</v>
      </c>
      <c r="L129" s="22" t="e">
        <f>+CALCULO!#REF!</f>
        <v>#REF!</v>
      </c>
      <c r="M129" s="22" t="e">
        <f t="shared" si="38"/>
        <v>#REF!</v>
      </c>
      <c r="N129" s="18">
        <f t="shared" si="24"/>
        <v>656.05</v>
      </c>
      <c r="O129" s="18" t="e">
        <f t="shared" si="25"/>
        <v>#REF!</v>
      </c>
      <c r="P129" s="18" t="e">
        <f t="shared" si="26"/>
        <v>#REF!</v>
      </c>
      <c r="Q129" s="18" t="e">
        <f t="shared" si="27"/>
        <v>#REF!</v>
      </c>
      <c r="R129" s="18" t="e">
        <f t="shared" si="28"/>
        <v>#REF!</v>
      </c>
      <c r="S129" s="18" t="e">
        <f t="shared" si="29"/>
        <v>#REF!</v>
      </c>
      <c r="T129" s="18" t="e">
        <f t="shared" si="30"/>
        <v>#REF!</v>
      </c>
      <c r="U129" s="18" t="e">
        <f t="shared" si="31"/>
        <v>#REF!</v>
      </c>
      <c r="W129" s="18" t="e">
        <f t="shared" si="32"/>
        <v>#REF!</v>
      </c>
      <c r="X129" s="18" t="e">
        <f>+ROUND(H129*M129*(VLOOKUP(M129,TABLAS!$B$44:$D$50,3,1)+1.125%),2)</f>
        <v>#REF!</v>
      </c>
      <c r="Y129" s="18" t="e">
        <f t="shared" si="33"/>
        <v>#REF!</v>
      </c>
      <c r="Z129" s="18" t="e">
        <f t="shared" si="34"/>
        <v>#REF!</v>
      </c>
      <c r="AB129" s="18" t="e">
        <f t="shared" si="35"/>
        <v>#REF!</v>
      </c>
      <c r="AC129" s="18" t="e">
        <f t="shared" si="36"/>
        <v>#REF!</v>
      </c>
      <c r="AD129" s="18" t="e">
        <f t="shared" si="39"/>
        <v>#REF!</v>
      </c>
      <c r="AE129" s="18" t="e">
        <f t="shared" si="37"/>
        <v>#REF!</v>
      </c>
      <c r="AG129" s="18" t="e">
        <f t="shared" si="43"/>
        <v>#REF!</v>
      </c>
      <c r="AH129" s="18" t="e">
        <f t="shared" si="44"/>
        <v>#REF!</v>
      </c>
      <c r="AI129" s="18" t="e">
        <f t="shared" si="45"/>
        <v>#REF!</v>
      </c>
      <c r="AJ129" s="18" t="e">
        <f t="shared" si="46"/>
        <v>#REF!</v>
      </c>
      <c r="AK129" s="18" t="e">
        <f t="shared" si="47"/>
        <v>#REF!</v>
      </c>
      <c r="AL129" s="23" t="e">
        <f t="shared" si="40"/>
        <v>#REF!</v>
      </c>
    </row>
    <row r="130" spans="1:38" ht="12.75" customHeight="1" x14ac:dyDescent="0.25">
      <c r="A130" s="19">
        <f t="shared" si="41"/>
        <v>123</v>
      </c>
      <c r="B130" s="19"/>
      <c r="C130" s="19"/>
      <c r="D130" s="19"/>
      <c r="E130" s="19"/>
      <c r="F130" s="69" t="e">
        <f>CALCULO!#REF!</f>
        <v>#REF!</v>
      </c>
      <c r="G130" s="20" t="e">
        <f>CALCULO!#REF!</f>
        <v>#REF!</v>
      </c>
      <c r="H130" s="21">
        <f t="shared" si="42"/>
        <v>31</v>
      </c>
      <c r="I130" s="19">
        <v>31</v>
      </c>
      <c r="J130" s="19">
        <v>0</v>
      </c>
      <c r="K130" s="19">
        <v>0</v>
      </c>
      <c r="L130" s="22" t="e">
        <f>+CALCULO!#REF!</f>
        <v>#REF!</v>
      </c>
      <c r="M130" s="22" t="e">
        <f t="shared" si="38"/>
        <v>#REF!</v>
      </c>
      <c r="N130" s="18">
        <f t="shared" si="24"/>
        <v>656.05</v>
      </c>
      <c r="O130" s="18" t="e">
        <f t="shared" si="25"/>
        <v>#REF!</v>
      </c>
      <c r="P130" s="18" t="e">
        <f t="shared" si="26"/>
        <v>#REF!</v>
      </c>
      <c r="Q130" s="18" t="e">
        <f t="shared" si="27"/>
        <v>#REF!</v>
      </c>
      <c r="R130" s="18" t="e">
        <f t="shared" si="28"/>
        <v>#REF!</v>
      </c>
      <c r="S130" s="18" t="e">
        <f t="shared" si="29"/>
        <v>#REF!</v>
      </c>
      <c r="T130" s="18" t="e">
        <f t="shared" si="30"/>
        <v>#REF!</v>
      </c>
      <c r="U130" s="18" t="e">
        <f t="shared" si="31"/>
        <v>#REF!</v>
      </c>
      <c r="W130" s="18" t="e">
        <f t="shared" si="32"/>
        <v>#REF!</v>
      </c>
      <c r="X130" s="18" t="e">
        <f>+ROUND(H130*M130*(VLOOKUP(M130,TABLAS!$B$44:$D$50,3,1)+1.125%),2)</f>
        <v>#REF!</v>
      </c>
      <c r="Y130" s="18" t="e">
        <f t="shared" si="33"/>
        <v>#REF!</v>
      </c>
      <c r="Z130" s="18" t="e">
        <f t="shared" si="34"/>
        <v>#REF!</v>
      </c>
      <c r="AB130" s="18" t="e">
        <f t="shared" si="35"/>
        <v>#REF!</v>
      </c>
      <c r="AC130" s="18" t="e">
        <f t="shared" si="36"/>
        <v>#REF!</v>
      </c>
      <c r="AD130" s="18" t="e">
        <f t="shared" si="39"/>
        <v>#REF!</v>
      </c>
      <c r="AE130" s="18" t="e">
        <f t="shared" si="37"/>
        <v>#REF!</v>
      </c>
      <c r="AG130" s="18" t="e">
        <f t="shared" si="43"/>
        <v>#REF!</v>
      </c>
      <c r="AH130" s="18" t="e">
        <f t="shared" si="44"/>
        <v>#REF!</v>
      </c>
      <c r="AI130" s="18" t="e">
        <f t="shared" si="45"/>
        <v>#REF!</v>
      </c>
      <c r="AJ130" s="18" t="e">
        <f t="shared" si="46"/>
        <v>#REF!</v>
      </c>
      <c r="AK130" s="18" t="e">
        <f t="shared" si="47"/>
        <v>#REF!</v>
      </c>
      <c r="AL130" s="23" t="e">
        <f t="shared" si="40"/>
        <v>#REF!</v>
      </c>
    </row>
    <row r="131" spans="1:38" ht="12.75" customHeight="1" x14ac:dyDescent="0.25">
      <c r="A131" s="19">
        <f t="shared" si="41"/>
        <v>124</v>
      </c>
      <c r="B131" s="19"/>
      <c r="C131" s="19"/>
      <c r="D131" s="19"/>
      <c r="E131" s="19"/>
      <c r="F131" s="69" t="e">
        <f>CALCULO!#REF!</f>
        <v>#REF!</v>
      </c>
      <c r="G131" s="20" t="e">
        <f>CALCULO!#REF!</f>
        <v>#REF!</v>
      </c>
      <c r="H131" s="21">
        <f t="shared" si="42"/>
        <v>31</v>
      </c>
      <c r="I131" s="19">
        <v>31</v>
      </c>
      <c r="J131" s="19">
        <v>0</v>
      </c>
      <c r="K131" s="19">
        <v>0</v>
      </c>
      <c r="L131" s="22" t="e">
        <f>+CALCULO!#REF!</f>
        <v>#REF!</v>
      </c>
      <c r="M131" s="22" t="e">
        <f t="shared" si="38"/>
        <v>#REF!</v>
      </c>
      <c r="N131" s="18">
        <f t="shared" si="24"/>
        <v>656.05</v>
      </c>
      <c r="O131" s="18" t="e">
        <f t="shared" si="25"/>
        <v>#REF!</v>
      </c>
      <c r="P131" s="18" t="e">
        <f t="shared" si="26"/>
        <v>#REF!</v>
      </c>
      <c r="Q131" s="18" t="e">
        <f t="shared" si="27"/>
        <v>#REF!</v>
      </c>
      <c r="R131" s="18" t="e">
        <f t="shared" si="28"/>
        <v>#REF!</v>
      </c>
      <c r="S131" s="18" t="e">
        <f t="shared" si="29"/>
        <v>#REF!</v>
      </c>
      <c r="T131" s="18" t="e">
        <f t="shared" si="30"/>
        <v>#REF!</v>
      </c>
      <c r="U131" s="18" t="e">
        <f t="shared" si="31"/>
        <v>#REF!</v>
      </c>
      <c r="W131" s="18" t="e">
        <f t="shared" si="32"/>
        <v>#REF!</v>
      </c>
      <c r="X131" s="18" t="e">
        <f>+ROUND(H131*M131*(VLOOKUP(M131,TABLAS!$B$44:$D$50,3,1)+1.125%),2)</f>
        <v>#REF!</v>
      </c>
      <c r="Y131" s="18" t="e">
        <f t="shared" si="33"/>
        <v>#REF!</v>
      </c>
      <c r="Z131" s="18" t="e">
        <f t="shared" si="34"/>
        <v>#REF!</v>
      </c>
      <c r="AB131" s="18" t="e">
        <f t="shared" si="35"/>
        <v>#REF!</v>
      </c>
      <c r="AC131" s="18" t="e">
        <f t="shared" si="36"/>
        <v>#REF!</v>
      </c>
      <c r="AD131" s="18" t="e">
        <f t="shared" si="39"/>
        <v>#REF!</v>
      </c>
      <c r="AE131" s="18" t="e">
        <f t="shared" si="37"/>
        <v>#REF!</v>
      </c>
      <c r="AG131" s="18" t="e">
        <f t="shared" si="43"/>
        <v>#REF!</v>
      </c>
      <c r="AH131" s="18" t="e">
        <f t="shared" si="44"/>
        <v>#REF!</v>
      </c>
      <c r="AI131" s="18" t="e">
        <f t="shared" si="45"/>
        <v>#REF!</v>
      </c>
      <c r="AJ131" s="18" t="e">
        <f t="shared" si="46"/>
        <v>#REF!</v>
      </c>
      <c r="AK131" s="18" t="e">
        <f t="shared" si="47"/>
        <v>#REF!</v>
      </c>
      <c r="AL131" s="23" t="e">
        <f t="shared" si="40"/>
        <v>#REF!</v>
      </c>
    </row>
    <row r="132" spans="1:38" ht="12.75" customHeight="1" x14ac:dyDescent="0.25">
      <c r="A132" s="19">
        <f t="shared" si="41"/>
        <v>125</v>
      </c>
      <c r="B132" s="19"/>
      <c r="C132" s="19"/>
      <c r="D132" s="19"/>
      <c r="E132" s="19"/>
      <c r="F132" s="69" t="e">
        <f>CALCULO!#REF!</f>
        <v>#REF!</v>
      </c>
      <c r="G132" s="20" t="e">
        <f>CALCULO!#REF!</f>
        <v>#REF!</v>
      </c>
      <c r="H132" s="21">
        <f t="shared" si="42"/>
        <v>31</v>
      </c>
      <c r="I132" s="19">
        <v>31</v>
      </c>
      <c r="J132" s="19">
        <v>0</v>
      </c>
      <c r="K132" s="19">
        <v>0</v>
      </c>
      <c r="L132" s="22" t="e">
        <f>+CALCULO!#REF!</f>
        <v>#REF!</v>
      </c>
      <c r="M132" s="22" t="e">
        <f t="shared" si="38"/>
        <v>#REF!</v>
      </c>
      <c r="N132" s="18">
        <f t="shared" si="24"/>
        <v>656.05</v>
      </c>
      <c r="O132" s="18" t="e">
        <f t="shared" si="25"/>
        <v>#REF!</v>
      </c>
      <c r="P132" s="18" t="e">
        <f t="shared" si="26"/>
        <v>#REF!</v>
      </c>
      <c r="Q132" s="18" t="e">
        <f t="shared" si="27"/>
        <v>#REF!</v>
      </c>
      <c r="R132" s="18" t="e">
        <f t="shared" si="28"/>
        <v>#REF!</v>
      </c>
      <c r="S132" s="18" t="e">
        <f t="shared" si="29"/>
        <v>#REF!</v>
      </c>
      <c r="T132" s="18" t="e">
        <f t="shared" si="30"/>
        <v>#REF!</v>
      </c>
      <c r="U132" s="18" t="e">
        <f t="shared" si="31"/>
        <v>#REF!</v>
      </c>
      <c r="W132" s="18" t="e">
        <f t="shared" si="32"/>
        <v>#REF!</v>
      </c>
      <c r="X132" s="18" t="e">
        <f>+ROUND(H132*M132*(VLOOKUP(M132,TABLAS!$B$44:$D$50,3,1)+1.125%),2)</f>
        <v>#REF!</v>
      </c>
      <c r="Y132" s="18" t="e">
        <f t="shared" si="33"/>
        <v>#REF!</v>
      </c>
      <c r="Z132" s="18" t="e">
        <f t="shared" si="34"/>
        <v>#REF!</v>
      </c>
      <c r="AB132" s="18" t="e">
        <f t="shared" si="35"/>
        <v>#REF!</v>
      </c>
      <c r="AC132" s="18" t="e">
        <f t="shared" si="36"/>
        <v>#REF!</v>
      </c>
      <c r="AD132" s="18" t="e">
        <f t="shared" si="39"/>
        <v>#REF!</v>
      </c>
      <c r="AE132" s="18" t="e">
        <f t="shared" si="37"/>
        <v>#REF!</v>
      </c>
      <c r="AG132" s="18" t="e">
        <f t="shared" si="43"/>
        <v>#REF!</v>
      </c>
      <c r="AH132" s="18" t="e">
        <f t="shared" si="44"/>
        <v>#REF!</v>
      </c>
      <c r="AI132" s="18" t="e">
        <f t="shared" si="45"/>
        <v>#REF!</v>
      </c>
      <c r="AJ132" s="18" t="e">
        <f t="shared" si="46"/>
        <v>#REF!</v>
      </c>
      <c r="AK132" s="18" t="e">
        <f t="shared" si="47"/>
        <v>#REF!</v>
      </c>
      <c r="AL132" s="23" t="e">
        <f t="shared" si="40"/>
        <v>#REF!</v>
      </c>
    </row>
    <row r="133" spans="1:38" ht="12.75" customHeight="1" x14ac:dyDescent="0.25">
      <c r="A133" s="19">
        <f t="shared" si="41"/>
        <v>126</v>
      </c>
      <c r="B133" s="19"/>
      <c r="C133" s="19"/>
      <c r="D133" s="19"/>
      <c r="E133" s="19"/>
      <c r="F133" s="69" t="e">
        <f>CALCULO!#REF!</f>
        <v>#REF!</v>
      </c>
      <c r="G133" s="20" t="e">
        <f>CALCULO!#REF!</f>
        <v>#REF!</v>
      </c>
      <c r="H133" s="21">
        <f t="shared" si="42"/>
        <v>31</v>
      </c>
      <c r="I133" s="19">
        <v>31</v>
      </c>
      <c r="J133" s="19">
        <v>0</v>
      </c>
      <c r="K133" s="19">
        <v>0</v>
      </c>
      <c r="L133" s="22" t="e">
        <f>+CALCULO!#REF!</f>
        <v>#REF!</v>
      </c>
      <c r="M133" s="22" t="e">
        <f t="shared" si="38"/>
        <v>#REF!</v>
      </c>
      <c r="N133" s="18">
        <f t="shared" si="24"/>
        <v>656.05</v>
      </c>
      <c r="O133" s="18" t="e">
        <f t="shared" si="25"/>
        <v>#REF!</v>
      </c>
      <c r="P133" s="18" t="e">
        <f t="shared" si="26"/>
        <v>#REF!</v>
      </c>
      <c r="Q133" s="18" t="e">
        <f t="shared" si="27"/>
        <v>#REF!</v>
      </c>
      <c r="R133" s="18" t="e">
        <f t="shared" si="28"/>
        <v>#REF!</v>
      </c>
      <c r="S133" s="18" t="e">
        <f t="shared" si="29"/>
        <v>#REF!</v>
      </c>
      <c r="T133" s="18" t="e">
        <f t="shared" si="30"/>
        <v>#REF!</v>
      </c>
      <c r="U133" s="18" t="e">
        <f t="shared" si="31"/>
        <v>#REF!</v>
      </c>
      <c r="W133" s="18" t="e">
        <f t="shared" si="32"/>
        <v>#REF!</v>
      </c>
      <c r="X133" s="18" t="e">
        <f>+ROUND(H133*M133*(VLOOKUP(M133,TABLAS!$B$44:$D$50,3,1)+1.125%),2)</f>
        <v>#REF!</v>
      </c>
      <c r="Y133" s="18" t="e">
        <f t="shared" si="33"/>
        <v>#REF!</v>
      </c>
      <c r="Z133" s="18" t="e">
        <f t="shared" si="34"/>
        <v>#REF!</v>
      </c>
      <c r="AB133" s="18" t="e">
        <f t="shared" si="35"/>
        <v>#REF!</v>
      </c>
      <c r="AC133" s="18" t="e">
        <f t="shared" si="36"/>
        <v>#REF!</v>
      </c>
      <c r="AD133" s="18" t="e">
        <f t="shared" si="39"/>
        <v>#REF!</v>
      </c>
      <c r="AE133" s="18" t="e">
        <f t="shared" si="37"/>
        <v>#REF!</v>
      </c>
      <c r="AG133" s="18" t="e">
        <f t="shared" si="43"/>
        <v>#REF!</v>
      </c>
      <c r="AH133" s="18" t="e">
        <f t="shared" si="44"/>
        <v>#REF!</v>
      </c>
      <c r="AI133" s="18" t="e">
        <f t="shared" si="45"/>
        <v>#REF!</v>
      </c>
      <c r="AJ133" s="18" t="e">
        <f t="shared" si="46"/>
        <v>#REF!</v>
      </c>
      <c r="AK133" s="18" t="e">
        <f t="shared" si="47"/>
        <v>#REF!</v>
      </c>
      <c r="AL133" s="23" t="e">
        <f t="shared" si="40"/>
        <v>#REF!</v>
      </c>
    </row>
    <row r="134" spans="1:38" ht="12.75" customHeight="1" x14ac:dyDescent="0.25">
      <c r="A134" s="19">
        <f t="shared" si="41"/>
        <v>127</v>
      </c>
      <c r="B134" s="19"/>
      <c r="C134" s="19"/>
      <c r="D134" s="19"/>
      <c r="E134" s="19"/>
      <c r="F134" s="69" t="e">
        <f>CALCULO!#REF!</f>
        <v>#REF!</v>
      </c>
      <c r="G134" s="20" t="e">
        <f>CALCULO!#REF!</f>
        <v>#REF!</v>
      </c>
      <c r="H134" s="21">
        <f t="shared" si="42"/>
        <v>31</v>
      </c>
      <c r="I134" s="19">
        <v>31</v>
      </c>
      <c r="J134" s="19">
        <v>0</v>
      </c>
      <c r="K134" s="19">
        <v>0</v>
      </c>
      <c r="L134" s="22" t="e">
        <f>+CALCULO!#REF!</f>
        <v>#REF!</v>
      </c>
      <c r="M134" s="22" t="e">
        <f t="shared" si="38"/>
        <v>#REF!</v>
      </c>
      <c r="N134" s="18">
        <f t="shared" si="24"/>
        <v>656.05</v>
      </c>
      <c r="O134" s="18" t="e">
        <f t="shared" si="25"/>
        <v>#REF!</v>
      </c>
      <c r="P134" s="18" t="e">
        <f t="shared" si="26"/>
        <v>#REF!</v>
      </c>
      <c r="Q134" s="18" t="e">
        <f t="shared" si="27"/>
        <v>#REF!</v>
      </c>
      <c r="R134" s="18" t="e">
        <f t="shared" si="28"/>
        <v>#REF!</v>
      </c>
      <c r="S134" s="18" t="e">
        <f t="shared" si="29"/>
        <v>#REF!</v>
      </c>
      <c r="T134" s="18" t="e">
        <f t="shared" si="30"/>
        <v>#REF!</v>
      </c>
      <c r="U134" s="18" t="e">
        <f t="shared" si="31"/>
        <v>#REF!</v>
      </c>
      <c r="W134" s="18" t="e">
        <f t="shared" si="32"/>
        <v>#REF!</v>
      </c>
      <c r="X134" s="18" t="e">
        <f>+ROUND(H134*M134*(VLOOKUP(M134,TABLAS!$B$44:$D$50,3,1)+1.125%),2)</f>
        <v>#REF!</v>
      </c>
      <c r="Y134" s="18" t="e">
        <f t="shared" si="33"/>
        <v>#REF!</v>
      </c>
      <c r="Z134" s="18" t="e">
        <f t="shared" si="34"/>
        <v>#REF!</v>
      </c>
      <c r="AB134" s="18" t="e">
        <f t="shared" si="35"/>
        <v>#REF!</v>
      </c>
      <c r="AC134" s="18" t="e">
        <f t="shared" si="36"/>
        <v>#REF!</v>
      </c>
      <c r="AD134" s="18" t="e">
        <f t="shared" si="39"/>
        <v>#REF!</v>
      </c>
      <c r="AE134" s="18" t="e">
        <f t="shared" si="37"/>
        <v>#REF!</v>
      </c>
      <c r="AG134" s="18" t="e">
        <f t="shared" si="43"/>
        <v>#REF!</v>
      </c>
      <c r="AH134" s="18" t="e">
        <f t="shared" si="44"/>
        <v>#REF!</v>
      </c>
      <c r="AI134" s="18" t="e">
        <f t="shared" si="45"/>
        <v>#REF!</v>
      </c>
      <c r="AJ134" s="18" t="e">
        <f t="shared" si="46"/>
        <v>#REF!</v>
      </c>
      <c r="AK134" s="18" t="e">
        <f t="shared" si="47"/>
        <v>#REF!</v>
      </c>
      <c r="AL134" s="23" t="e">
        <f t="shared" si="40"/>
        <v>#REF!</v>
      </c>
    </row>
    <row r="135" spans="1:38" ht="12.75" customHeight="1" x14ac:dyDescent="0.25">
      <c r="A135" s="19">
        <f t="shared" si="41"/>
        <v>128</v>
      </c>
      <c r="B135" s="19"/>
      <c r="C135" s="19"/>
      <c r="D135" s="19"/>
      <c r="E135" s="19"/>
      <c r="F135" s="69" t="e">
        <f>CALCULO!#REF!</f>
        <v>#REF!</v>
      </c>
      <c r="G135" s="20" t="e">
        <f>CALCULO!#REF!</f>
        <v>#REF!</v>
      </c>
      <c r="H135" s="21">
        <f t="shared" si="42"/>
        <v>31</v>
      </c>
      <c r="I135" s="19">
        <v>31</v>
      </c>
      <c r="J135" s="19">
        <v>0</v>
      </c>
      <c r="K135" s="19">
        <v>0</v>
      </c>
      <c r="L135" s="22" t="e">
        <f>+CALCULO!#REF!</f>
        <v>#REF!</v>
      </c>
      <c r="M135" s="22" t="e">
        <f t="shared" si="38"/>
        <v>#REF!</v>
      </c>
      <c r="N135" s="18">
        <f t="shared" si="24"/>
        <v>656.05</v>
      </c>
      <c r="O135" s="18" t="e">
        <f t="shared" si="25"/>
        <v>#REF!</v>
      </c>
      <c r="P135" s="18" t="e">
        <f t="shared" si="26"/>
        <v>#REF!</v>
      </c>
      <c r="Q135" s="18" t="e">
        <f t="shared" si="27"/>
        <v>#REF!</v>
      </c>
      <c r="R135" s="18" t="e">
        <f t="shared" si="28"/>
        <v>#REF!</v>
      </c>
      <c r="S135" s="18" t="e">
        <f t="shared" si="29"/>
        <v>#REF!</v>
      </c>
      <c r="T135" s="18" t="e">
        <f t="shared" si="30"/>
        <v>#REF!</v>
      </c>
      <c r="U135" s="18" t="e">
        <f t="shared" si="31"/>
        <v>#REF!</v>
      </c>
      <c r="W135" s="18" t="e">
        <f t="shared" si="32"/>
        <v>#REF!</v>
      </c>
      <c r="X135" s="18" t="e">
        <f>+ROUND(H135*M135*(VLOOKUP(M135,TABLAS!$B$44:$D$50,3,1)+1.125%),2)</f>
        <v>#REF!</v>
      </c>
      <c r="Y135" s="18" t="e">
        <f t="shared" si="33"/>
        <v>#REF!</v>
      </c>
      <c r="Z135" s="18" t="e">
        <f t="shared" si="34"/>
        <v>#REF!</v>
      </c>
      <c r="AB135" s="18" t="e">
        <f t="shared" si="35"/>
        <v>#REF!</v>
      </c>
      <c r="AC135" s="18" t="e">
        <f t="shared" si="36"/>
        <v>#REF!</v>
      </c>
      <c r="AD135" s="18" t="e">
        <f t="shared" si="39"/>
        <v>#REF!</v>
      </c>
      <c r="AE135" s="18" t="e">
        <f t="shared" si="37"/>
        <v>#REF!</v>
      </c>
      <c r="AG135" s="18" t="e">
        <f t="shared" si="43"/>
        <v>#REF!</v>
      </c>
      <c r="AH135" s="18" t="e">
        <f t="shared" si="44"/>
        <v>#REF!</v>
      </c>
      <c r="AI135" s="18" t="e">
        <f t="shared" si="45"/>
        <v>#REF!</v>
      </c>
      <c r="AJ135" s="18" t="e">
        <f t="shared" si="46"/>
        <v>#REF!</v>
      </c>
      <c r="AK135" s="18" t="e">
        <f t="shared" si="47"/>
        <v>#REF!</v>
      </c>
      <c r="AL135" s="23" t="e">
        <f t="shared" si="40"/>
        <v>#REF!</v>
      </c>
    </row>
    <row r="136" spans="1:38" ht="12.75" customHeight="1" x14ac:dyDescent="0.25">
      <c r="A136" s="19">
        <f t="shared" si="41"/>
        <v>129</v>
      </c>
      <c r="B136" s="19"/>
      <c r="C136" s="19"/>
      <c r="D136" s="19"/>
      <c r="E136" s="19"/>
      <c r="F136" s="69" t="e">
        <f>CALCULO!#REF!</f>
        <v>#REF!</v>
      </c>
      <c r="G136" s="20" t="e">
        <f>CALCULO!#REF!</f>
        <v>#REF!</v>
      </c>
      <c r="H136" s="21">
        <f t="shared" si="42"/>
        <v>31</v>
      </c>
      <c r="I136" s="19">
        <v>31</v>
      </c>
      <c r="J136" s="19">
        <v>0</v>
      </c>
      <c r="K136" s="19">
        <v>0</v>
      </c>
      <c r="L136" s="22" t="e">
        <f>+CALCULO!#REF!</f>
        <v>#REF!</v>
      </c>
      <c r="M136" s="22" t="e">
        <f t="shared" si="38"/>
        <v>#REF!</v>
      </c>
      <c r="N136" s="18">
        <f t="shared" ref="N136:N189" si="48">+ROUND($L$2*$N$6*I136,2)</f>
        <v>656.05</v>
      </c>
      <c r="O136" s="18" t="e">
        <f t="shared" ref="O136:O189" si="49">+IF(M136&gt;$M$2,M136-$M$2,0)*$O$6*I136</f>
        <v>#REF!</v>
      </c>
      <c r="P136" s="18" t="e">
        <f t="shared" ref="P136:P189" si="50">+ROUND(M136*$P$6*I136,2)</f>
        <v>#REF!</v>
      </c>
      <c r="Q136" s="18" t="e">
        <f t="shared" ref="Q136:Q189" si="51">+ROUND(M136*$Q$6*I136,2)</f>
        <v>#REF!</v>
      </c>
      <c r="R136" s="18" t="e">
        <f t="shared" ref="R136:R189" si="52">+ROUND(M136*$R$6*I136,2)</f>
        <v>#REF!</v>
      </c>
      <c r="S136" s="18" t="e">
        <f t="shared" ref="S136:S189" si="53">+ROUND(M136*$S$6*I136,2)</f>
        <v>#REF!</v>
      </c>
      <c r="T136" s="18" t="e">
        <f t="shared" ref="T136:T189" si="54">+ROUND(M136*$T$6*I136,2)</f>
        <v>#REF!</v>
      </c>
      <c r="U136" s="18" t="e">
        <f t="shared" ref="U136:U189" si="55">+SUM(N136:T136)</f>
        <v>#REF!</v>
      </c>
      <c r="W136" s="18" t="e">
        <f t="shared" ref="W136:W189" si="56">+ROUND(I136*M136*$W$6,2)</f>
        <v>#REF!</v>
      </c>
      <c r="X136" s="18" t="e">
        <f>+ROUND(H136*M136*(VLOOKUP(M136,TABLAS!$B$44:$D$50,3,1)+1.125%),2)</f>
        <v>#REF!</v>
      </c>
      <c r="Y136" s="18" t="e">
        <f t="shared" ref="Y136:Y189" si="57">+ROUND(H136*M136*$Y$6,2)</f>
        <v>#REF!</v>
      </c>
      <c r="Z136" s="18" t="e">
        <f t="shared" ref="Z136:Z189" si="58">+SUM(W136:Y136)</f>
        <v>#REF!</v>
      </c>
      <c r="AB136" s="18" t="e">
        <f t="shared" ref="AB136:AB189" si="59">+U136</f>
        <v>#REF!</v>
      </c>
      <c r="AC136" s="18" t="e">
        <f t="shared" ref="AC136:AC189" si="60">+Z136</f>
        <v>#REF!</v>
      </c>
      <c r="AD136" s="18" t="e">
        <f t="shared" si="39"/>
        <v>#REF!</v>
      </c>
      <c r="AE136" s="18" t="e">
        <f t="shared" ref="AE136:AE189" si="61">+SUM(AB136:AD136)</f>
        <v>#REF!</v>
      </c>
      <c r="AG136" s="18" t="e">
        <f t="shared" si="43"/>
        <v>#REF!</v>
      </c>
      <c r="AH136" s="18" t="e">
        <f t="shared" si="44"/>
        <v>#REF!</v>
      </c>
      <c r="AI136" s="18" t="e">
        <f t="shared" si="45"/>
        <v>#REF!</v>
      </c>
      <c r="AJ136" s="18" t="e">
        <f t="shared" si="46"/>
        <v>#REF!</v>
      </c>
      <c r="AK136" s="18" t="e">
        <f t="shared" si="47"/>
        <v>#REF!</v>
      </c>
      <c r="AL136" s="23" t="e">
        <f t="shared" si="40"/>
        <v>#REF!</v>
      </c>
    </row>
    <row r="137" spans="1:38" ht="12.75" customHeight="1" x14ac:dyDescent="0.25">
      <c r="A137" s="19">
        <f t="shared" si="41"/>
        <v>130</v>
      </c>
      <c r="B137" s="19"/>
      <c r="C137" s="19"/>
      <c r="D137" s="19"/>
      <c r="E137" s="19"/>
      <c r="F137" s="69" t="e">
        <f>CALCULO!#REF!</f>
        <v>#REF!</v>
      </c>
      <c r="G137" s="20" t="e">
        <f>CALCULO!#REF!</f>
        <v>#REF!</v>
      </c>
      <c r="H137" s="21">
        <f t="shared" si="42"/>
        <v>31</v>
      </c>
      <c r="I137" s="19">
        <v>31</v>
      </c>
      <c r="J137" s="19">
        <v>0</v>
      </c>
      <c r="K137" s="19">
        <v>0</v>
      </c>
      <c r="L137" s="22" t="e">
        <f>+CALCULO!#REF!</f>
        <v>#REF!</v>
      </c>
      <c r="M137" s="22" t="e">
        <f t="shared" ref="M137:M189" si="62">IF(L137*1.0493&gt;$L$2*25,$L$2*25,L137*1.0493)</f>
        <v>#REF!</v>
      </c>
      <c r="N137" s="18">
        <f t="shared" si="48"/>
        <v>656.05</v>
      </c>
      <c r="O137" s="18" t="e">
        <f t="shared" si="49"/>
        <v>#REF!</v>
      </c>
      <c r="P137" s="18" t="e">
        <f t="shared" si="50"/>
        <v>#REF!</v>
      </c>
      <c r="Q137" s="18" t="e">
        <f t="shared" si="51"/>
        <v>#REF!</v>
      </c>
      <c r="R137" s="18" t="e">
        <f t="shared" si="52"/>
        <v>#REF!</v>
      </c>
      <c r="S137" s="18" t="e">
        <f t="shared" si="53"/>
        <v>#REF!</v>
      </c>
      <c r="T137" s="18" t="e">
        <f t="shared" si="54"/>
        <v>#REF!</v>
      </c>
      <c r="U137" s="18" t="e">
        <f t="shared" si="55"/>
        <v>#REF!</v>
      </c>
      <c r="W137" s="18" t="e">
        <f t="shared" si="56"/>
        <v>#REF!</v>
      </c>
      <c r="X137" s="18" t="e">
        <f>+ROUND(H137*M137*(VLOOKUP(M137,TABLAS!$B$44:$D$50,3,1)+1.125%),2)</f>
        <v>#REF!</v>
      </c>
      <c r="Y137" s="18" t="e">
        <f t="shared" si="57"/>
        <v>#REF!</v>
      </c>
      <c r="Z137" s="18" t="e">
        <f t="shared" si="58"/>
        <v>#REF!</v>
      </c>
      <c r="AB137" s="18" t="e">
        <f t="shared" si="59"/>
        <v>#REF!</v>
      </c>
      <c r="AC137" s="18" t="e">
        <f t="shared" si="60"/>
        <v>#REF!</v>
      </c>
      <c r="AD137" s="18" t="e">
        <f t="shared" ref="AD137:AD189" si="63">+H137*L137*3%</f>
        <v>#REF!</v>
      </c>
      <c r="AE137" s="18" t="e">
        <f t="shared" si="61"/>
        <v>#REF!</v>
      </c>
      <c r="AG137" s="18" t="e">
        <f t="shared" si="43"/>
        <v>#REF!</v>
      </c>
      <c r="AH137" s="18" t="e">
        <f t="shared" si="44"/>
        <v>#REF!</v>
      </c>
      <c r="AI137" s="18" t="e">
        <f t="shared" si="45"/>
        <v>#REF!</v>
      </c>
      <c r="AJ137" s="18" t="e">
        <f t="shared" si="46"/>
        <v>#REF!</v>
      </c>
      <c r="AK137" s="18" t="e">
        <f t="shared" si="47"/>
        <v>#REF!</v>
      </c>
      <c r="AL137" s="23" t="e">
        <f t="shared" ref="AL137:AL189" si="64">AE137/30.4</f>
        <v>#REF!</v>
      </c>
    </row>
    <row r="138" spans="1:38" ht="12.75" customHeight="1" x14ac:dyDescent="0.25">
      <c r="A138" s="19">
        <f t="shared" si="41"/>
        <v>131</v>
      </c>
      <c r="B138" s="19"/>
      <c r="C138" s="19"/>
      <c r="D138" s="19"/>
      <c r="E138" s="19"/>
      <c r="F138" s="69" t="e">
        <f>CALCULO!#REF!</f>
        <v>#REF!</v>
      </c>
      <c r="G138" s="20" t="e">
        <f>CALCULO!#REF!</f>
        <v>#REF!</v>
      </c>
      <c r="H138" s="21">
        <f t="shared" si="42"/>
        <v>31</v>
      </c>
      <c r="I138" s="19">
        <v>31</v>
      </c>
      <c r="J138" s="19">
        <v>0</v>
      </c>
      <c r="K138" s="19">
        <v>0</v>
      </c>
      <c r="L138" s="22" t="e">
        <f>+CALCULO!#REF!</f>
        <v>#REF!</v>
      </c>
      <c r="M138" s="22" t="e">
        <f t="shared" si="62"/>
        <v>#REF!</v>
      </c>
      <c r="N138" s="18">
        <f t="shared" si="48"/>
        <v>656.05</v>
      </c>
      <c r="O138" s="18" t="e">
        <f t="shared" si="49"/>
        <v>#REF!</v>
      </c>
      <c r="P138" s="18" t="e">
        <f t="shared" si="50"/>
        <v>#REF!</v>
      </c>
      <c r="Q138" s="18" t="e">
        <f t="shared" si="51"/>
        <v>#REF!</v>
      </c>
      <c r="R138" s="18" t="e">
        <f t="shared" si="52"/>
        <v>#REF!</v>
      </c>
      <c r="S138" s="18" t="e">
        <f t="shared" si="53"/>
        <v>#REF!</v>
      </c>
      <c r="T138" s="18" t="e">
        <f t="shared" si="54"/>
        <v>#REF!</v>
      </c>
      <c r="U138" s="18" t="e">
        <f t="shared" si="55"/>
        <v>#REF!</v>
      </c>
      <c r="W138" s="18" t="e">
        <f t="shared" si="56"/>
        <v>#REF!</v>
      </c>
      <c r="X138" s="18" t="e">
        <f>+ROUND(H138*M138*(VLOOKUP(M138,TABLAS!$B$44:$D$50,3,1)+1.125%),2)</f>
        <v>#REF!</v>
      </c>
      <c r="Y138" s="18" t="e">
        <f t="shared" si="57"/>
        <v>#REF!</v>
      </c>
      <c r="Z138" s="18" t="e">
        <f t="shared" si="58"/>
        <v>#REF!</v>
      </c>
      <c r="AB138" s="18" t="e">
        <f t="shared" si="59"/>
        <v>#REF!</v>
      </c>
      <c r="AC138" s="18" t="e">
        <f t="shared" si="60"/>
        <v>#REF!</v>
      </c>
      <c r="AD138" s="18" t="e">
        <f t="shared" si="63"/>
        <v>#REF!</v>
      </c>
      <c r="AE138" s="18" t="e">
        <f t="shared" si="61"/>
        <v>#REF!</v>
      </c>
      <c r="AG138" s="18" t="e">
        <f t="shared" si="43"/>
        <v>#REF!</v>
      </c>
      <c r="AH138" s="18" t="e">
        <f t="shared" si="44"/>
        <v>#REF!</v>
      </c>
      <c r="AI138" s="18" t="e">
        <f t="shared" si="45"/>
        <v>#REF!</v>
      </c>
      <c r="AJ138" s="18" t="e">
        <f t="shared" si="46"/>
        <v>#REF!</v>
      </c>
      <c r="AK138" s="18" t="e">
        <f t="shared" si="47"/>
        <v>#REF!</v>
      </c>
      <c r="AL138" s="23" t="e">
        <f t="shared" si="64"/>
        <v>#REF!</v>
      </c>
    </row>
    <row r="139" spans="1:38" ht="12.75" customHeight="1" x14ac:dyDescent="0.25">
      <c r="A139" s="19">
        <f t="shared" ref="A139:A189" si="65">+A138+1</f>
        <v>132</v>
      </c>
      <c r="B139" s="19"/>
      <c r="C139" s="19"/>
      <c r="D139" s="19"/>
      <c r="E139" s="19"/>
      <c r="F139" s="69" t="e">
        <f>CALCULO!#REF!</f>
        <v>#REF!</v>
      </c>
      <c r="G139" s="20" t="e">
        <f>CALCULO!#REF!</f>
        <v>#REF!</v>
      </c>
      <c r="H139" s="21">
        <f t="shared" ref="H139:H189" si="66">+I139-J139-K139</f>
        <v>31</v>
      </c>
      <c r="I139" s="19">
        <v>31</v>
      </c>
      <c r="J139" s="19">
        <v>0</v>
      </c>
      <c r="K139" s="19">
        <v>0</v>
      </c>
      <c r="L139" s="22" t="e">
        <f>+CALCULO!#REF!</f>
        <v>#REF!</v>
      </c>
      <c r="M139" s="22" t="e">
        <f t="shared" si="62"/>
        <v>#REF!</v>
      </c>
      <c r="N139" s="18">
        <f t="shared" si="48"/>
        <v>656.05</v>
      </c>
      <c r="O139" s="18" t="e">
        <f t="shared" si="49"/>
        <v>#REF!</v>
      </c>
      <c r="P139" s="18" t="e">
        <f t="shared" si="50"/>
        <v>#REF!</v>
      </c>
      <c r="Q139" s="18" t="e">
        <f t="shared" si="51"/>
        <v>#REF!</v>
      </c>
      <c r="R139" s="18" t="e">
        <f t="shared" si="52"/>
        <v>#REF!</v>
      </c>
      <c r="S139" s="18" t="e">
        <f t="shared" si="53"/>
        <v>#REF!</v>
      </c>
      <c r="T139" s="18" t="e">
        <f t="shared" si="54"/>
        <v>#REF!</v>
      </c>
      <c r="U139" s="18" t="e">
        <f t="shared" si="55"/>
        <v>#REF!</v>
      </c>
      <c r="W139" s="18" t="e">
        <f t="shared" si="56"/>
        <v>#REF!</v>
      </c>
      <c r="X139" s="18" t="e">
        <f>+ROUND(H139*M139*(VLOOKUP(M139,TABLAS!$B$44:$D$50,3,1)+1.125%),2)</f>
        <v>#REF!</v>
      </c>
      <c r="Y139" s="18" t="e">
        <f t="shared" si="57"/>
        <v>#REF!</v>
      </c>
      <c r="Z139" s="18" t="e">
        <f t="shared" si="58"/>
        <v>#REF!</v>
      </c>
      <c r="AB139" s="18" t="e">
        <f t="shared" si="59"/>
        <v>#REF!</v>
      </c>
      <c r="AC139" s="18" t="e">
        <f t="shared" si="60"/>
        <v>#REF!</v>
      </c>
      <c r="AD139" s="18" t="e">
        <f t="shared" si="63"/>
        <v>#REF!</v>
      </c>
      <c r="AE139" s="18" t="e">
        <f t="shared" si="61"/>
        <v>#REF!</v>
      </c>
      <c r="AG139" s="18" t="e">
        <f t="shared" ref="AG139:AG189" si="67">+AE139+AJ139</f>
        <v>#REF!</v>
      </c>
      <c r="AH139" s="18" t="e">
        <f t="shared" ref="AH139:AH189" si="68">+AG139*16%</f>
        <v>#REF!</v>
      </c>
      <c r="AI139" s="18" t="e">
        <f t="shared" ref="AI139:AI189" si="69">+AG139+AH139</f>
        <v>#REF!</v>
      </c>
      <c r="AJ139" s="18" t="e">
        <f t="shared" ref="AJ139:AJ189" si="70">+AE139*7.21%</f>
        <v>#REF!</v>
      </c>
      <c r="AK139" s="18" t="e">
        <f t="shared" ref="AK139:AK189" si="71">AL139*31</f>
        <v>#REF!</v>
      </c>
      <c r="AL139" s="23" t="e">
        <f t="shared" si="64"/>
        <v>#REF!</v>
      </c>
    </row>
    <row r="140" spans="1:38" ht="12.75" customHeight="1" x14ac:dyDescent="0.25">
      <c r="A140" s="19">
        <f t="shared" si="65"/>
        <v>133</v>
      </c>
      <c r="B140" s="19"/>
      <c r="C140" s="19"/>
      <c r="D140" s="19"/>
      <c r="E140" s="19"/>
      <c r="F140" s="69" t="e">
        <f>CALCULO!#REF!</f>
        <v>#REF!</v>
      </c>
      <c r="G140" s="20" t="e">
        <f>CALCULO!#REF!</f>
        <v>#REF!</v>
      </c>
      <c r="H140" s="21">
        <f t="shared" si="66"/>
        <v>31</v>
      </c>
      <c r="I140" s="19">
        <v>31</v>
      </c>
      <c r="J140" s="19">
        <v>0</v>
      </c>
      <c r="K140" s="19">
        <v>0</v>
      </c>
      <c r="L140" s="22" t="e">
        <f>+CALCULO!#REF!</f>
        <v>#REF!</v>
      </c>
      <c r="M140" s="22" t="e">
        <f t="shared" si="62"/>
        <v>#REF!</v>
      </c>
      <c r="N140" s="18">
        <f t="shared" si="48"/>
        <v>656.05</v>
      </c>
      <c r="O140" s="18" t="e">
        <f t="shared" si="49"/>
        <v>#REF!</v>
      </c>
      <c r="P140" s="18" t="e">
        <f t="shared" si="50"/>
        <v>#REF!</v>
      </c>
      <c r="Q140" s="18" t="e">
        <f t="shared" si="51"/>
        <v>#REF!</v>
      </c>
      <c r="R140" s="18" t="e">
        <f t="shared" si="52"/>
        <v>#REF!</v>
      </c>
      <c r="S140" s="18" t="e">
        <f t="shared" si="53"/>
        <v>#REF!</v>
      </c>
      <c r="T140" s="18" t="e">
        <f t="shared" si="54"/>
        <v>#REF!</v>
      </c>
      <c r="U140" s="18" t="e">
        <f t="shared" si="55"/>
        <v>#REF!</v>
      </c>
      <c r="W140" s="18" t="e">
        <f t="shared" si="56"/>
        <v>#REF!</v>
      </c>
      <c r="X140" s="18" t="e">
        <f>+ROUND(H140*M140*(VLOOKUP(M140,TABLAS!$B$44:$D$50,3,1)+1.125%),2)</f>
        <v>#REF!</v>
      </c>
      <c r="Y140" s="18" t="e">
        <f t="shared" si="57"/>
        <v>#REF!</v>
      </c>
      <c r="Z140" s="18" t="e">
        <f t="shared" si="58"/>
        <v>#REF!</v>
      </c>
      <c r="AB140" s="18" t="e">
        <f t="shared" si="59"/>
        <v>#REF!</v>
      </c>
      <c r="AC140" s="18" t="e">
        <f t="shared" si="60"/>
        <v>#REF!</v>
      </c>
      <c r="AD140" s="18" t="e">
        <f t="shared" si="63"/>
        <v>#REF!</v>
      </c>
      <c r="AE140" s="18" t="e">
        <f t="shared" si="61"/>
        <v>#REF!</v>
      </c>
      <c r="AG140" s="18" t="e">
        <f t="shared" si="67"/>
        <v>#REF!</v>
      </c>
      <c r="AH140" s="18" t="e">
        <f t="shared" si="68"/>
        <v>#REF!</v>
      </c>
      <c r="AI140" s="18" t="e">
        <f t="shared" si="69"/>
        <v>#REF!</v>
      </c>
      <c r="AJ140" s="18" t="e">
        <f t="shared" si="70"/>
        <v>#REF!</v>
      </c>
      <c r="AK140" s="18" t="e">
        <f t="shared" si="71"/>
        <v>#REF!</v>
      </c>
      <c r="AL140" s="23" t="e">
        <f t="shared" si="64"/>
        <v>#REF!</v>
      </c>
    </row>
    <row r="141" spans="1:38" ht="12.75" customHeight="1" x14ac:dyDescent="0.25">
      <c r="A141" s="19">
        <f t="shared" si="65"/>
        <v>134</v>
      </c>
      <c r="B141" s="19"/>
      <c r="C141" s="19"/>
      <c r="D141" s="19"/>
      <c r="E141" s="19"/>
      <c r="F141" s="69" t="e">
        <f>CALCULO!#REF!</f>
        <v>#REF!</v>
      </c>
      <c r="G141" s="20" t="e">
        <f>CALCULO!#REF!</f>
        <v>#REF!</v>
      </c>
      <c r="H141" s="21">
        <f t="shared" si="66"/>
        <v>31</v>
      </c>
      <c r="I141" s="19">
        <v>31</v>
      </c>
      <c r="J141" s="19">
        <v>0</v>
      </c>
      <c r="K141" s="19">
        <v>0</v>
      </c>
      <c r="L141" s="22" t="e">
        <f>+CALCULO!#REF!</f>
        <v>#REF!</v>
      </c>
      <c r="M141" s="22" t="e">
        <f t="shared" si="62"/>
        <v>#REF!</v>
      </c>
      <c r="N141" s="18">
        <f t="shared" si="48"/>
        <v>656.05</v>
      </c>
      <c r="O141" s="18" t="e">
        <f t="shared" si="49"/>
        <v>#REF!</v>
      </c>
      <c r="P141" s="18" t="e">
        <f t="shared" si="50"/>
        <v>#REF!</v>
      </c>
      <c r="Q141" s="18" t="e">
        <f t="shared" si="51"/>
        <v>#REF!</v>
      </c>
      <c r="R141" s="18" t="e">
        <f t="shared" si="52"/>
        <v>#REF!</v>
      </c>
      <c r="S141" s="18" t="e">
        <f t="shared" si="53"/>
        <v>#REF!</v>
      </c>
      <c r="T141" s="18" t="e">
        <f t="shared" si="54"/>
        <v>#REF!</v>
      </c>
      <c r="U141" s="18" t="e">
        <f t="shared" si="55"/>
        <v>#REF!</v>
      </c>
      <c r="W141" s="18" t="e">
        <f t="shared" si="56"/>
        <v>#REF!</v>
      </c>
      <c r="X141" s="18" t="e">
        <f>+ROUND(H141*M141*(VLOOKUP(M141,TABLAS!$B$44:$D$50,3,1)+1.125%),2)</f>
        <v>#REF!</v>
      </c>
      <c r="Y141" s="18" t="e">
        <f t="shared" si="57"/>
        <v>#REF!</v>
      </c>
      <c r="Z141" s="18" t="e">
        <f t="shared" si="58"/>
        <v>#REF!</v>
      </c>
      <c r="AB141" s="18" t="e">
        <f t="shared" si="59"/>
        <v>#REF!</v>
      </c>
      <c r="AC141" s="18" t="e">
        <f t="shared" si="60"/>
        <v>#REF!</v>
      </c>
      <c r="AD141" s="18" t="e">
        <f t="shared" si="63"/>
        <v>#REF!</v>
      </c>
      <c r="AE141" s="18" t="e">
        <f t="shared" si="61"/>
        <v>#REF!</v>
      </c>
      <c r="AG141" s="18" t="e">
        <f t="shared" si="67"/>
        <v>#REF!</v>
      </c>
      <c r="AH141" s="18" t="e">
        <f t="shared" si="68"/>
        <v>#REF!</v>
      </c>
      <c r="AI141" s="18" t="e">
        <f t="shared" si="69"/>
        <v>#REF!</v>
      </c>
      <c r="AJ141" s="18" t="e">
        <f t="shared" si="70"/>
        <v>#REF!</v>
      </c>
      <c r="AK141" s="18" t="e">
        <f t="shared" si="71"/>
        <v>#REF!</v>
      </c>
      <c r="AL141" s="23" t="e">
        <f t="shared" si="64"/>
        <v>#REF!</v>
      </c>
    </row>
    <row r="142" spans="1:38" ht="12.75" customHeight="1" x14ac:dyDescent="0.25">
      <c r="A142" s="19">
        <f t="shared" si="65"/>
        <v>135</v>
      </c>
      <c r="B142" s="19"/>
      <c r="C142" s="19"/>
      <c r="D142" s="19"/>
      <c r="E142" s="19"/>
      <c r="F142" s="69" t="e">
        <f>CALCULO!#REF!</f>
        <v>#REF!</v>
      </c>
      <c r="G142" s="20" t="e">
        <f>CALCULO!#REF!</f>
        <v>#REF!</v>
      </c>
      <c r="H142" s="21">
        <f t="shared" si="66"/>
        <v>31</v>
      </c>
      <c r="I142" s="19">
        <v>31</v>
      </c>
      <c r="J142" s="19">
        <v>0</v>
      </c>
      <c r="K142" s="19">
        <v>0</v>
      </c>
      <c r="L142" s="22" t="e">
        <f>+CALCULO!#REF!</f>
        <v>#REF!</v>
      </c>
      <c r="M142" s="22" t="e">
        <f t="shared" si="62"/>
        <v>#REF!</v>
      </c>
      <c r="N142" s="18">
        <f t="shared" si="48"/>
        <v>656.05</v>
      </c>
      <c r="O142" s="18" t="e">
        <f t="shared" si="49"/>
        <v>#REF!</v>
      </c>
      <c r="P142" s="18" t="e">
        <f t="shared" si="50"/>
        <v>#REF!</v>
      </c>
      <c r="Q142" s="18" t="e">
        <f t="shared" si="51"/>
        <v>#REF!</v>
      </c>
      <c r="R142" s="18" t="e">
        <f t="shared" si="52"/>
        <v>#REF!</v>
      </c>
      <c r="S142" s="18" t="e">
        <f t="shared" si="53"/>
        <v>#REF!</v>
      </c>
      <c r="T142" s="18" t="e">
        <f t="shared" si="54"/>
        <v>#REF!</v>
      </c>
      <c r="U142" s="18" t="e">
        <f t="shared" si="55"/>
        <v>#REF!</v>
      </c>
      <c r="W142" s="18" t="e">
        <f t="shared" si="56"/>
        <v>#REF!</v>
      </c>
      <c r="X142" s="18" t="e">
        <f>+ROUND(H142*M142*(VLOOKUP(M142,TABLAS!$B$44:$D$50,3,1)+1.125%),2)</f>
        <v>#REF!</v>
      </c>
      <c r="Y142" s="18" t="e">
        <f t="shared" si="57"/>
        <v>#REF!</v>
      </c>
      <c r="Z142" s="18" t="e">
        <f t="shared" si="58"/>
        <v>#REF!</v>
      </c>
      <c r="AB142" s="18" t="e">
        <f t="shared" si="59"/>
        <v>#REF!</v>
      </c>
      <c r="AC142" s="18" t="e">
        <f t="shared" si="60"/>
        <v>#REF!</v>
      </c>
      <c r="AD142" s="18" t="e">
        <f t="shared" si="63"/>
        <v>#REF!</v>
      </c>
      <c r="AE142" s="18" t="e">
        <f t="shared" si="61"/>
        <v>#REF!</v>
      </c>
      <c r="AG142" s="18" t="e">
        <f t="shared" si="67"/>
        <v>#REF!</v>
      </c>
      <c r="AH142" s="18" t="e">
        <f t="shared" si="68"/>
        <v>#REF!</v>
      </c>
      <c r="AI142" s="18" t="e">
        <f t="shared" si="69"/>
        <v>#REF!</v>
      </c>
      <c r="AJ142" s="18" t="e">
        <f t="shared" si="70"/>
        <v>#REF!</v>
      </c>
      <c r="AK142" s="18" t="e">
        <f t="shared" si="71"/>
        <v>#REF!</v>
      </c>
      <c r="AL142" s="23" t="e">
        <f t="shared" si="64"/>
        <v>#REF!</v>
      </c>
    </row>
    <row r="143" spans="1:38" ht="12.75" customHeight="1" x14ac:dyDescent="0.25">
      <c r="A143" s="19">
        <f t="shared" si="65"/>
        <v>136</v>
      </c>
      <c r="B143" s="19"/>
      <c r="C143" s="19"/>
      <c r="D143" s="19"/>
      <c r="E143" s="19"/>
      <c r="F143" s="69" t="e">
        <f>CALCULO!#REF!</f>
        <v>#REF!</v>
      </c>
      <c r="G143" s="20" t="e">
        <f>CALCULO!#REF!</f>
        <v>#REF!</v>
      </c>
      <c r="H143" s="21">
        <f t="shared" si="66"/>
        <v>31</v>
      </c>
      <c r="I143" s="19">
        <v>31</v>
      </c>
      <c r="J143" s="19">
        <v>0</v>
      </c>
      <c r="K143" s="19">
        <v>0</v>
      </c>
      <c r="L143" s="22" t="e">
        <f>+CALCULO!#REF!</f>
        <v>#REF!</v>
      </c>
      <c r="M143" s="22" t="e">
        <f t="shared" si="62"/>
        <v>#REF!</v>
      </c>
      <c r="N143" s="18">
        <f t="shared" si="48"/>
        <v>656.05</v>
      </c>
      <c r="O143" s="18" t="e">
        <f t="shared" si="49"/>
        <v>#REF!</v>
      </c>
      <c r="P143" s="18" t="e">
        <f t="shared" si="50"/>
        <v>#REF!</v>
      </c>
      <c r="Q143" s="18" t="e">
        <f t="shared" si="51"/>
        <v>#REF!</v>
      </c>
      <c r="R143" s="18" t="e">
        <f t="shared" si="52"/>
        <v>#REF!</v>
      </c>
      <c r="S143" s="18" t="e">
        <f t="shared" si="53"/>
        <v>#REF!</v>
      </c>
      <c r="T143" s="18" t="e">
        <f t="shared" si="54"/>
        <v>#REF!</v>
      </c>
      <c r="U143" s="18" t="e">
        <f t="shared" si="55"/>
        <v>#REF!</v>
      </c>
      <c r="W143" s="18" t="e">
        <f t="shared" si="56"/>
        <v>#REF!</v>
      </c>
      <c r="X143" s="18" t="e">
        <f>+ROUND(H143*M143*(VLOOKUP(M143,TABLAS!$B$44:$D$50,3,1)+1.125%),2)</f>
        <v>#REF!</v>
      </c>
      <c r="Y143" s="18" t="e">
        <f t="shared" si="57"/>
        <v>#REF!</v>
      </c>
      <c r="Z143" s="18" t="e">
        <f t="shared" si="58"/>
        <v>#REF!</v>
      </c>
      <c r="AB143" s="18" t="e">
        <f t="shared" si="59"/>
        <v>#REF!</v>
      </c>
      <c r="AC143" s="18" t="e">
        <f t="shared" si="60"/>
        <v>#REF!</v>
      </c>
      <c r="AD143" s="18" t="e">
        <f t="shared" si="63"/>
        <v>#REF!</v>
      </c>
      <c r="AE143" s="18" t="e">
        <f t="shared" si="61"/>
        <v>#REF!</v>
      </c>
      <c r="AG143" s="18" t="e">
        <f t="shared" si="67"/>
        <v>#REF!</v>
      </c>
      <c r="AH143" s="18" t="e">
        <f t="shared" si="68"/>
        <v>#REF!</v>
      </c>
      <c r="AI143" s="18" t="e">
        <f t="shared" si="69"/>
        <v>#REF!</v>
      </c>
      <c r="AJ143" s="18" t="e">
        <f t="shared" si="70"/>
        <v>#REF!</v>
      </c>
      <c r="AK143" s="18" t="e">
        <f t="shared" si="71"/>
        <v>#REF!</v>
      </c>
      <c r="AL143" s="23" t="e">
        <f t="shared" si="64"/>
        <v>#REF!</v>
      </c>
    </row>
    <row r="144" spans="1:38" ht="12.75" customHeight="1" x14ac:dyDescent="0.25">
      <c r="A144" s="19">
        <f t="shared" si="65"/>
        <v>137</v>
      </c>
      <c r="B144" s="19"/>
      <c r="C144" s="19"/>
      <c r="D144" s="19"/>
      <c r="E144" s="19"/>
      <c r="F144" s="69" t="e">
        <f>CALCULO!#REF!</f>
        <v>#REF!</v>
      </c>
      <c r="G144" s="20" t="e">
        <f>CALCULO!#REF!</f>
        <v>#REF!</v>
      </c>
      <c r="H144" s="21">
        <f t="shared" si="66"/>
        <v>31</v>
      </c>
      <c r="I144" s="19">
        <v>31</v>
      </c>
      <c r="J144" s="19">
        <v>0</v>
      </c>
      <c r="K144" s="19">
        <v>0</v>
      </c>
      <c r="L144" s="22" t="e">
        <f>+CALCULO!#REF!</f>
        <v>#REF!</v>
      </c>
      <c r="M144" s="22" t="e">
        <f t="shared" si="62"/>
        <v>#REF!</v>
      </c>
      <c r="N144" s="18">
        <f t="shared" si="48"/>
        <v>656.05</v>
      </c>
      <c r="O144" s="18" t="e">
        <f t="shared" si="49"/>
        <v>#REF!</v>
      </c>
      <c r="P144" s="18" t="e">
        <f t="shared" si="50"/>
        <v>#REF!</v>
      </c>
      <c r="Q144" s="18" t="e">
        <f t="shared" si="51"/>
        <v>#REF!</v>
      </c>
      <c r="R144" s="18" t="e">
        <f t="shared" si="52"/>
        <v>#REF!</v>
      </c>
      <c r="S144" s="18" t="e">
        <f t="shared" si="53"/>
        <v>#REF!</v>
      </c>
      <c r="T144" s="18" t="e">
        <f t="shared" si="54"/>
        <v>#REF!</v>
      </c>
      <c r="U144" s="18" t="e">
        <f t="shared" si="55"/>
        <v>#REF!</v>
      </c>
      <c r="W144" s="18" t="e">
        <f t="shared" si="56"/>
        <v>#REF!</v>
      </c>
      <c r="X144" s="18" t="e">
        <f>+ROUND(H144*M144*(VLOOKUP(M144,TABLAS!$B$44:$D$50,3,1)+1.125%),2)</f>
        <v>#REF!</v>
      </c>
      <c r="Y144" s="18" t="e">
        <f t="shared" si="57"/>
        <v>#REF!</v>
      </c>
      <c r="Z144" s="18" t="e">
        <f t="shared" si="58"/>
        <v>#REF!</v>
      </c>
      <c r="AB144" s="18" t="e">
        <f t="shared" si="59"/>
        <v>#REF!</v>
      </c>
      <c r="AC144" s="18" t="e">
        <f t="shared" si="60"/>
        <v>#REF!</v>
      </c>
      <c r="AD144" s="18" t="e">
        <f t="shared" si="63"/>
        <v>#REF!</v>
      </c>
      <c r="AE144" s="18" t="e">
        <f t="shared" si="61"/>
        <v>#REF!</v>
      </c>
      <c r="AG144" s="18" t="e">
        <f t="shared" si="67"/>
        <v>#REF!</v>
      </c>
      <c r="AH144" s="18" t="e">
        <f t="shared" si="68"/>
        <v>#REF!</v>
      </c>
      <c r="AI144" s="18" t="e">
        <f t="shared" si="69"/>
        <v>#REF!</v>
      </c>
      <c r="AJ144" s="18" t="e">
        <f t="shared" si="70"/>
        <v>#REF!</v>
      </c>
      <c r="AK144" s="18" t="e">
        <f t="shared" si="71"/>
        <v>#REF!</v>
      </c>
      <c r="AL144" s="23" t="e">
        <f t="shared" si="64"/>
        <v>#REF!</v>
      </c>
    </row>
    <row r="145" spans="1:38" ht="12.75" customHeight="1" x14ac:dyDescent="0.25">
      <c r="A145" s="19">
        <f t="shared" si="65"/>
        <v>138</v>
      </c>
      <c r="B145" s="19"/>
      <c r="C145" s="19"/>
      <c r="D145" s="19"/>
      <c r="E145" s="19"/>
      <c r="F145" s="69" t="e">
        <f>CALCULO!#REF!</f>
        <v>#REF!</v>
      </c>
      <c r="G145" s="20" t="e">
        <f>CALCULO!#REF!</f>
        <v>#REF!</v>
      </c>
      <c r="H145" s="21">
        <f t="shared" si="66"/>
        <v>31</v>
      </c>
      <c r="I145" s="19">
        <v>31</v>
      </c>
      <c r="J145" s="19">
        <v>0</v>
      </c>
      <c r="K145" s="19">
        <v>0</v>
      </c>
      <c r="L145" s="22" t="e">
        <f>+CALCULO!#REF!</f>
        <v>#REF!</v>
      </c>
      <c r="M145" s="22" t="e">
        <f t="shared" si="62"/>
        <v>#REF!</v>
      </c>
      <c r="N145" s="18">
        <f t="shared" si="48"/>
        <v>656.05</v>
      </c>
      <c r="O145" s="18" t="e">
        <f t="shared" si="49"/>
        <v>#REF!</v>
      </c>
      <c r="P145" s="18" t="e">
        <f t="shared" si="50"/>
        <v>#REF!</v>
      </c>
      <c r="Q145" s="18" t="e">
        <f t="shared" si="51"/>
        <v>#REF!</v>
      </c>
      <c r="R145" s="18" t="e">
        <f t="shared" si="52"/>
        <v>#REF!</v>
      </c>
      <c r="S145" s="18" t="e">
        <f t="shared" si="53"/>
        <v>#REF!</v>
      </c>
      <c r="T145" s="18" t="e">
        <f t="shared" si="54"/>
        <v>#REF!</v>
      </c>
      <c r="U145" s="18" t="e">
        <f t="shared" si="55"/>
        <v>#REF!</v>
      </c>
      <c r="W145" s="18" t="e">
        <f t="shared" si="56"/>
        <v>#REF!</v>
      </c>
      <c r="X145" s="18" t="e">
        <f>+ROUND(H145*M145*(VLOOKUP(M145,TABLAS!$B$44:$D$50,3,1)+1.125%),2)</f>
        <v>#REF!</v>
      </c>
      <c r="Y145" s="18" t="e">
        <f t="shared" si="57"/>
        <v>#REF!</v>
      </c>
      <c r="Z145" s="18" t="e">
        <f t="shared" si="58"/>
        <v>#REF!</v>
      </c>
      <c r="AB145" s="18" t="e">
        <f t="shared" si="59"/>
        <v>#REF!</v>
      </c>
      <c r="AC145" s="18" t="e">
        <f t="shared" si="60"/>
        <v>#REF!</v>
      </c>
      <c r="AD145" s="18" t="e">
        <f t="shared" si="63"/>
        <v>#REF!</v>
      </c>
      <c r="AE145" s="18" t="e">
        <f t="shared" si="61"/>
        <v>#REF!</v>
      </c>
      <c r="AG145" s="18" t="e">
        <f t="shared" si="67"/>
        <v>#REF!</v>
      </c>
      <c r="AH145" s="18" t="e">
        <f t="shared" si="68"/>
        <v>#REF!</v>
      </c>
      <c r="AI145" s="18" t="e">
        <f t="shared" si="69"/>
        <v>#REF!</v>
      </c>
      <c r="AJ145" s="18" t="e">
        <f t="shared" si="70"/>
        <v>#REF!</v>
      </c>
      <c r="AK145" s="18" t="e">
        <f t="shared" si="71"/>
        <v>#REF!</v>
      </c>
      <c r="AL145" s="23" t="e">
        <f t="shared" si="64"/>
        <v>#REF!</v>
      </c>
    </row>
    <row r="146" spans="1:38" ht="12.75" customHeight="1" x14ac:dyDescent="0.25">
      <c r="A146" s="19">
        <f t="shared" si="65"/>
        <v>139</v>
      </c>
      <c r="B146" s="19"/>
      <c r="C146" s="19"/>
      <c r="D146" s="19"/>
      <c r="E146" s="19"/>
      <c r="F146" s="69" t="e">
        <f>CALCULO!#REF!</f>
        <v>#REF!</v>
      </c>
      <c r="G146" s="20" t="e">
        <f>CALCULO!#REF!</f>
        <v>#REF!</v>
      </c>
      <c r="H146" s="21">
        <f t="shared" si="66"/>
        <v>31</v>
      </c>
      <c r="I146" s="19">
        <v>31</v>
      </c>
      <c r="J146" s="19">
        <v>0</v>
      </c>
      <c r="K146" s="19">
        <v>0</v>
      </c>
      <c r="L146" s="22" t="e">
        <f>+CALCULO!#REF!</f>
        <v>#REF!</v>
      </c>
      <c r="M146" s="22" t="e">
        <f t="shared" si="62"/>
        <v>#REF!</v>
      </c>
      <c r="N146" s="18">
        <f t="shared" si="48"/>
        <v>656.05</v>
      </c>
      <c r="O146" s="18" t="e">
        <f t="shared" si="49"/>
        <v>#REF!</v>
      </c>
      <c r="P146" s="18" t="e">
        <f t="shared" si="50"/>
        <v>#REF!</v>
      </c>
      <c r="Q146" s="18" t="e">
        <f t="shared" si="51"/>
        <v>#REF!</v>
      </c>
      <c r="R146" s="18" t="e">
        <f t="shared" si="52"/>
        <v>#REF!</v>
      </c>
      <c r="S146" s="18" t="e">
        <f t="shared" si="53"/>
        <v>#REF!</v>
      </c>
      <c r="T146" s="18" t="e">
        <f t="shared" si="54"/>
        <v>#REF!</v>
      </c>
      <c r="U146" s="18" t="e">
        <f t="shared" si="55"/>
        <v>#REF!</v>
      </c>
      <c r="W146" s="18" t="e">
        <f t="shared" si="56"/>
        <v>#REF!</v>
      </c>
      <c r="X146" s="18" t="e">
        <f>+ROUND(H146*M146*(VLOOKUP(M146,TABLAS!$B$44:$D$50,3,1)+1.125%),2)</f>
        <v>#REF!</v>
      </c>
      <c r="Y146" s="18" t="e">
        <f t="shared" si="57"/>
        <v>#REF!</v>
      </c>
      <c r="Z146" s="18" t="e">
        <f t="shared" si="58"/>
        <v>#REF!</v>
      </c>
      <c r="AB146" s="18" t="e">
        <f t="shared" si="59"/>
        <v>#REF!</v>
      </c>
      <c r="AC146" s="18" t="e">
        <f t="shared" si="60"/>
        <v>#REF!</v>
      </c>
      <c r="AD146" s="18" t="e">
        <f t="shared" si="63"/>
        <v>#REF!</v>
      </c>
      <c r="AE146" s="18" t="e">
        <f t="shared" si="61"/>
        <v>#REF!</v>
      </c>
      <c r="AG146" s="18" t="e">
        <f t="shared" si="67"/>
        <v>#REF!</v>
      </c>
      <c r="AH146" s="18" t="e">
        <f t="shared" si="68"/>
        <v>#REF!</v>
      </c>
      <c r="AI146" s="18" t="e">
        <f t="shared" si="69"/>
        <v>#REF!</v>
      </c>
      <c r="AJ146" s="18" t="e">
        <f t="shared" si="70"/>
        <v>#REF!</v>
      </c>
      <c r="AK146" s="18" t="e">
        <f t="shared" si="71"/>
        <v>#REF!</v>
      </c>
      <c r="AL146" s="23" t="e">
        <f t="shared" si="64"/>
        <v>#REF!</v>
      </c>
    </row>
    <row r="147" spans="1:38" ht="12.75" customHeight="1" x14ac:dyDescent="0.25">
      <c r="A147" s="19">
        <f t="shared" si="65"/>
        <v>140</v>
      </c>
      <c r="B147" s="19"/>
      <c r="C147" s="19"/>
      <c r="D147" s="19"/>
      <c r="E147" s="19"/>
      <c r="F147" s="69" t="e">
        <f>CALCULO!#REF!</f>
        <v>#REF!</v>
      </c>
      <c r="G147" s="20" t="e">
        <f>CALCULO!#REF!</f>
        <v>#REF!</v>
      </c>
      <c r="H147" s="21">
        <f t="shared" si="66"/>
        <v>31</v>
      </c>
      <c r="I147" s="19">
        <v>31</v>
      </c>
      <c r="J147" s="19">
        <v>0</v>
      </c>
      <c r="K147" s="19">
        <v>0</v>
      </c>
      <c r="L147" s="22" t="e">
        <f>+CALCULO!#REF!</f>
        <v>#REF!</v>
      </c>
      <c r="M147" s="22" t="e">
        <f t="shared" si="62"/>
        <v>#REF!</v>
      </c>
      <c r="N147" s="18">
        <f t="shared" si="48"/>
        <v>656.05</v>
      </c>
      <c r="O147" s="18" t="e">
        <f t="shared" si="49"/>
        <v>#REF!</v>
      </c>
      <c r="P147" s="18" t="e">
        <f t="shared" si="50"/>
        <v>#REF!</v>
      </c>
      <c r="Q147" s="18" t="e">
        <f t="shared" si="51"/>
        <v>#REF!</v>
      </c>
      <c r="R147" s="18" t="e">
        <f t="shared" si="52"/>
        <v>#REF!</v>
      </c>
      <c r="S147" s="18" t="e">
        <f t="shared" si="53"/>
        <v>#REF!</v>
      </c>
      <c r="T147" s="18" t="e">
        <f t="shared" si="54"/>
        <v>#REF!</v>
      </c>
      <c r="U147" s="18" t="e">
        <f t="shared" si="55"/>
        <v>#REF!</v>
      </c>
      <c r="W147" s="18" t="e">
        <f t="shared" si="56"/>
        <v>#REF!</v>
      </c>
      <c r="X147" s="18" t="e">
        <f>+ROUND(H147*M147*(VLOOKUP(M147,TABLAS!$B$44:$D$50,3,1)+1.125%),2)</f>
        <v>#REF!</v>
      </c>
      <c r="Y147" s="18" t="e">
        <f t="shared" si="57"/>
        <v>#REF!</v>
      </c>
      <c r="Z147" s="18" t="e">
        <f t="shared" si="58"/>
        <v>#REF!</v>
      </c>
      <c r="AB147" s="18" t="e">
        <f t="shared" si="59"/>
        <v>#REF!</v>
      </c>
      <c r="AC147" s="18" t="e">
        <f t="shared" si="60"/>
        <v>#REF!</v>
      </c>
      <c r="AD147" s="18" t="e">
        <f t="shared" si="63"/>
        <v>#REF!</v>
      </c>
      <c r="AE147" s="18" t="e">
        <f t="shared" si="61"/>
        <v>#REF!</v>
      </c>
      <c r="AG147" s="18" t="e">
        <f t="shared" si="67"/>
        <v>#REF!</v>
      </c>
      <c r="AH147" s="18" t="e">
        <f t="shared" si="68"/>
        <v>#REF!</v>
      </c>
      <c r="AI147" s="18" t="e">
        <f t="shared" si="69"/>
        <v>#REF!</v>
      </c>
      <c r="AJ147" s="18" t="e">
        <f t="shared" si="70"/>
        <v>#REF!</v>
      </c>
      <c r="AK147" s="18" t="e">
        <f t="shared" si="71"/>
        <v>#REF!</v>
      </c>
      <c r="AL147" s="23" t="e">
        <f t="shared" si="64"/>
        <v>#REF!</v>
      </c>
    </row>
    <row r="148" spans="1:38" ht="12.75" customHeight="1" x14ac:dyDescent="0.25">
      <c r="A148" s="19">
        <f t="shared" si="65"/>
        <v>141</v>
      </c>
      <c r="B148" s="19"/>
      <c r="C148" s="19"/>
      <c r="D148" s="19"/>
      <c r="E148" s="19"/>
      <c r="F148" s="69" t="e">
        <f>CALCULO!#REF!</f>
        <v>#REF!</v>
      </c>
      <c r="G148" s="20" t="e">
        <f>CALCULO!#REF!</f>
        <v>#REF!</v>
      </c>
      <c r="H148" s="21">
        <f t="shared" si="66"/>
        <v>31</v>
      </c>
      <c r="I148" s="19">
        <v>31</v>
      </c>
      <c r="J148" s="19">
        <v>0</v>
      </c>
      <c r="K148" s="19">
        <v>0</v>
      </c>
      <c r="L148" s="22" t="e">
        <f>+CALCULO!#REF!</f>
        <v>#REF!</v>
      </c>
      <c r="M148" s="22" t="e">
        <f t="shared" si="62"/>
        <v>#REF!</v>
      </c>
      <c r="N148" s="18">
        <f t="shared" si="48"/>
        <v>656.05</v>
      </c>
      <c r="O148" s="18" t="e">
        <f t="shared" si="49"/>
        <v>#REF!</v>
      </c>
      <c r="P148" s="18" t="e">
        <f t="shared" si="50"/>
        <v>#REF!</v>
      </c>
      <c r="Q148" s="18" t="e">
        <f t="shared" si="51"/>
        <v>#REF!</v>
      </c>
      <c r="R148" s="18" t="e">
        <f t="shared" si="52"/>
        <v>#REF!</v>
      </c>
      <c r="S148" s="18" t="e">
        <f t="shared" si="53"/>
        <v>#REF!</v>
      </c>
      <c r="T148" s="18" t="e">
        <f t="shared" si="54"/>
        <v>#REF!</v>
      </c>
      <c r="U148" s="18" t="e">
        <f t="shared" si="55"/>
        <v>#REF!</v>
      </c>
      <c r="W148" s="18" t="e">
        <f t="shared" si="56"/>
        <v>#REF!</v>
      </c>
      <c r="X148" s="18" t="e">
        <f>+ROUND(H148*M148*(VLOOKUP(M148,TABLAS!$B$44:$D$50,3,1)+1.125%),2)</f>
        <v>#REF!</v>
      </c>
      <c r="Y148" s="18" t="e">
        <f t="shared" si="57"/>
        <v>#REF!</v>
      </c>
      <c r="Z148" s="18" t="e">
        <f t="shared" si="58"/>
        <v>#REF!</v>
      </c>
      <c r="AB148" s="18" t="e">
        <f t="shared" si="59"/>
        <v>#REF!</v>
      </c>
      <c r="AC148" s="18" t="e">
        <f t="shared" si="60"/>
        <v>#REF!</v>
      </c>
      <c r="AD148" s="18" t="e">
        <f t="shared" si="63"/>
        <v>#REF!</v>
      </c>
      <c r="AE148" s="18" t="e">
        <f t="shared" si="61"/>
        <v>#REF!</v>
      </c>
      <c r="AG148" s="18" t="e">
        <f t="shared" si="67"/>
        <v>#REF!</v>
      </c>
      <c r="AH148" s="18" t="e">
        <f t="shared" si="68"/>
        <v>#REF!</v>
      </c>
      <c r="AI148" s="18" t="e">
        <f t="shared" si="69"/>
        <v>#REF!</v>
      </c>
      <c r="AJ148" s="18" t="e">
        <f t="shared" si="70"/>
        <v>#REF!</v>
      </c>
      <c r="AK148" s="18" t="e">
        <f t="shared" si="71"/>
        <v>#REF!</v>
      </c>
      <c r="AL148" s="23" t="e">
        <f t="shared" si="64"/>
        <v>#REF!</v>
      </c>
    </row>
    <row r="149" spans="1:38" ht="12.75" customHeight="1" x14ac:dyDescent="0.25">
      <c r="A149" s="19">
        <f t="shared" si="65"/>
        <v>142</v>
      </c>
      <c r="B149" s="19"/>
      <c r="C149" s="19"/>
      <c r="D149" s="19"/>
      <c r="E149" s="19"/>
      <c r="F149" s="69" t="e">
        <f>CALCULO!#REF!</f>
        <v>#REF!</v>
      </c>
      <c r="G149" s="20" t="e">
        <f>CALCULO!#REF!</f>
        <v>#REF!</v>
      </c>
      <c r="H149" s="21">
        <f t="shared" si="66"/>
        <v>31</v>
      </c>
      <c r="I149" s="19">
        <v>31</v>
      </c>
      <c r="J149" s="19">
        <v>0</v>
      </c>
      <c r="K149" s="19">
        <v>0</v>
      </c>
      <c r="L149" s="22" t="e">
        <f>+CALCULO!#REF!</f>
        <v>#REF!</v>
      </c>
      <c r="M149" s="22" t="e">
        <f t="shared" si="62"/>
        <v>#REF!</v>
      </c>
      <c r="N149" s="18">
        <f t="shared" si="48"/>
        <v>656.05</v>
      </c>
      <c r="O149" s="18" t="e">
        <f t="shared" si="49"/>
        <v>#REF!</v>
      </c>
      <c r="P149" s="18" t="e">
        <f t="shared" si="50"/>
        <v>#REF!</v>
      </c>
      <c r="Q149" s="18" t="e">
        <f t="shared" si="51"/>
        <v>#REF!</v>
      </c>
      <c r="R149" s="18" t="e">
        <f t="shared" si="52"/>
        <v>#REF!</v>
      </c>
      <c r="S149" s="18" t="e">
        <f t="shared" si="53"/>
        <v>#REF!</v>
      </c>
      <c r="T149" s="18" t="e">
        <f t="shared" si="54"/>
        <v>#REF!</v>
      </c>
      <c r="U149" s="18" t="e">
        <f t="shared" si="55"/>
        <v>#REF!</v>
      </c>
      <c r="W149" s="18" t="e">
        <f t="shared" si="56"/>
        <v>#REF!</v>
      </c>
      <c r="X149" s="18" t="e">
        <f>+ROUND(H149*M149*(VLOOKUP(M149,TABLAS!$B$44:$D$50,3,1)+1.125%),2)</f>
        <v>#REF!</v>
      </c>
      <c r="Y149" s="18" t="e">
        <f t="shared" si="57"/>
        <v>#REF!</v>
      </c>
      <c r="Z149" s="18" t="e">
        <f t="shared" si="58"/>
        <v>#REF!</v>
      </c>
      <c r="AB149" s="18" t="e">
        <f t="shared" si="59"/>
        <v>#REF!</v>
      </c>
      <c r="AC149" s="18" t="e">
        <f t="shared" si="60"/>
        <v>#REF!</v>
      </c>
      <c r="AD149" s="18" t="e">
        <f t="shared" si="63"/>
        <v>#REF!</v>
      </c>
      <c r="AE149" s="18" t="e">
        <f t="shared" si="61"/>
        <v>#REF!</v>
      </c>
      <c r="AG149" s="18" t="e">
        <f t="shared" si="67"/>
        <v>#REF!</v>
      </c>
      <c r="AH149" s="18" t="e">
        <f t="shared" si="68"/>
        <v>#REF!</v>
      </c>
      <c r="AI149" s="18" t="e">
        <f t="shared" si="69"/>
        <v>#REF!</v>
      </c>
      <c r="AJ149" s="18" t="e">
        <f t="shared" si="70"/>
        <v>#REF!</v>
      </c>
      <c r="AK149" s="18" t="e">
        <f t="shared" si="71"/>
        <v>#REF!</v>
      </c>
      <c r="AL149" s="23" t="e">
        <f t="shared" si="64"/>
        <v>#REF!</v>
      </c>
    </row>
    <row r="150" spans="1:38" ht="12.75" customHeight="1" x14ac:dyDescent="0.25">
      <c r="A150" s="19">
        <f t="shared" si="65"/>
        <v>143</v>
      </c>
      <c r="B150" s="19"/>
      <c r="C150" s="19"/>
      <c r="D150" s="19"/>
      <c r="E150" s="19"/>
      <c r="F150" s="69" t="e">
        <f>CALCULO!#REF!</f>
        <v>#REF!</v>
      </c>
      <c r="G150" s="20" t="e">
        <f>CALCULO!#REF!</f>
        <v>#REF!</v>
      </c>
      <c r="H150" s="21">
        <f t="shared" si="66"/>
        <v>31</v>
      </c>
      <c r="I150" s="19">
        <v>31</v>
      </c>
      <c r="J150" s="19">
        <v>0</v>
      </c>
      <c r="K150" s="19">
        <v>0</v>
      </c>
      <c r="L150" s="22" t="e">
        <f>+CALCULO!#REF!</f>
        <v>#REF!</v>
      </c>
      <c r="M150" s="22" t="e">
        <f t="shared" si="62"/>
        <v>#REF!</v>
      </c>
      <c r="N150" s="18">
        <f t="shared" si="48"/>
        <v>656.05</v>
      </c>
      <c r="O150" s="18" t="e">
        <f t="shared" si="49"/>
        <v>#REF!</v>
      </c>
      <c r="P150" s="18" t="e">
        <f t="shared" si="50"/>
        <v>#REF!</v>
      </c>
      <c r="Q150" s="18" t="e">
        <f t="shared" si="51"/>
        <v>#REF!</v>
      </c>
      <c r="R150" s="18" t="e">
        <f t="shared" si="52"/>
        <v>#REF!</v>
      </c>
      <c r="S150" s="18" t="e">
        <f t="shared" si="53"/>
        <v>#REF!</v>
      </c>
      <c r="T150" s="18" t="e">
        <f t="shared" si="54"/>
        <v>#REF!</v>
      </c>
      <c r="U150" s="18" t="e">
        <f t="shared" si="55"/>
        <v>#REF!</v>
      </c>
      <c r="W150" s="18" t="e">
        <f t="shared" si="56"/>
        <v>#REF!</v>
      </c>
      <c r="X150" s="18" t="e">
        <f>+ROUND(H150*M150*(VLOOKUP(M150,TABLAS!$B$44:$D$50,3,1)+1.125%),2)</f>
        <v>#REF!</v>
      </c>
      <c r="Y150" s="18" t="e">
        <f t="shared" si="57"/>
        <v>#REF!</v>
      </c>
      <c r="Z150" s="18" t="e">
        <f t="shared" si="58"/>
        <v>#REF!</v>
      </c>
      <c r="AB150" s="18" t="e">
        <f t="shared" si="59"/>
        <v>#REF!</v>
      </c>
      <c r="AC150" s="18" t="e">
        <f t="shared" si="60"/>
        <v>#REF!</v>
      </c>
      <c r="AD150" s="18" t="e">
        <f t="shared" si="63"/>
        <v>#REF!</v>
      </c>
      <c r="AE150" s="18" t="e">
        <f t="shared" si="61"/>
        <v>#REF!</v>
      </c>
      <c r="AG150" s="18" t="e">
        <f t="shared" si="67"/>
        <v>#REF!</v>
      </c>
      <c r="AH150" s="18" t="e">
        <f t="shared" si="68"/>
        <v>#REF!</v>
      </c>
      <c r="AI150" s="18" t="e">
        <f t="shared" si="69"/>
        <v>#REF!</v>
      </c>
      <c r="AJ150" s="18" t="e">
        <f t="shared" si="70"/>
        <v>#REF!</v>
      </c>
      <c r="AK150" s="18" t="e">
        <f t="shared" si="71"/>
        <v>#REF!</v>
      </c>
      <c r="AL150" s="23" t="e">
        <f t="shared" si="64"/>
        <v>#REF!</v>
      </c>
    </row>
    <row r="151" spans="1:38" ht="12.75" customHeight="1" x14ac:dyDescent="0.25">
      <c r="A151" s="19">
        <f t="shared" si="65"/>
        <v>144</v>
      </c>
      <c r="B151" s="19"/>
      <c r="C151" s="19"/>
      <c r="D151" s="19"/>
      <c r="E151" s="19"/>
      <c r="F151" s="69" t="e">
        <f>CALCULO!#REF!</f>
        <v>#REF!</v>
      </c>
      <c r="G151" s="20" t="e">
        <f>CALCULO!#REF!</f>
        <v>#REF!</v>
      </c>
      <c r="H151" s="21">
        <f t="shared" si="66"/>
        <v>31</v>
      </c>
      <c r="I151" s="19">
        <v>31</v>
      </c>
      <c r="J151" s="19">
        <v>0</v>
      </c>
      <c r="K151" s="19">
        <v>0</v>
      </c>
      <c r="L151" s="22" t="e">
        <f>+CALCULO!#REF!</f>
        <v>#REF!</v>
      </c>
      <c r="M151" s="22" t="e">
        <f t="shared" si="62"/>
        <v>#REF!</v>
      </c>
      <c r="N151" s="18">
        <f t="shared" si="48"/>
        <v>656.05</v>
      </c>
      <c r="O151" s="18" t="e">
        <f t="shared" si="49"/>
        <v>#REF!</v>
      </c>
      <c r="P151" s="18" t="e">
        <f t="shared" si="50"/>
        <v>#REF!</v>
      </c>
      <c r="Q151" s="18" t="e">
        <f t="shared" si="51"/>
        <v>#REF!</v>
      </c>
      <c r="R151" s="18" t="e">
        <f t="shared" si="52"/>
        <v>#REF!</v>
      </c>
      <c r="S151" s="18" t="e">
        <f t="shared" si="53"/>
        <v>#REF!</v>
      </c>
      <c r="T151" s="18" t="e">
        <f t="shared" si="54"/>
        <v>#REF!</v>
      </c>
      <c r="U151" s="18" t="e">
        <f t="shared" si="55"/>
        <v>#REF!</v>
      </c>
      <c r="W151" s="18" t="e">
        <f t="shared" si="56"/>
        <v>#REF!</v>
      </c>
      <c r="X151" s="18" t="e">
        <f>+ROUND(H151*M151*(VLOOKUP(M151,TABLAS!$B$44:$D$50,3,1)+1.125%),2)</f>
        <v>#REF!</v>
      </c>
      <c r="Y151" s="18" t="e">
        <f t="shared" si="57"/>
        <v>#REF!</v>
      </c>
      <c r="Z151" s="18" t="e">
        <f t="shared" si="58"/>
        <v>#REF!</v>
      </c>
      <c r="AB151" s="18" t="e">
        <f t="shared" si="59"/>
        <v>#REF!</v>
      </c>
      <c r="AC151" s="18" t="e">
        <f t="shared" si="60"/>
        <v>#REF!</v>
      </c>
      <c r="AD151" s="18" t="e">
        <f t="shared" si="63"/>
        <v>#REF!</v>
      </c>
      <c r="AE151" s="18" t="e">
        <f t="shared" si="61"/>
        <v>#REF!</v>
      </c>
      <c r="AG151" s="18" t="e">
        <f t="shared" si="67"/>
        <v>#REF!</v>
      </c>
      <c r="AH151" s="18" t="e">
        <f t="shared" si="68"/>
        <v>#REF!</v>
      </c>
      <c r="AI151" s="18" t="e">
        <f t="shared" si="69"/>
        <v>#REF!</v>
      </c>
      <c r="AJ151" s="18" t="e">
        <f t="shared" si="70"/>
        <v>#REF!</v>
      </c>
      <c r="AK151" s="18" t="e">
        <f t="shared" si="71"/>
        <v>#REF!</v>
      </c>
      <c r="AL151" s="23" t="e">
        <f t="shared" si="64"/>
        <v>#REF!</v>
      </c>
    </row>
    <row r="152" spans="1:38" ht="12.75" customHeight="1" x14ac:dyDescent="0.25">
      <c r="A152" s="19">
        <f t="shared" si="65"/>
        <v>145</v>
      </c>
      <c r="B152" s="19"/>
      <c r="C152" s="19"/>
      <c r="D152" s="19"/>
      <c r="E152" s="19"/>
      <c r="F152" s="69" t="e">
        <f>CALCULO!#REF!</f>
        <v>#REF!</v>
      </c>
      <c r="G152" s="20" t="e">
        <f>CALCULO!#REF!</f>
        <v>#REF!</v>
      </c>
      <c r="H152" s="21">
        <f t="shared" si="66"/>
        <v>31</v>
      </c>
      <c r="I152" s="19">
        <v>31</v>
      </c>
      <c r="J152" s="19">
        <v>0</v>
      </c>
      <c r="K152" s="19">
        <v>0</v>
      </c>
      <c r="L152" s="22" t="e">
        <f>+CALCULO!#REF!</f>
        <v>#REF!</v>
      </c>
      <c r="M152" s="22" t="e">
        <f t="shared" si="62"/>
        <v>#REF!</v>
      </c>
      <c r="N152" s="18">
        <f t="shared" si="48"/>
        <v>656.05</v>
      </c>
      <c r="O152" s="18" t="e">
        <f t="shared" si="49"/>
        <v>#REF!</v>
      </c>
      <c r="P152" s="18" t="e">
        <f t="shared" si="50"/>
        <v>#REF!</v>
      </c>
      <c r="Q152" s="18" t="e">
        <f t="shared" si="51"/>
        <v>#REF!</v>
      </c>
      <c r="R152" s="18" t="e">
        <f t="shared" si="52"/>
        <v>#REF!</v>
      </c>
      <c r="S152" s="18" t="e">
        <f t="shared" si="53"/>
        <v>#REF!</v>
      </c>
      <c r="T152" s="18" t="e">
        <f t="shared" si="54"/>
        <v>#REF!</v>
      </c>
      <c r="U152" s="18" t="e">
        <f t="shared" si="55"/>
        <v>#REF!</v>
      </c>
      <c r="W152" s="18" t="e">
        <f t="shared" si="56"/>
        <v>#REF!</v>
      </c>
      <c r="X152" s="18" t="e">
        <f>+ROUND(H152*M152*(VLOOKUP(M152,TABLAS!$B$44:$D$50,3,1)+1.125%),2)</f>
        <v>#REF!</v>
      </c>
      <c r="Y152" s="18" t="e">
        <f t="shared" si="57"/>
        <v>#REF!</v>
      </c>
      <c r="Z152" s="18" t="e">
        <f t="shared" si="58"/>
        <v>#REF!</v>
      </c>
      <c r="AB152" s="18" t="e">
        <f t="shared" si="59"/>
        <v>#REF!</v>
      </c>
      <c r="AC152" s="18" t="e">
        <f t="shared" si="60"/>
        <v>#REF!</v>
      </c>
      <c r="AD152" s="18" t="e">
        <f t="shared" si="63"/>
        <v>#REF!</v>
      </c>
      <c r="AE152" s="18" t="e">
        <f t="shared" si="61"/>
        <v>#REF!</v>
      </c>
      <c r="AG152" s="18" t="e">
        <f t="shared" si="67"/>
        <v>#REF!</v>
      </c>
      <c r="AH152" s="18" t="e">
        <f t="shared" si="68"/>
        <v>#REF!</v>
      </c>
      <c r="AI152" s="18" t="e">
        <f t="shared" si="69"/>
        <v>#REF!</v>
      </c>
      <c r="AJ152" s="18" t="e">
        <f t="shared" si="70"/>
        <v>#REF!</v>
      </c>
      <c r="AK152" s="18" t="e">
        <f t="shared" si="71"/>
        <v>#REF!</v>
      </c>
      <c r="AL152" s="23" t="e">
        <f t="shared" si="64"/>
        <v>#REF!</v>
      </c>
    </row>
    <row r="153" spans="1:38" ht="12.75" customHeight="1" x14ac:dyDescent="0.25">
      <c r="A153" s="19">
        <f t="shared" si="65"/>
        <v>146</v>
      </c>
      <c r="B153" s="19"/>
      <c r="C153" s="19"/>
      <c r="D153" s="19"/>
      <c r="E153" s="19"/>
      <c r="F153" s="69" t="e">
        <f>CALCULO!#REF!</f>
        <v>#REF!</v>
      </c>
      <c r="G153" s="20" t="e">
        <f>CALCULO!#REF!</f>
        <v>#REF!</v>
      </c>
      <c r="H153" s="21">
        <f t="shared" si="66"/>
        <v>31</v>
      </c>
      <c r="I153" s="19">
        <v>31</v>
      </c>
      <c r="J153" s="19">
        <v>0</v>
      </c>
      <c r="K153" s="19">
        <v>0</v>
      </c>
      <c r="L153" s="22" t="e">
        <f>+CALCULO!#REF!</f>
        <v>#REF!</v>
      </c>
      <c r="M153" s="22" t="e">
        <f t="shared" si="62"/>
        <v>#REF!</v>
      </c>
      <c r="N153" s="18">
        <f t="shared" si="48"/>
        <v>656.05</v>
      </c>
      <c r="O153" s="18" t="e">
        <f t="shared" si="49"/>
        <v>#REF!</v>
      </c>
      <c r="P153" s="18" t="e">
        <f t="shared" si="50"/>
        <v>#REF!</v>
      </c>
      <c r="Q153" s="18" t="e">
        <f t="shared" si="51"/>
        <v>#REF!</v>
      </c>
      <c r="R153" s="18" t="e">
        <f t="shared" si="52"/>
        <v>#REF!</v>
      </c>
      <c r="S153" s="18" t="e">
        <f t="shared" si="53"/>
        <v>#REF!</v>
      </c>
      <c r="T153" s="18" t="e">
        <f t="shared" si="54"/>
        <v>#REF!</v>
      </c>
      <c r="U153" s="18" t="e">
        <f t="shared" si="55"/>
        <v>#REF!</v>
      </c>
      <c r="W153" s="18" t="e">
        <f t="shared" si="56"/>
        <v>#REF!</v>
      </c>
      <c r="X153" s="18" t="e">
        <f>+ROUND(H153*M153*(VLOOKUP(M153,TABLAS!$B$44:$D$50,3,1)+1.125%),2)</f>
        <v>#REF!</v>
      </c>
      <c r="Y153" s="18" t="e">
        <f t="shared" si="57"/>
        <v>#REF!</v>
      </c>
      <c r="Z153" s="18" t="e">
        <f t="shared" si="58"/>
        <v>#REF!</v>
      </c>
      <c r="AB153" s="18" t="e">
        <f t="shared" si="59"/>
        <v>#REF!</v>
      </c>
      <c r="AC153" s="18" t="e">
        <f t="shared" si="60"/>
        <v>#REF!</v>
      </c>
      <c r="AD153" s="18" t="e">
        <f t="shared" si="63"/>
        <v>#REF!</v>
      </c>
      <c r="AE153" s="18" t="e">
        <f t="shared" si="61"/>
        <v>#REF!</v>
      </c>
      <c r="AG153" s="18" t="e">
        <f t="shared" si="67"/>
        <v>#REF!</v>
      </c>
      <c r="AH153" s="18" t="e">
        <f t="shared" si="68"/>
        <v>#REF!</v>
      </c>
      <c r="AI153" s="18" t="e">
        <f t="shared" si="69"/>
        <v>#REF!</v>
      </c>
      <c r="AJ153" s="18" t="e">
        <f t="shared" si="70"/>
        <v>#REF!</v>
      </c>
      <c r="AK153" s="18" t="e">
        <f t="shared" si="71"/>
        <v>#REF!</v>
      </c>
      <c r="AL153" s="23" t="e">
        <f t="shared" si="64"/>
        <v>#REF!</v>
      </c>
    </row>
    <row r="154" spans="1:38" ht="12.75" customHeight="1" x14ac:dyDescent="0.25">
      <c r="A154" s="19">
        <f t="shared" si="65"/>
        <v>147</v>
      </c>
      <c r="B154" s="19"/>
      <c r="C154" s="19"/>
      <c r="D154" s="19"/>
      <c r="E154" s="19"/>
      <c r="F154" s="69" t="e">
        <f>CALCULO!#REF!</f>
        <v>#REF!</v>
      </c>
      <c r="G154" s="20" t="e">
        <f>CALCULO!#REF!</f>
        <v>#REF!</v>
      </c>
      <c r="H154" s="21">
        <f t="shared" si="66"/>
        <v>31</v>
      </c>
      <c r="I154" s="19">
        <v>31</v>
      </c>
      <c r="J154" s="19">
        <v>0</v>
      </c>
      <c r="K154" s="19">
        <v>0</v>
      </c>
      <c r="L154" s="22" t="e">
        <f>+CALCULO!#REF!</f>
        <v>#REF!</v>
      </c>
      <c r="M154" s="22" t="e">
        <f t="shared" si="62"/>
        <v>#REF!</v>
      </c>
      <c r="N154" s="18">
        <f t="shared" si="48"/>
        <v>656.05</v>
      </c>
      <c r="O154" s="18" t="e">
        <f t="shared" si="49"/>
        <v>#REF!</v>
      </c>
      <c r="P154" s="18" t="e">
        <f t="shared" si="50"/>
        <v>#REF!</v>
      </c>
      <c r="Q154" s="18" t="e">
        <f t="shared" si="51"/>
        <v>#REF!</v>
      </c>
      <c r="R154" s="18" t="e">
        <f t="shared" si="52"/>
        <v>#REF!</v>
      </c>
      <c r="S154" s="18" t="e">
        <f t="shared" si="53"/>
        <v>#REF!</v>
      </c>
      <c r="T154" s="18" t="e">
        <f t="shared" si="54"/>
        <v>#REF!</v>
      </c>
      <c r="U154" s="18" t="e">
        <f t="shared" si="55"/>
        <v>#REF!</v>
      </c>
      <c r="W154" s="18" t="e">
        <f t="shared" si="56"/>
        <v>#REF!</v>
      </c>
      <c r="X154" s="18" t="e">
        <f>+ROUND(H154*M154*(VLOOKUP(M154,TABLAS!$B$44:$D$50,3,1)+1.125%),2)</f>
        <v>#REF!</v>
      </c>
      <c r="Y154" s="18" t="e">
        <f t="shared" si="57"/>
        <v>#REF!</v>
      </c>
      <c r="Z154" s="18" t="e">
        <f t="shared" si="58"/>
        <v>#REF!</v>
      </c>
      <c r="AB154" s="18" t="e">
        <f t="shared" si="59"/>
        <v>#REF!</v>
      </c>
      <c r="AC154" s="18" t="e">
        <f t="shared" si="60"/>
        <v>#REF!</v>
      </c>
      <c r="AD154" s="18" t="e">
        <f t="shared" si="63"/>
        <v>#REF!</v>
      </c>
      <c r="AE154" s="18" t="e">
        <f t="shared" si="61"/>
        <v>#REF!</v>
      </c>
      <c r="AG154" s="18" t="e">
        <f t="shared" si="67"/>
        <v>#REF!</v>
      </c>
      <c r="AH154" s="18" t="e">
        <f t="shared" si="68"/>
        <v>#REF!</v>
      </c>
      <c r="AI154" s="18" t="e">
        <f t="shared" si="69"/>
        <v>#REF!</v>
      </c>
      <c r="AJ154" s="18" t="e">
        <f t="shared" si="70"/>
        <v>#REF!</v>
      </c>
      <c r="AK154" s="18" t="e">
        <f t="shared" si="71"/>
        <v>#REF!</v>
      </c>
      <c r="AL154" s="23" t="e">
        <f t="shared" si="64"/>
        <v>#REF!</v>
      </c>
    </row>
    <row r="155" spans="1:38" ht="12.75" customHeight="1" x14ac:dyDescent="0.25">
      <c r="A155" s="19">
        <f t="shared" si="65"/>
        <v>148</v>
      </c>
      <c r="B155" s="19"/>
      <c r="C155" s="19"/>
      <c r="D155" s="19"/>
      <c r="E155" s="19"/>
      <c r="F155" s="69" t="e">
        <f>CALCULO!#REF!</f>
        <v>#REF!</v>
      </c>
      <c r="G155" s="20" t="e">
        <f>CALCULO!#REF!</f>
        <v>#REF!</v>
      </c>
      <c r="H155" s="21">
        <f t="shared" si="66"/>
        <v>31</v>
      </c>
      <c r="I155" s="19">
        <v>31</v>
      </c>
      <c r="J155" s="19">
        <v>0</v>
      </c>
      <c r="K155" s="19">
        <v>0</v>
      </c>
      <c r="L155" s="22" t="e">
        <f>+CALCULO!#REF!</f>
        <v>#REF!</v>
      </c>
      <c r="M155" s="22" t="e">
        <f t="shared" si="62"/>
        <v>#REF!</v>
      </c>
      <c r="N155" s="18">
        <f t="shared" si="48"/>
        <v>656.05</v>
      </c>
      <c r="O155" s="18" t="e">
        <f t="shared" si="49"/>
        <v>#REF!</v>
      </c>
      <c r="P155" s="18" t="e">
        <f t="shared" si="50"/>
        <v>#REF!</v>
      </c>
      <c r="Q155" s="18" t="e">
        <f t="shared" si="51"/>
        <v>#REF!</v>
      </c>
      <c r="R155" s="18" t="e">
        <f t="shared" si="52"/>
        <v>#REF!</v>
      </c>
      <c r="S155" s="18" t="e">
        <f t="shared" si="53"/>
        <v>#REF!</v>
      </c>
      <c r="T155" s="18" t="e">
        <f t="shared" si="54"/>
        <v>#REF!</v>
      </c>
      <c r="U155" s="18" t="e">
        <f t="shared" si="55"/>
        <v>#REF!</v>
      </c>
      <c r="W155" s="18" t="e">
        <f t="shared" si="56"/>
        <v>#REF!</v>
      </c>
      <c r="X155" s="18" t="e">
        <f>+ROUND(H155*M155*(VLOOKUP(M155,TABLAS!$B$44:$D$50,3,1)+1.125%),2)</f>
        <v>#REF!</v>
      </c>
      <c r="Y155" s="18" t="e">
        <f t="shared" si="57"/>
        <v>#REF!</v>
      </c>
      <c r="Z155" s="18" t="e">
        <f t="shared" si="58"/>
        <v>#REF!</v>
      </c>
      <c r="AB155" s="18" t="e">
        <f t="shared" si="59"/>
        <v>#REF!</v>
      </c>
      <c r="AC155" s="18" t="e">
        <f t="shared" si="60"/>
        <v>#REF!</v>
      </c>
      <c r="AD155" s="18" t="e">
        <f t="shared" si="63"/>
        <v>#REF!</v>
      </c>
      <c r="AE155" s="18" t="e">
        <f t="shared" si="61"/>
        <v>#REF!</v>
      </c>
      <c r="AG155" s="18" t="e">
        <f t="shared" si="67"/>
        <v>#REF!</v>
      </c>
      <c r="AH155" s="18" t="e">
        <f t="shared" si="68"/>
        <v>#REF!</v>
      </c>
      <c r="AI155" s="18" t="e">
        <f t="shared" si="69"/>
        <v>#REF!</v>
      </c>
      <c r="AJ155" s="18" t="e">
        <f t="shared" si="70"/>
        <v>#REF!</v>
      </c>
      <c r="AK155" s="18" t="e">
        <f t="shared" si="71"/>
        <v>#REF!</v>
      </c>
      <c r="AL155" s="23" t="e">
        <f t="shared" si="64"/>
        <v>#REF!</v>
      </c>
    </row>
    <row r="156" spans="1:38" ht="12.75" customHeight="1" x14ac:dyDescent="0.25">
      <c r="A156" s="19">
        <f t="shared" si="65"/>
        <v>149</v>
      </c>
      <c r="B156" s="19"/>
      <c r="C156" s="19"/>
      <c r="D156" s="19"/>
      <c r="E156" s="19"/>
      <c r="F156" s="69" t="e">
        <f>CALCULO!#REF!</f>
        <v>#REF!</v>
      </c>
      <c r="G156" s="20" t="e">
        <f>CALCULO!#REF!</f>
        <v>#REF!</v>
      </c>
      <c r="H156" s="21">
        <f t="shared" si="66"/>
        <v>31</v>
      </c>
      <c r="I156" s="19">
        <v>31</v>
      </c>
      <c r="J156" s="19">
        <v>0</v>
      </c>
      <c r="K156" s="19">
        <v>0</v>
      </c>
      <c r="L156" s="22" t="e">
        <f>+CALCULO!#REF!</f>
        <v>#REF!</v>
      </c>
      <c r="M156" s="22" t="e">
        <f t="shared" si="62"/>
        <v>#REF!</v>
      </c>
      <c r="N156" s="18">
        <f t="shared" si="48"/>
        <v>656.05</v>
      </c>
      <c r="O156" s="18" t="e">
        <f t="shared" si="49"/>
        <v>#REF!</v>
      </c>
      <c r="P156" s="18" t="e">
        <f t="shared" si="50"/>
        <v>#REF!</v>
      </c>
      <c r="Q156" s="18" t="e">
        <f t="shared" si="51"/>
        <v>#REF!</v>
      </c>
      <c r="R156" s="18" t="e">
        <f t="shared" si="52"/>
        <v>#REF!</v>
      </c>
      <c r="S156" s="18" t="e">
        <f t="shared" si="53"/>
        <v>#REF!</v>
      </c>
      <c r="T156" s="18" t="e">
        <f t="shared" si="54"/>
        <v>#REF!</v>
      </c>
      <c r="U156" s="18" t="e">
        <f t="shared" si="55"/>
        <v>#REF!</v>
      </c>
      <c r="W156" s="18" t="e">
        <f t="shared" si="56"/>
        <v>#REF!</v>
      </c>
      <c r="X156" s="18" t="e">
        <f>+ROUND(H156*M156*(VLOOKUP(M156,TABLAS!$B$44:$D$50,3,1)+1.125%),2)</f>
        <v>#REF!</v>
      </c>
      <c r="Y156" s="18" t="e">
        <f t="shared" si="57"/>
        <v>#REF!</v>
      </c>
      <c r="Z156" s="18" t="e">
        <f t="shared" si="58"/>
        <v>#REF!</v>
      </c>
      <c r="AB156" s="18" t="e">
        <f t="shared" si="59"/>
        <v>#REF!</v>
      </c>
      <c r="AC156" s="18" t="e">
        <f t="shared" si="60"/>
        <v>#REF!</v>
      </c>
      <c r="AD156" s="18" t="e">
        <f t="shared" si="63"/>
        <v>#REF!</v>
      </c>
      <c r="AE156" s="18" t="e">
        <f t="shared" si="61"/>
        <v>#REF!</v>
      </c>
      <c r="AG156" s="18" t="e">
        <f t="shared" si="67"/>
        <v>#REF!</v>
      </c>
      <c r="AH156" s="18" t="e">
        <f t="shared" si="68"/>
        <v>#REF!</v>
      </c>
      <c r="AI156" s="18" t="e">
        <f t="shared" si="69"/>
        <v>#REF!</v>
      </c>
      <c r="AJ156" s="18" t="e">
        <f t="shared" si="70"/>
        <v>#REF!</v>
      </c>
      <c r="AK156" s="18" t="e">
        <f t="shared" si="71"/>
        <v>#REF!</v>
      </c>
      <c r="AL156" s="23" t="e">
        <f t="shared" si="64"/>
        <v>#REF!</v>
      </c>
    </row>
    <row r="157" spans="1:38" ht="12.75" customHeight="1" x14ac:dyDescent="0.25">
      <c r="A157" s="19">
        <f t="shared" si="65"/>
        <v>150</v>
      </c>
      <c r="B157" s="19"/>
      <c r="C157" s="19"/>
      <c r="D157" s="19"/>
      <c r="E157" s="19"/>
      <c r="F157" s="69" t="e">
        <f>CALCULO!#REF!</f>
        <v>#REF!</v>
      </c>
      <c r="G157" s="20" t="e">
        <f>CALCULO!#REF!</f>
        <v>#REF!</v>
      </c>
      <c r="H157" s="21">
        <f t="shared" si="66"/>
        <v>31</v>
      </c>
      <c r="I157" s="19">
        <v>31</v>
      </c>
      <c r="J157" s="19">
        <v>0</v>
      </c>
      <c r="K157" s="19">
        <v>0</v>
      </c>
      <c r="L157" s="22" t="e">
        <f>+CALCULO!#REF!</f>
        <v>#REF!</v>
      </c>
      <c r="M157" s="22" t="e">
        <f t="shared" si="62"/>
        <v>#REF!</v>
      </c>
      <c r="N157" s="18">
        <f t="shared" si="48"/>
        <v>656.05</v>
      </c>
      <c r="O157" s="18" t="e">
        <f t="shared" si="49"/>
        <v>#REF!</v>
      </c>
      <c r="P157" s="18" t="e">
        <f t="shared" si="50"/>
        <v>#REF!</v>
      </c>
      <c r="Q157" s="18" t="e">
        <f t="shared" si="51"/>
        <v>#REF!</v>
      </c>
      <c r="R157" s="18" t="e">
        <f t="shared" si="52"/>
        <v>#REF!</v>
      </c>
      <c r="S157" s="18" t="e">
        <f t="shared" si="53"/>
        <v>#REF!</v>
      </c>
      <c r="T157" s="18" t="e">
        <f t="shared" si="54"/>
        <v>#REF!</v>
      </c>
      <c r="U157" s="18" t="e">
        <f t="shared" si="55"/>
        <v>#REF!</v>
      </c>
      <c r="W157" s="18" t="e">
        <f t="shared" si="56"/>
        <v>#REF!</v>
      </c>
      <c r="X157" s="18" t="e">
        <f>+ROUND(H157*M157*(VLOOKUP(M157,TABLAS!$B$44:$D$50,3,1)+1.125%),2)</f>
        <v>#REF!</v>
      </c>
      <c r="Y157" s="18" t="e">
        <f t="shared" si="57"/>
        <v>#REF!</v>
      </c>
      <c r="Z157" s="18" t="e">
        <f t="shared" si="58"/>
        <v>#REF!</v>
      </c>
      <c r="AB157" s="18" t="e">
        <f t="shared" si="59"/>
        <v>#REF!</v>
      </c>
      <c r="AC157" s="18" t="e">
        <f t="shared" si="60"/>
        <v>#REF!</v>
      </c>
      <c r="AD157" s="18" t="e">
        <f t="shared" si="63"/>
        <v>#REF!</v>
      </c>
      <c r="AE157" s="18" t="e">
        <f t="shared" si="61"/>
        <v>#REF!</v>
      </c>
      <c r="AG157" s="18" t="e">
        <f t="shared" si="67"/>
        <v>#REF!</v>
      </c>
      <c r="AH157" s="18" t="e">
        <f t="shared" si="68"/>
        <v>#REF!</v>
      </c>
      <c r="AI157" s="18" t="e">
        <f t="shared" si="69"/>
        <v>#REF!</v>
      </c>
      <c r="AJ157" s="18" t="e">
        <f t="shared" si="70"/>
        <v>#REF!</v>
      </c>
      <c r="AK157" s="18" t="e">
        <f t="shared" si="71"/>
        <v>#REF!</v>
      </c>
      <c r="AL157" s="23" t="e">
        <f t="shared" si="64"/>
        <v>#REF!</v>
      </c>
    </row>
    <row r="158" spans="1:38" ht="12.75" customHeight="1" x14ac:dyDescent="0.25">
      <c r="A158" s="19">
        <f t="shared" si="65"/>
        <v>151</v>
      </c>
      <c r="B158" s="19"/>
      <c r="C158" s="19"/>
      <c r="D158" s="19"/>
      <c r="E158" s="19"/>
      <c r="F158" s="69" t="e">
        <f>CALCULO!#REF!</f>
        <v>#REF!</v>
      </c>
      <c r="G158" s="20" t="e">
        <f>CALCULO!#REF!</f>
        <v>#REF!</v>
      </c>
      <c r="H158" s="21">
        <f t="shared" si="66"/>
        <v>31</v>
      </c>
      <c r="I158" s="19">
        <v>31</v>
      </c>
      <c r="J158" s="19">
        <v>0</v>
      </c>
      <c r="K158" s="19">
        <v>0</v>
      </c>
      <c r="L158" s="22" t="e">
        <f>+CALCULO!#REF!</f>
        <v>#REF!</v>
      </c>
      <c r="M158" s="22" t="e">
        <f t="shared" si="62"/>
        <v>#REF!</v>
      </c>
      <c r="N158" s="18">
        <f t="shared" si="48"/>
        <v>656.05</v>
      </c>
      <c r="O158" s="18" t="e">
        <f t="shared" si="49"/>
        <v>#REF!</v>
      </c>
      <c r="P158" s="18" t="e">
        <f t="shared" si="50"/>
        <v>#REF!</v>
      </c>
      <c r="Q158" s="18" t="e">
        <f t="shared" si="51"/>
        <v>#REF!</v>
      </c>
      <c r="R158" s="18" t="e">
        <f t="shared" si="52"/>
        <v>#REF!</v>
      </c>
      <c r="S158" s="18" t="e">
        <f t="shared" si="53"/>
        <v>#REF!</v>
      </c>
      <c r="T158" s="18" t="e">
        <f t="shared" si="54"/>
        <v>#REF!</v>
      </c>
      <c r="U158" s="18" t="e">
        <f t="shared" si="55"/>
        <v>#REF!</v>
      </c>
      <c r="W158" s="18" t="e">
        <f t="shared" si="56"/>
        <v>#REF!</v>
      </c>
      <c r="X158" s="18" t="e">
        <f>+ROUND(H158*M158*(VLOOKUP(M158,TABLAS!$B$44:$D$50,3,1)+1.125%),2)</f>
        <v>#REF!</v>
      </c>
      <c r="Y158" s="18" t="e">
        <f t="shared" si="57"/>
        <v>#REF!</v>
      </c>
      <c r="Z158" s="18" t="e">
        <f t="shared" si="58"/>
        <v>#REF!</v>
      </c>
      <c r="AB158" s="18" t="e">
        <f t="shared" si="59"/>
        <v>#REF!</v>
      </c>
      <c r="AC158" s="18" t="e">
        <f t="shared" si="60"/>
        <v>#REF!</v>
      </c>
      <c r="AD158" s="18" t="e">
        <f t="shared" si="63"/>
        <v>#REF!</v>
      </c>
      <c r="AE158" s="18" t="e">
        <f t="shared" si="61"/>
        <v>#REF!</v>
      </c>
      <c r="AG158" s="18" t="e">
        <f t="shared" si="67"/>
        <v>#REF!</v>
      </c>
      <c r="AH158" s="18" t="e">
        <f t="shared" si="68"/>
        <v>#REF!</v>
      </c>
      <c r="AI158" s="18" t="e">
        <f t="shared" si="69"/>
        <v>#REF!</v>
      </c>
      <c r="AJ158" s="18" t="e">
        <f t="shared" si="70"/>
        <v>#REF!</v>
      </c>
      <c r="AK158" s="18" t="e">
        <f t="shared" si="71"/>
        <v>#REF!</v>
      </c>
      <c r="AL158" s="23" t="e">
        <f t="shared" si="64"/>
        <v>#REF!</v>
      </c>
    </row>
    <row r="159" spans="1:38" ht="12.75" customHeight="1" x14ac:dyDescent="0.25">
      <c r="A159" s="19">
        <f t="shared" si="65"/>
        <v>152</v>
      </c>
      <c r="B159" s="19"/>
      <c r="C159" s="19"/>
      <c r="D159" s="19"/>
      <c r="E159" s="19"/>
      <c r="F159" s="69" t="e">
        <f>CALCULO!#REF!</f>
        <v>#REF!</v>
      </c>
      <c r="G159" s="20" t="e">
        <f>CALCULO!#REF!</f>
        <v>#REF!</v>
      </c>
      <c r="H159" s="21">
        <f t="shared" si="66"/>
        <v>31</v>
      </c>
      <c r="I159" s="19">
        <v>31</v>
      </c>
      <c r="J159" s="19">
        <v>0</v>
      </c>
      <c r="K159" s="19">
        <v>0</v>
      </c>
      <c r="L159" s="22" t="e">
        <f>+CALCULO!#REF!</f>
        <v>#REF!</v>
      </c>
      <c r="M159" s="22" t="e">
        <f t="shared" si="62"/>
        <v>#REF!</v>
      </c>
      <c r="N159" s="18">
        <f t="shared" si="48"/>
        <v>656.05</v>
      </c>
      <c r="O159" s="18" t="e">
        <f t="shared" si="49"/>
        <v>#REF!</v>
      </c>
      <c r="P159" s="18" t="e">
        <f t="shared" si="50"/>
        <v>#REF!</v>
      </c>
      <c r="Q159" s="18" t="e">
        <f t="shared" si="51"/>
        <v>#REF!</v>
      </c>
      <c r="R159" s="18" t="e">
        <f t="shared" si="52"/>
        <v>#REF!</v>
      </c>
      <c r="S159" s="18" t="e">
        <f t="shared" si="53"/>
        <v>#REF!</v>
      </c>
      <c r="T159" s="18" t="e">
        <f t="shared" si="54"/>
        <v>#REF!</v>
      </c>
      <c r="U159" s="18" t="e">
        <f t="shared" si="55"/>
        <v>#REF!</v>
      </c>
      <c r="W159" s="18" t="e">
        <f t="shared" si="56"/>
        <v>#REF!</v>
      </c>
      <c r="X159" s="18" t="e">
        <f>+ROUND(H159*M159*(VLOOKUP(M159,TABLAS!$B$44:$D$50,3,1)+1.125%),2)</f>
        <v>#REF!</v>
      </c>
      <c r="Y159" s="18" t="e">
        <f t="shared" si="57"/>
        <v>#REF!</v>
      </c>
      <c r="Z159" s="18" t="e">
        <f t="shared" si="58"/>
        <v>#REF!</v>
      </c>
      <c r="AB159" s="18" t="e">
        <f t="shared" si="59"/>
        <v>#REF!</v>
      </c>
      <c r="AC159" s="18" t="e">
        <f t="shared" si="60"/>
        <v>#REF!</v>
      </c>
      <c r="AD159" s="18" t="e">
        <f t="shared" si="63"/>
        <v>#REF!</v>
      </c>
      <c r="AE159" s="18" t="e">
        <f t="shared" si="61"/>
        <v>#REF!</v>
      </c>
      <c r="AG159" s="18" t="e">
        <f t="shared" si="67"/>
        <v>#REF!</v>
      </c>
      <c r="AH159" s="18" t="e">
        <f t="shared" si="68"/>
        <v>#REF!</v>
      </c>
      <c r="AI159" s="18" t="e">
        <f t="shared" si="69"/>
        <v>#REF!</v>
      </c>
      <c r="AJ159" s="18" t="e">
        <f t="shared" si="70"/>
        <v>#REF!</v>
      </c>
      <c r="AK159" s="18" t="e">
        <f t="shared" si="71"/>
        <v>#REF!</v>
      </c>
      <c r="AL159" s="23" t="e">
        <f t="shared" si="64"/>
        <v>#REF!</v>
      </c>
    </row>
    <row r="160" spans="1:38" ht="12.75" customHeight="1" x14ac:dyDescent="0.25">
      <c r="A160" s="19">
        <f t="shared" si="65"/>
        <v>153</v>
      </c>
      <c r="B160" s="19"/>
      <c r="C160" s="19"/>
      <c r="D160" s="19"/>
      <c r="E160" s="19"/>
      <c r="F160" s="69" t="e">
        <f>CALCULO!#REF!</f>
        <v>#REF!</v>
      </c>
      <c r="G160" s="20" t="e">
        <f>CALCULO!#REF!</f>
        <v>#REF!</v>
      </c>
      <c r="H160" s="21">
        <f t="shared" si="66"/>
        <v>31</v>
      </c>
      <c r="I160" s="19">
        <v>31</v>
      </c>
      <c r="J160" s="19">
        <v>0</v>
      </c>
      <c r="K160" s="19">
        <v>0</v>
      </c>
      <c r="L160" s="22" t="e">
        <f>+CALCULO!#REF!</f>
        <v>#REF!</v>
      </c>
      <c r="M160" s="22" t="e">
        <f t="shared" si="62"/>
        <v>#REF!</v>
      </c>
      <c r="N160" s="18">
        <f t="shared" si="48"/>
        <v>656.05</v>
      </c>
      <c r="O160" s="18" t="e">
        <f t="shared" si="49"/>
        <v>#REF!</v>
      </c>
      <c r="P160" s="18" t="e">
        <f t="shared" si="50"/>
        <v>#REF!</v>
      </c>
      <c r="Q160" s="18" t="e">
        <f t="shared" si="51"/>
        <v>#REF!</v>
      </c>
      <c r="R160" s="18" t="e">
        <f t="shared" si="52"/>
        <v>#REF!</v>
      </c>
      <c r="S160" s="18" t="e">
        <f t="shared" si="53"/>
        <v>#REF!</v>
      </c>
      <c r="T160" s="18" t="e">
        <f t="shared" si="54"/>
        <v>#REF!</v>
      </c>
      <c r="U160" s="18" t="e">
        <f t="shared" si="55"/>
        <v>#REF!</v>
      </c>
      <c r="W160" s="18" t="e">
        <f t="shared" si="56"/>
        <v>#REF!</v>
      </c>
      <c r="X160" s="18" t="e">
        <f>+ROUND(H160*M160*(VLOOKUP(M160,TABLAS!$B$44:$D$50,3,1)+1.125%),2)</f>
        <v>#REF!</v>
      </c>
      <c r="Y160" s="18" t="e">
        <f t="shared" si="57"/>
        <v>#REF!</v>
      </c>
      <c r="Z160" s="18" t="e">
        <f t="shared" si="58"/>
        <v>#REF!</v>
      </c>
      <c r="AB160" s="18" t="e">
        <f t="shared" si="59"/>
        <v>#REF!</v>
      </c>
      <c r="AC160" s="18" t="e">
        <f t="shared" si="60"/>
        <v>#REF!</v>
      </c>
      <c r="AD160" s="18" t="e">
        <f t="shared" si="63"/>
        <v>#REF!</v>
      </c>
      <c r="AE160" s="18" t="e">
        <f t="shared" si="61"/>
        <v>#REF!</v>
      </c>
      <c r="AG160" s="18" t="e">
        <f t="shared" si="67"/>
        <v>#REF!</v>
      </c>
      <c r="AH160" s="18" t="e">
        <f t="shared" si="68"/>
        <v>#REF!</v>
      </c>
      <c r="AI160" s="18" t="e">
        <f t="shared" si="69"/>
        <v>#REF!</v>
      </c>
      <c r="AJ160" s="18" t="e">
        <f t="shared" si="70"/>
        <v>#REF!</v>
      </c>
      <c r="AK160" s="18" t="e">
        <f t="shared" si="71"/>
        <v>#REF!</v>
      </c>
      <c r="AL160" s="23" t="e">
        <f t="shared" si="64"/>
        <v>#REF!</v>
      </c>
    </row>
    <row r="161" spans="1:38" ht="12.75" customHeight="1" x14ac:dyDescent="0.25">
      <c r="A161" s="19">
        <f t="shared" si="65"/>
        <v>154</v>
      </c>
      <c r="B161" s="19"/>
      <c r="C161" s="19"/>
      <c r="D161" s="19"/>
      <c r="E161" s="19"/>
      <c r="F161" s="69" t="e">
        <f>CALCULO!#REF!</f>
        <v>#REF!</v>
      </c>
      <c r="G161" s="20" t="e">
        <f>CALCULO!#REF!</f>
        <v>#REF!</v>
      </c>
      <c r="H161" s="21">
        <f t="shared" si="66"/>
        <v>31</v>
      </c>
      <c r="I161" s="19">
        <v>31</v>
      </c>
      <c r="J161" s="19">
        <v>0</v>
      </c>
      <c r="K161" s="19">
        <v>0</v>
      </c>
      <c r="L161" s="22" t="e">
        <f>+CALCULO!#REF!</f>
        <v>#REF!</v>
      </c>
      <c r="M161" s="22" t="e">
        <f t="shared" si="62"/>
        <v>#REF!</v>
      </c>
      <c r="N161" s="18">
        <f t="shared" si="48"/>
        <v>656.05</v>
      </c>
      <c r="O161" s="18" t="e">
        <f t="shared" si="49"/>
        <v>#REF!</v>
      </c>
      <c r="P161" s="18" t="e">
        <f t="shared" si="50"/>
        <v>#REF!</v>
      </c>
      <c r="Q161" s="18" t="e">
        <f t="shared" si="51"/>
        <v>#REF!</v>
      </c>
      <c r="R161" s="18" t="e">
        <f t="shared" si="52"/>
        <v>#REF!</v>
      </c>
      <c r="S161" s="18" t="e">
        <f t="shared" si="53"/>
        <v>#REF!</v>
      </c>
      <c r="T161" s="18" t="e">
        <f t="shared" si="54"/>
        <v>#REF!</v>
      </c>
      <c r="U161" s="18" t="e">
        <f t="shared" si="55"/>
        <v>#REF!</v>
      </c>
      <c r="W161" s="18" t="e">
        <f t="shared" si="56"/>
        <v>#REF!</v>
      </c>
      <c r="X161" s="18" t="e">
        <f>+ROUND(H161*M161*(VLOOKUP(M161,TABLAS!$B$44:$D$50,3,1)+1.125%),2)</f>
        <v>#REF!</v>
      </c>
      <c r="Y161" s="18" t="e">
        <f t="shared" si="57"/>
        <v>#REF!</v>
      </c>
      <c r="Z161" s="18" t="e">
        <f t="shared" si="58"/>
        <v>#REF!</v>
      </c>
      <c r="AB161" s="18" t="e">
        <f t="shared" si="59"/>
        <v>#REF!</v>
      </c>
      <c r="AC161" s="18" t="e">
        <f t="shared" si="60"/>
        <v>#REF!</v>
      </c>
      <c r="AD161" s="18" t="e">
        <f t="shared" si="63"/>
        <v>#REF!</v>
      </c>
      <c r="AE161" s="18" t="e">
        <f t="shared" si="61"/>
        <v>#REF!</v>
      </c>
      <c r="AG161" s="18" t="e">
        <f t="shared" si="67"/>
        <v>#REF!</v>
      </c>
      <c r="AH161" s="18" t="e">
        <f t="shared" si="68"/>
        <v>#REF!</v>
      </c>
      <c r="AI161" s="18" t="e">
        <f t="shared" si="69"/>
        <v>#REF!</v>
      </c>
      <c r="AJ161" s="18" t="e">
        <f t="shared" si="70"/>
        <v>#REF!</v>
      </c>
      <c r="AK161" s="18" t="e">
        <f t="shared" si="71"/>
        <v>#REF!</v>
      </c>
      <c r="AL161" s="23" t="e">
        <f t="shared" si="64"/>
        <v>#REF!</v>
      </c>
    </row>
    <row r="162" spans="1:38" ht="12.75" customHeight="1" x14ac:dyDescent="0.25">
      <c r="A162" s="19">
        <f t="shared" si="65"/>
        <v>155</v>
      </c>
      <c r="B162" s="19"/>
      <c r="C162" s="19"/>
      <c r="D162" s="19"/>
      <c r="E162" s="19"/>
      <c r="F162" s="69" t="e">
        <f>CALCULO!#REF!</f>
        <v>#REF!</v>
      </c>
      <c r="G162" s="20" t="e">
        <f>CALCULO!#REF!</f>
        <v>#REF!</v>
      </c>
      <c r="H162" s="21">
        <f t="shared" si="66"/>
        <v>31</v>
      </c>
      <c r="I162" s="19">
        <v>31</v>
      </c>
      <c r="J162" s="19">
        <v>0</v>
      </c>
      <c r="K162" s="19">
        <v>0</v>
      </c>
      <c r="L162" s="22" t="e">
        <f>+CALCULO!#REF!</f>
        <v>#REF!</v>
      </c>
      <c r="M162" s="22" t="e">
        <f t="shared" si="62"/>
        <v>#REF!</v>
      </c>
      <c r="N162" s="18">
        <f t="shared" si="48"/>
        <v>656.05</v>
      </c>
      <c r="O162" s="18" t="e">
        <f t="shared" si="49"/>
        <v>#REF!</v>
      </c>
      <c r="P162" s="18" t="e">
        <f t="shared" si="50"/>
        <v>#REF!</v>
      </c>
      <c r="Q162" s="18" t="e">
        <f t="shared" si="51"/>
        <v>#REF!</v>
      </c>
      <c r="R162" s="18" t="e">
        <f t="shared" si="52"/>
        <v>#REF!</v>
      </c>
      <c r="S162" s="18" t="e">
        <f t="shared" si="53"/>
        <v>#REF!</v>
      </c>
      <c r="T162" s="18" t="e">
        <f t="shared" si="54"/>
        <v>#REF!</v>
      </c>
      <c r="U162" s="18" t="e">
        <f t="shared" si="55"/>
        <v>#REF!</v>
      </c>
      <c r="W162" s="18" t="e">
        <f t="shared" si="56"/>
        <v>#REF!</v>
      </c>
      <c r="X162" s="18" t="e">
        <f>+ROUND(H162*M162*(VLOOKUP(M162,TABLAS!$B$44:$D$50,3,1)+1.125%),2)</f>
        <v>#REF!</v>
      </c>
      <c r="Y162" s="18" t="e">
        <f t="shared" si="57"/>
        <v>#REF!</v>
      </c>
      <c r="Z162" s="18" t="e">
        <f t="shared" si="58"/>
        <v>#REF!</v>
      </c>
      <c r="AB162" s="18" t="e">
        <f t="shared" si="59"/>
        <v>#REF!</v>
      </c>
      <c r="AC162" s="18" t="e">
        <f t="shared" si="60"/>
        <v>#REF!</v>
      </c>
      <c r="AD162" s="18" t="e">
        <f t="shared" si="63"/>
        <v>#REF!</v>
      </c>
      <c r="AE162" s="18" t="e">
        <f t="shared" si="61"/>
        <v>#REF!</v>
      </c>
      <c r="AG162" s="18" t="e">
        <f t="shared" si="67"/>
        <v>#REF!</v>
      </c>
      <c r="AH162" s="18" t="e">
        <f t="shared" si="68"/>
        <v>#REF!</v>
      </c>
      <c r="AI162" s="18" t="e">
        <f t="shared" si="69"/>
        <v>#REF!</v>
      </c>
      <c r="AJ162" s="18" t="e">
        <f t="shared" si="70"/>
        <v>#REF!</v>
      </c>
      <c r="AK162" s="18" t="e">
        <f t="shared" si="71"/>
        <v>#REF!</v>
      </c>
      <c r="AL162" s="23" t="e">
        <f t="shared" si="64"/>
        <v>#REF!</v>
      </c>
    </row>
    <row r="163" spans="1:38" ht="12.75" customHeight="1" x14ac:dyDescent="0.25">
      <c r="A163" s="19">
        <f t="shared" si="65"/>
        <v>156</v>
      </c>
      <c r="B163" s="19"/>
      <c r="C163" s="19"/>
      <c r="D163" s="19"/>
      <c r="E163" s="19"/>
      <c r="F163" s="69" t="e">
        <f>CALCULO!#REF!</f>
        <v>#REF!</v>
      </c>
      <c r="G163" s="20" t="e">
        <f>CALCULO!#REF!</f>
        <v>#REF!</v>
      </c>
      <c r="H163" s="21">
        <f t="shared" si="66"/>
        <v>31</v>
      </c>
      <c r="I163" s="19">
        <v>31</v>
      </c>
      <c r="J163" s="19">
        <v>0</v>
      </c>
      <c r="K163" s="19">
        <v>0</v>
      </c>
      <c r="L163" s="22" t="e">
        <f>+CALCULO!#REF!</f>
        <v>#REF!</v>
      </c>
      <c r="M163" s="22" t="e">
        <f t="shared" si="62"/>
        <v>#REF!</v>
      </c>
      <c r="N163" s="18">
        <f t="shared" si="48"/>
        <v>656.05</v>
      </c>
      <c r="O163" s="18" t="e">
        <f t="shared" si="49"/>
        <v>#REF!</v>
      </c>
      <c r="P163" s="18" t="e">
        <f t="shared" si="50"/>
        <v>#REF!</v>
      </c>
      <c r="Q163" s="18" t="e">
        <f t="shared" si="51"/>
        <v>#REF!</v>
      </c>
      <c r="R163" s="18" t="e">
        <f t="shared" si="52"/>
        <v>#REF!</v>
      </c>
      <c r="S163" s="18" t="e">
        <f t="shared" si="53"/>
        <v>#REF!</v>
      </c>
      <c r="T163" s="18" t="e">
        <f t="shared" si="54"/>
        <v>#REF!</v>
      </c>
      <c r="U163" s="18" t="e">
        <f t="shared" si="55"/>
        <v>#REF!</v>
      </c>
      <c r="W163" s="18" t="e">
        <f t="shared" si="56"/>
        <v>#REF!</v>
      </c>
      <c r="X163" s="18" t="e">
        <f>+ROUND(H163*M163*(VLOOKUP(M163,TABLAS!$B$44:$D$50,3,1)+1.125%),2)</f>
        <v>#REF!</v>
      </c>
      <c r="Y163" s="18" t="e">
        <f t="shared" si="57"/>
        <v>#REF!</v>
      </c>
      <c r="Z163" s="18" t="e">
        <f t="shared" si="58"/>
        <v>#REF!</v>
      </c>
      <c r="AB163" s="18" t="e">
        <f t="shared" si="59"/>
        <v>#REF!</v>
      </c>
      <c r="AC163" s="18" t="e">
        <f t="shared" si="60"/>
        <v>#REF!</v>
      </c>
      <c r="AD163" s="18" t="e">
        <f t="shared" si="63"/>
        <v>#REF!</v>
      </c>
      <c r="AE163" s="18" t="e">
        <f t="shared" si="61"/>
        <v>#REF!</v>
      </c>
      <c r="AG163" s="18" t="e">
        <f t="shared" si="67"/>
        <v>#REF!</v>
      </c>
      <c r="AH163" s="18" t="e">
        <f t="shared" si="68"/>
        <v>#REF!</v>
      </c>
      <c r="AI163" s="18" t="e">
        <f t="shared" si="69"/>
        <v>#REF!</v>
      </c>
      <c r="AJ163" s="18" t="e">
        <f t="shared" si="70"/>
        <v>#REF!</v>
      </c>
      <c r="AK163" s="18" t="e">
        <f t="shared" si="71"/>
        <v>#REF!</v>
      </c>
      <c r="AL163" s="23" t="e">
        <f t="shared" si="64"/>
        <v>#REF!</v>
      </c>
    </row>
    <row r="164" spans="1:38" ht="12.75" customHeight="1" x14ac:dyDescent="0.25">
      <c r="A164" s="19">
        <f t="shared" si="65"/>
        <v>157</v>
      </c>
      <c r="B164" s="19"/>
      <c r="C164" s="19"/>
      <c r="D164" s="19"/>
      <c r="E164" s="19"/>
      <c r="F164" s="69" t="e">
        <f>CALCULO!#REF!</f>
        <v>#REF!</v>
      </c>
      <c r="G164" s="20" t="e">
        <f>CALCULO!#REF!</f>
        <v>#REF!</v>
      </c>
      <c r="H164" s="21">
        <f t="shared" si="66"/>
        <v>31</v>
      </c>
      <c r="I164" s="19">
        <v>31</v>
      </c>
      <c r="J164" s="19">
        <v>0</v>
      </c>
      <c r="K164" s="19">
        <v>0</v>
      </c>
      <c r="L164" s="22" t="e">
        <f>+CALCULO!#REF!</f>
        <v>#REF!</v>
      </c>
      <c r="M164" s="22" t="e">
        <f t="shared" si="62"/>
        <v>#REF!</v>
      </c>
      <c r="N164" s="18">
        <f t="shared" si="48"/>
        <v>656.05</v>
      </c>
      <c r="O164" s="18" t="e">
        <f t="shared" si="49"/>
        <v>#REF!</v>
      </c>
      <c r="P164" s="18" t="e">
        <f t="shared" si="50"/>
        <v>#REF!</v>
      </c>
      <c r="Q164" s="18" t="e">
        <f t="shared" si="51"/>
        <v>#REF!</v>
      </c>
      <c r="R164" s="18" t="e">
        <f t="shared" si="52"/>
        <v>#REF!</v>
      </c>
      <c r="S164" s="18" t="e">
        <f t="shared" si="53"/>
        <v>#REF!</v>
      </c>
      <c r="T164" s="18" t="e">
        <f t="shared" si="54"/>
        <v>#REF!</v>
      </c>
      <c r="U164" s="18" t="e">
        <f t="shared" si="55"/>
        <v>#REF!</v>
      </c>
      <c r="W164" s="18" t="e">
        <f t="shared" si="56"/>
        <v>#REF!</v>
      </c>
      <c r="X164" s="18" t="e">
        <f>+ROUND(H164*M164*(VLOOKUP(M164,TABLAS!$B$44:$D$50,3,1)+1.125%),2)</f>
        <v>#REF!</v>
      </c>
      <c r="Y164" s="18" t="e">
        <f t="shared" si="57"/>
        <v>#REF!</v>
      </c>
      <c r="Z164" s="18" t="e">
        <f t="shared" si="58"/>
        <v>#REF!</v>
      </c>
      <c r="AB164" s="18" t="e">
        <f t="shared" si="59"/>
        <v>#REF!</v>
      </c>
      <c r="AC164" s="18" t="e">
        <f t="shared" si="60"/>
        <v>#REF!</v>
      </c>
      <c r="AD164" s="18" t="e">
        <f t="shared" si="63"/>
        <v>#REF!</v>
      </c>
      <c r="AE164" s="18" t="e">
        <f t="shared" si="61"/>
        <v>#REF!</v>
      </c>
      <c r="AG164" s="18" t="e">
        <f t="shared" si="67"/>
        <v>#REF!</v>
      </c>
      <c r="AH164" s="18" t="e">
        <f t="shared" si="68"/>
        <v>#REF!</v>
      </c>
      <c r="AI164" s="18" t="e">
        <f t="shared" si="69"/>
        <v>#REF!</v>
      </c>
      <c r="AJ164" s="18" t="e">
        <f t="shared" si="70"/>
        <v>#REF!</v>
      </c>
      <c r="AK164" s="18" t="e">
        <f t="shared" si="71"/>
        <v>#REF!</v>
      </c>
      <c r="AL164" s="23" t="e">
        <f t="shared" si="64"/>
        <v>#REF!</v>
      </c>
    </row>
    <row r="165" spans="1:38" ht="12.75" customHeight="1" x14ac:dyDescent="0.25">
      <c r="A165" s="19">
        <f t="shared" si="65"/>
        <v>158</v>
      </c>
      <c r="B165" s="19"/>
      <c r="C165" s="19"/>
      <c r="D165" s="19"/>
      <c r="E165" s="19"/>
      <c r="F165" s="69" t="e">
        <f>CALCULO!#REF!</f>
        <v>#REF!</v>
      </c>
      <c r="G165" s="20" t="e">
        <f>CALCULO!#REF!</f>
        <v>#REF!</v>
      </c>
      <c r="H165" s="21">
        <f t="shared" si="66"/>
        <v>31</v>
      </c>
      <c r="I165" s="19">
        <v>31</v>
      </c>
      <c r="J165" s="19">
        <v>0</v>
      </c>
      <c r="K165" s="19">
        <v>0</v>
      </c>
      <c r="L165" s="22" t="e">
        <f>+CALCULO!#REF!</f>
        <v>#REF!</v>
      </c>
      <c r="M165" s="22" t="e">
        <f t="shared" si="62"/>
        <v>#REF!</v>
      </c>
      <c r="N165" s="18">
        <f t="shared" si="48"/>
        <v>656.05</v>
      </c>
      <c r="O165" s="18" t="e">
        <f t="shared" si="49"/>
        <v>#REF!</v>
      </c>
      <c r="P165" s="18" t="e">
        <f t="shared" si="50"/>
        <v>#REF!</v>
      </c>
      <c r="Q165" s="18" t="e">
        <f t="shared" si="51"/>
        <v>#REF!</v>
      </c>
      <c r="R165" s="18" t="e">
        <f t="shared" si="52"/>
        <v>#REF!</v>
      </c>
      <c r="S165" s="18" t="e">
        <f t="shared" si="53"/>
        <v>#REF!</v>
      </c>
      <c r="T165" s="18" t="e">
        <f t="shared" si="54"/>
        <v>#REF!</v>
      </c>
      <c r="U165" s="18" t="e">
        <f t="shared" si="55"/>
        <v>#REF!</v>
      </c>
      <c r="W165" s="18" t="e">
        <f t="shared" si="56"/>
        <v>#REF!</v>
      </c>
      <c r="X165" s="18" t="e">
        <f>+ROUND(H165*M165*(VLOOKUP(M165,TABLAS!$B$44:$D$50,3,1)+1.125%),2)</f>
        <v>#REF!</v>
      </c>
      <c r="Y165" s="18" t="e">
        <f t="shared" si="57"/>
        <v>#REF!</v>
      </c>
      <c r="Z165" s="18" t="e">
        <f t="shared" si="58"/>
        <v>#REF!</v>
      </c>
      <c r="AB165" s="18" t="e">
        <f t="shared" si="59"/>
        <v>#REF!</v>
      </c>
      <c r="AC165" s="18" t="e">
        <f t="shared" si="60"/>
        <v>#REF!</v>
      </c>
      <c r="AD165" s="18" t="e">
        <f t="shared" si="63"/>
        <v>#REF!</v>
      </c>
      <c r="AE165" s="18" t="e">
        <f t="shared" si="61"/>
        <v>#REF!</v>
      </c>
      <c r="AG165" s="18" t="e">
        <f t="shared" si="67"/>
        <v>#REF!</v>
      </c>
      <c r="AH165" s="18" t="e">
        <f t="shared" si="68"/>
        <v>#REF!</v>
      </c>
      <c r="AI165" s="18" t="e">
        <f t="shared" si="69"/>
        <v>#REF!</v>
      </c>
      <c r="AJ165" s="18" t="e">
        <f t="shared" si="70"/>
        <v>#REF!</v>
      </c>
      <c r="AK165" s="18" t="e">
        <f t="shared" si="71"/>
        <v>#REF!</v>
      </c>
      <c r="AL165" s="23" t="e">
        <f t="shared" si="64"/>
        <v>#REF!</v>
      </c>
    </row>
    <row r="166" spans="1:38" ht="12.75" customHeight="1" x14ac:dyDescent="0.25">
      <c r="A166" s="19">
        <f t="shared" si="65"/>
        <v>159</v>
      </c>
      <c r="B166" s="19"/>
      <c r="C166" s="19"/>
      <c r="D166" s="19"/>
      <c r="E166" s="19"/>
      <c r="F166" s="69" t="e">
        <f>CALCULO!#REF!</f>
        <v>#REF!</v>
      </c>
      <c r="G166" s="20" t="e">
        <f>CALCULO!#REF!</f>
        <v>#REF!</v>
      </c>
      <c r="H166" s="21">
        <f t="shared" si="66"/>
        <v>31</v>
      </c>
      <c r="I166" s="19">
        <v>31</v>
      </c>
      <c r="J166" s="19">
        <v>0</v>
      </c>
      <c r="K166" s="19">
        <v>0</v>
      </c>
      <c r="L166" s="22" t="e">
        <f>+CALCULO!#REF!</f>
        <v>#REF!</v>
      </c>
      <c r="M166" s="22" t="e">
        <f t="shared" si="62"/>
        <v>#REF!</v>
      </c>
      <c r="N166" s="18">
        <f t="shared" si="48"/>
        <v>656.05</v>
      </c>
      <c r="O166" s="18" t="e">
        <f t="shared" si="49"/>
        <v>#REF!</v>
      </c>
      <c r="P166" s="18" t="e">
        <f t="shared" si="50"/>
        <v>#REF!</v>
      </c>
      <c r="Q166" s="18" t="e">
        <f t="shared" si="51"/>
        <v>#REF!</v>
      </c>
      <c r="R166" s="18" t="e">
        <f t="shared" si="52"/>
        <v>#REF!</v>
      </c>
      <c r="S166" s="18" t="e">
        <f t="shared" si="53"/>
        <v>#REF!</v>
      </c>
      <c r="T166" s="18" t="e">
        <f t="shared" si="54"/>
        <v>#REF!</v>
      </c>
      <c r="U166" s="18" t="e">
        <f t="shared" si="55"/>
        <v>#REF!</v>
      </c>
      <c r="W166" s="18" t="e">
        <f t="shared" si="56"/>
        <v>#REF!</v>
      </c>
      <c r="X166" s="18" t="e">
        <f>+ROUND(H166*M166*(VLOOKUP(M166,TABLAS!$B$44:$D$50,3,1)+1.125%),2)</f>
        <v>#REF!</v>
      </c>
      <c r="Y166" s="18" t="e">
        <f t="shared" si="57"/>
        <v>#REF!</v>
      </c>
      <c r="Z166" s="18" t="e">
        <f t="shared" si="58"/>
        <v>#REF!</v>
      </c>
      <c r="AB166" s="18" t="e">
        <f t="shared" si="59"/>
        <v>#REF!</v>
      </c>
      <c r="AC166" s="18" t="e">
        <f t="shared" si="60"/>
        <v>#REF!</v>
      </c>
      <c r="AD166" s="18" t="e">
        <f t="shared" si="63"/>
        <v>#REF!</v>
      </c>
      <c r="AE166" s="18" t="e">
        <f t="shared" si="61"/>
        <v>#REF!</v>
      </c>
      <c r="AG166" s="18" t="e">
        <f t="shared" si="67"/>
        <v>#REF!</v>
      </c>
      <c r="AH166" s="18" t="e">
        <f t="shared" si="68"/>
        <v>#REF!</v>
      </c>
      <c r="AI166" s="18" t="e">
        <f t="shared" si="69"/>
        <v>#REF!</v>
      </c>
      <c r="AJ166" s="18" t="e">
        <f t="shared" si="70"/>
        <v>#REF!</v>
      </c>
      <c r="AK166" s="18" t="e">
        <f t="shared" si="71"/>
        <v>#REF!</v>
      </c>
      <c r="AL166" s="23" t="e">
        <f t="shared" si="64"/>
        <v>#REF!</v>
      </c>
    </row>
    <row r="167" spans="1:38" ht="12.75" customHeight="1" x14ac:dyDescent="0.25">
      <c r="A167" s="19">
        <f t="shared" si="65"/>
        <v>160</v>
      </c>
      <c r="B167" s="19"/>
      <c r="C167" s="19"/>
      <c r="D167" s="19"/>
      <c r="E167" s="19"/>
      <c r="F167" s="69" t="e">
        <f>CALCULO!#REF!</f>
        <v>#REF!</v>
      </c>
      <c r="G167" s="20" t="e">
        <f>CALCULO!#REF!</f>
        <v>#REF!</v>
      </c>
      <c r="H167" s="21">
        <f t="shared" si="66"/>
        <v>31</v>
      </c>
      <c r="I167" s="19">
        <v>31</v>
      </c>
      <c r="J167" s="19">
        <v>0</v>
      </c>
      <c r="K167" s="19">
        <v>0</v>
      </c>
      <c r="L167" s="22" t="e">
        <f>+CALCULO!#REF!</f>
        <v>#REF!</v>
      </c>
      <c r="M167" s="22" t="e">
        <f t="shared" si="62"/>
        <v>#REF!</v>
      </c>
      <c r="N167" s="18">
        <f t="shared" si="48"/>
        <v>656.05</v>
      </c>
      <c r="O167" s="18" t="e">
        <f t="shared" si="49"/>
        <v>#REF!</v>
      </c>
      <c r="P167" s="18" t="e">
        <f t="shared" si="50"/>
        <v>#REF!</v>
      </c>
      <c r="Q167" s="18" t="e">
        <f t="shared" si="51"/>
        <v>#REF!</v>
      </c>
      <c r="R167" s="18" t="e">
        <f t="shared" si="52"/>
        <v>#REF!</v>
      </c>
      <c r="S167" s="18" t="e">
        <f t="shared" si="53"/>
        <v>#REF!</v>
      </c>
      <c r="T167" s="18" t="e">
        <f t="shared" si="54"/>
        <v>#REF!</v>
      </c>
      <c r="U167" s="18" t="e">
        <f t="shared" si="55"/>
        <v>#REF!</v>
      </c>
      <c r="W167" s="18" t="e">
        <f t="shared" si="56"/>
        <v>#REF!</v>
      </c>
      <c r="X167" s="18" t="e">
        <f>+ROUND(H167*M167*(VLOOKUP(M167,TABLAS!$B$44:$D$50,3,1)+1.125%),2)</f>
        <v>#REF!</v>
      </c>
      <c r="Y167" s="18" t="e">
        <f t="shared" si="57"/>
        <v>#REF!</v>
      </c>
      <c r="Z167" s="18" t="e">
        <f t="shared" si="58"/>
        <v>#REF!</v>
      </c>
      <c r="AB167" s="18" t="e">
        <f t="shared" si="59"/>
        <v>#REF!</v>
      </c>
      <c r="AC167" s="18" t="e">
        <f t="shared" si="60"/>
        <v>#REF!</v>
      </c>
      <c r="AD167" s="18" t="e">
        <f t="shared" si="63"/>
        <v>#REF!</v>
      </c>
      <c r="AE167" s="18" t="e">
        <f t="shared" si="61"/>
        <v>#REF!</v>
      </c>
      <c r="AG167" s="18" t="e">
        <f t="shared" si="67"/>
        <v>#REF!</v>
      </c>
      <c r="AH167" s="18" t="e">
        <f t="shared" si="68"/>
        <v>#REF!</v>
      </c>
      <c r="AI167" s="18" t="e">
        <f t="shared" si="69"/>
        <v>#REF!</v>
      </c>
      <c r="AJ167" s="18" t="e">
        <f t="shared" si="70"/>
        <v>#REF!</v>
      </c>
      <c r="AK167" s="18" t="e">
        <f t="shared" si="71"/>
        <v>#REF!</v>
      </c>
      <c r="AL167" s="23" t="e">
        <f t="shared" si="64"/>
        <v>#REF!</v>
      </c>
    </row>
    <row r="168" spans="1:38" ht="12.75" customHeight="1" x14ac:dyDescent="0.25">
      <c r="A168" s="19">
        <f t="shared" si="65"/>
        <v>161</v>
      </c>
      <c r="B168" s="19"/>
      <c r="C168" s="19"/>
      <c r="D168" s="19"/>
      <c r="E168" s="19"/>
      <c r="F168" s="69" t="e">
        <f>CALCULO!#REF!</f>
        <v>#REF!</v>
      </c>
      <c r="G168" s="20" t="e">
        <f>CALCULO!#REF!</f>
        <v>#REF!</v>
      </c>
      <c r="H168" s="21">
        <f t="shared" si="66"/>
        <v>31</v>
      </c>
      <c r="I168" s="19">
        <v>31</v>
      </c>
      <c r="J168" s="19">
        <v>0</v>
      </c>
      <c r="K168" s="19">
        <v>0</v>
      </c>
      <c r="L168" s="22" t="e">
        <f>+CALCULO!#REF!</f>
        <v>#REF!</v>
      </c>
      <c r="M168" s="22" t="e">
        <f t="shared" si="62"/>
        <v>#REF!</v>
      </c>
      <c r="N168" s="18">
        <f t="shared" si="48"/>
        <v>656.05</v>
      </c>
      <c r="O168" s="18" t="e">
        <f t="shared" si="49"/>
        <v>#REF!</v>
      </c>
      <c r="P168" s="18" t="e">
        <f t="shared" si="50"/>
        <v>#REF!</v>
      </c>
      <c r="Q168" s="18" t="e">
        <f t="shared" si="51"/>
        <v>#REF!</v>
      </c>
      <c r="R168" s="18" t="e">
        <f t="shared" si="52"/>
        <v>#REF!</v>
      </c>
      <c r="S168" s="18" t="e">
        <f t="shared" si="53"/>
        <v>#REF!</v>
      </c>
      <c r="T168" s="18" t="e">
        <f t="shared" si="54"/>
        <v>#REF!</v>
      </c>
      <c r="U168" s="18" t="e">
        <f t="shared" si="55"/>
        <v>#REF!</v>
      </c>
      <c r="W168" s="18" t="e">
        <f t="shared" si="56"/>
        <v>#REF!</v>
      </c>
      <c r="X168" s="18" t="e">
        <f>+ROUND(H168*M168*(VLOOKUP(M168,TABLAS!$B$44:$D$50,3,1)+1.125%),2)</f>
        <v>#REF!</v>
      </c>
      <c r="Y168" s="18" t="e">
        <f t="shared" si="57"/>
        <v>#REF!</v>
      </c>
      <c r="Z168" s="18" t="e">
        <f t="shared" si="58"/>
        <v>#REF!</v>
      </c>
      <c r="AB168" s="18" t="e">
        <f t="shared" si="59"/>
        <v>#REF!</v>
      </c>
      <c r="AC168" s="18" t="e">
        <f t="shared" si="60"/>
        <v>#REF!</v>
      </c>
      <c r="AD168" s="18" t="e">
        <f t="shared" si="63"/>
        <v>#REF!</v>
      </c>
      <c r="AE168" s="18" t="e">
        <f t="shared" si="61"/>
        <v>#REF!</v>
      </c>
      <c r="AG168" s="18" t="e">
        <f t="shared" si="67"/>
        <v>#REF!</v>
      </c>
      <c r="AH168" s="18" t="e">
        <f t="shared" si="68"/>
        <v>#REF!</v>
      </c>
      <c r="AI168" s="18" t="e">
        <f t="shared" si="69"/>
        <v>#REF!</v>
      </c>
      <c r="AJ168" s="18" t="e">
        <f t="shared" si="70"/>
        <v>#REF!</v>
      </c>
      <c r="AK168" s="18" t="e">
        <f t="shared" si="71"/>
        <v>#REF!</v>
      </c>
      <c r="AL168" s="23" t="e">
        <f t="shared" si="64"/>
        <v>#REF!</v>
      </c>
    </row>
    <row r="169" spans="1:38" ht="12.75" customHeight="1" x14ac:dyDescent="0.25">
      <c r="A169" s="19">
        <f t="shared" si="65"/>
        <v>162</v>
      </c>
      <c r="B169" s="19"/>
      <c r="C169" s="19"/>
      <c r="D169" s="19"/>
      <c r="E169" s="19"/>
      <c r="F169" s="69" t="e">
        <f>CALCULO!#REF!</f>
        <v>#REF!</v>
      </c>
      <c r="G169" s="20" t="e">
        <f>CALCULO!#REF!</f>
        <v>#REF!</v>
      </c>
      <c r="H169" s="21">
        <f t="shared" si="66"/>
        <v>31</v>
      </c>
      <c r="I169" s="19">
        <v>31</v>
      </c>
      <c r="J169" s="19">
        <v>0</v>
      </c>
      <c r="K169" s="19">
        <v>0</v>
      </c>
      <c r="L169" s="22" t="e">
        <f>+CALCULO!#REF!</f>
        <v>#REF!</v>
      </c>
      <c r="M169" s="22" t="e">
        <f t="shared" si="62"/>
        <v>#REF!</v>
      </c>
      <c r="N169" s="18">
        <f t="shared" si="48"/>
        <v>656.05</v>
      </c>
      <c r="O169" s="18" t="e">
        <f t="shared" si="49"/>
        <v>#REF!</v>
      </c>
      <c r="P169" s="18" t="e">
        <f t="shared" si="50"/>
        <v>#REF!</v>
      </c>
      <c r="Q169" s="18" t="e">
        <f t="shared" si="51"/>
        <v>#REF!</v>
      </c>
      <c r="R169" s="18" t="e">
        <f t="shared" si="52"/>
        <v>#REF!</v>
      </c>
      <c r="S169" s="18" t="e">
        <f t="shared" si="53"/>
        <v>#REF!</v>
      </c>
      <c r="T169" s="18" t="e">
        <f t="shared" si="54"/>
        <v>#REF!</v>
      </c>
      <c r="U169" s="18" t="e">
        <f t="shared" si="55"/>
        <v>#REF!</v>
      </c>
      <c r="W169" s="18" t="e">
        <f t="shared" si="56"/>
        <v>#REF!</v>
      </c>
      <c r="X169" s="18" t="e">
        <f>+ROUND(H169*M169*(VLOOKUP(M169,TABLAS!$B$44:$D$50,3,1)+1.125%),2)</f>
        <v>#REF!</v>
      </c>
      <c r="Y169" s="18" t="e">
        <f t="shared" si="57"/>
        <v>#REF!</v>
      </c>
      <c r="Z169" s="18" t="e">
        <f t="shared" si="58"/>
        <v>#REF!</v>
      </c>
      <c r="AB169" s="18" t="e">
        <f t="shared" si="59"/>
        <v>#REF!</v>
      </c>
      <c r="AC169" s="18" t="e">
        <f t="shared" si="60"/>
        <v>#REF!</v>
      </c>
      <c r="AD169" s="18" t="e">
        <f t="shared" si="63"/>
        <v>#REF!</v>
      </c>
      <c r="AE169" s="18" t="e">
        <f t="shared" si="61"/>
        <v>#REF!</v>
      </c>
      <c r="AG169" s="18" t="e">
        <f t="shared" si="67"/>
        <v>#REF!</v>
      </c>
      <c r="AH169" s="18" t="e">
        <f t="shared" si="68"/>
        <v>#REF!</v>
      </c>
      <c r="AI169" s="18" t="e">
        <f t="shared" si="69"/>
        <v>#REF!</v>
      </c>
      <c r="AJ169" s="18" t="e">
        <f t="shared" si="70"/>
        <v>#REF!</v>
      </c>
      <c r="AK169" s="18" t="e">
        <f t="shared" si="71"/>
        <v>#REF!</v>
      </c>
      <c r="AL169" s="23" t="e">
        <f t="shared" si="64"/>
        <v>#REF!</v>
      </c>
    </row>
    <row r="170" spans="1:38" ht="12.75" customHeight="1" x14ac:dyDescent="0.25">
      <c r="A170" s="19">
        <f t="shared" si="65"/>
        <v>163</v>
      </c>
      <c r="B170" s="19"/>
      <c r="C170" s="19"/>
      <c r="D170" s="19"/>
      <c r="E170" s="19"/>
      <c r="F170" s="69" t="e">
        <f>CALCULO!#REF!</f>
        <v>#REF!</v>
      </c>
      <c r="G170" s="20" t="e">
        <f>CALCULO!#REF!</f>
        <v>#REF!</v>
      </c>
      <c r="H170" s="21">
        <f t="shared" si="66"/>
        <v>31</v>
      </c>
      <c r="I170" s="19">
        <v>31</v>
      </c>
      <c r="J170" s="19">
        <v>0</v>
      </c>
      <c r="K170" s="19">
        <v>0</v>
      </c>
      <c r="L170" s="22" t="e">
        <f>+CALCULO!#REF!</f>
        <v>#REF!</v>
      </c>
      <c r="M170" s="22" t="e">
        <f t="shared" si="62"/>
        <v>#REF!</v>
      </c>
      <c r="N170" s="18">
        <f t="shared" si="48"/>
        <v>656.05</v>
      </c>
      <c r="O170" s="18" t="e">
        <f t="shared" si="49"/>
        <v>#REF!</v>
      </c>
      <c r="P170" s="18" t="e">
        <f t="shared" si="50"/>
        <v>#REF!</v>
      </c>
      <c r="Q170" s="18" t="e">
        <f t="shared" si="51"/>
        <v>#REF!</v>
      </c>
      <c r="R170" s="18" t="e">
        <f t="shared" si="52"/>
        <v>#REF!</v>
      </c>
      <c r="S170" s="18" t="e">
        <f t="shared" si="53"/>
        <v>#REF!</v>
      </c>
      <c r="T170" s="18" t="e">
        <f t="shared" si="54"/>
        <v>#REF!</v>
      </c>
      <c r="U170" s="18" t="e">
        <f t="shared" si="55"/>
        <v>#REF!</v>
      </c>
      <c r="W170" s="18" t="e">
        <f t="shared" si="56"/>
        <v>#REF!</v>
      </c>
      <c r="X170" s="18" t="e">
        <f>+ROUND(H170*M170*(VLOOKUP(M170,TABLAS!$B$44:$D$50,3,1)+1.125%),2)</f>
        <v>#REF!</v>
      </c>
      <c r="Y170" s="18" t="e">
        <f t="shared" si="57"/>
        <v>#REF!</v>
      </c>
      <c r="Z170" s="18" t="e">
        <f t="shared" si="58"/>
        <v>#REF!</v>
      </c>
      <c r="AB170" s="18" t="e">
        <f t="shared" si="59"/>
        <v>#REF!</v>
      </c>
      <c r="AC170" s="18" t="e">
        <f t="shared" si="60"/>
        <v>#REF!</v>
      </c>
      <c r="AD170" s="18" t="e">
        <f t="shared" si="63"/>
        <v>#REF!</v>
      </c>
      <c r="AE170" s="18" t="e">
        <f t="shared" si="61"/>
        <v>#REF!</v>
      </c>
      <c r="AG170" s="18" t="e">
        <f t="shared" si="67"/>
        <v>#REF!</v>
      </c>
      <c r="AH170" s="18" t="e">
        <f t="shared" si="68"/>
        <v>#REF!</v>
      </c>
      <c r="AI170" s="18" t="e">
        <f t="shared" si="69"/>
        <v>#REF!</v>
      </c>
      <c r="AJ170" s="18" t="e">
        <f t="shared" si="70"/>
        <v>#REF!</v>
      </c>
      <c r="AK170" s="18" t="e">
        <f t="shared" si="71"/>
        <v>#REF!</v>
      </c>
      <c r="AL170" s="23" t="e">
        <f t="shared" si="64"/>
        <v>#REF!</v>
      </c>
    </row>
    <row r="171" spans="1:38" ht="12.75" customHeight="1" x14ac:dyDescent="0.25">
      <c r="A171" s="19">
        <f t="shared" si="65"/>
        <v>164</v>
      </c>
      <c r="B171" s="19"/>
      <c r="C171" s="19"/>
      <c r="D171" s="19"/>
      <c r="E171" s="19"/>
      <c r="F171" s="69" t="e">
        <f>CALCULO!#REF!</f>
        <v>#REF!</v>
      </c>
      <c r="G171" s="20" t="e">
        <f>CALCULO!#REF!</f>
        <v>#REF!</v>
      </c>
      <c r="H171" s="21">
        <f t="shared" si="66"/>
        <v>31</v>
      </c>
      <c r="I171" s="19">
        <v>31</v>
      </c>
      <c r="J171" s="19">
        <v>0</v>
      </c>
      <c r="K171" s="19">
        <v>0</v>
      </c>
      <c r="L171" s="22" t="e">
        <f>+CALCULO!#REF!</f>
        <v>#REF!</v>
      </c>
      <c r="M171" s="22" t="e">
        <f t="shared" si="62"/>
        <v>#REF!</v>
      </c>
      <c r="N171" s="18">
        <f t="shared" si="48"/>
        <v>656.05</v>
      </c>
      <c r="O171" s="18" t="e">
        <f t="shared" si="49"/>
        <v>#REF!</v>
      </c>
      <c r="P171" s="18" t="e">
        <f t="shared" si="50"/>
        <v>#REF!</v>
      </c>
      <c r="Q171" s="18" t="e">
        <f t="shared" si="51"/>
        <v>#REF!</v>
      </c>
      <c r="R171" s="18" t="e">
        <f t="shared" si="52"/>
        <v>#REF!</v>
      </c>
      <c r="S171" s="18" t="e">
        <f t="shared" si="53"/>
        <v>#REF!</v>
      </c>
      <c r="T171" s="18" t="e">
        <f t="shared" si="54"/>
        <v>#REF!</v>
      </c>
      <c r="U171" s="18" t="e">
        <f t="shared" si="55"/>
        <v>#REF!</v>
      </c>
      <c r="W171" s="18" t="e">
        <f t="shared" si="56"/>
        <v>#REF!</v>
      </c>
      <c r="X171" s="18" t="e">
        <f>+ROUND(H171*M171*(VLOOKUP(M171,TABLAS!$B$44:$D$50,3,1)+1.125%),2)</f>
        <v>#REF!</v>
      </c>
      <c r="Y171" s="18" t="e">
        <f t="shared" si="57"/>
        <v>#REF!</v>
      </c>
      <c r="Z171" s="18" t="e">
        <f t="shared" si="58"/>
        <v>#REF!</v>
      </c>
      <c r="AB171" s="18" t="e">
        <f t="shared" si="59"/>
        <v>#REF!</v>
      </c>
      <c r="AC171" s="18" t="e">
        <f t="shared" si="60"/>
        <v>#REF!</v>
      </c>
      <c r="AD171" s="18" t="e">
        <f t="shared" si="63"/>
        <v>#REF!</v>
      </c>
      <c r="AE171" s="18" t="e">
        <f t="shared" si="61"/>
        <v>#REF!</v>
      </c>
      <c r="AG171" s="18" t="e">
        <f t="shared" si="67"/>
        <v>#REF!</v>
      </c>
      <c r="AH171" s="18" t="e">
        <f t="shared" si="68"/>
        <v>#REF!</v>
      </c>
      <c r="AI171" s="18" t="e">
        <f t="shared" si="69"/>
        <v>#REF!</v>
      </c>
      <c r="AJ171" s="18" t="e">
        <f t="shared" si="70"/>
        <v>#REF!</v>
      </c>
      <c r="AK171" s="18" t="e">
        <f t="shared" si="71"/>
        <v>#REF!</v>
      </c>
      <c r="AL171" s="23" t="e">
        <f t="shared" si="64"/>
        <v>#REF!</v>
      </c>
    </row>
    <row r="172" spans="1:38" ht="12.75" customHeight="1" x14ac:dyDescent="0.25">
      <c r="A172" s="19">
        <f t="shared" si="65"/>
        <v>165</v>
      </c>
      <c r="B172" s="19"/>
      <c r="C172" s="19"/>
      <c r="D172" s="19"/>
      <c r="E172" s="19"/>
      <c r="F172" s="69" t="e">
        <f>CALCULO!#REF!</f>
        <v>#REF!</v>
      </c>
      <c r="G172" s="20" t="e">
        <f>CALCULO!#REF!</f>
        <v>#REF!</v>
      </c>
      <c r="H172" s="21">
        <f t="shared" si="66"/>
        <v>31</v>
      </c>
      <c r="I172" s="19">
        <v>31</v>
      </c>
      <c r="J172" s="19">
        <v>0</v>
      </c>
      <c r="K172" s="19">
        <v>0</v>
      </c>
      <c r="L172" s="22" t="e">
        <f>+CALCULO!#REF!</f>
        <v>#REF!</v>
      </c>
      <c r="M172" s="22" t="e">
        <f t="shared" si="62"/>
        <v>#REF!</v>
      </c>
      <c r="N172" s="18">
        <f t="shared" si="48"/>
        <v>656.05</v>
      </c>
      <c r="O172" s="18" t="e">
        <f t="shared" si="49"/>
        <v>#REF!</v>
      </c>
      <c r="P172" s="18" t="e">
        <f t="shared" si="50"/>
        <v>#REF!</v>
      </c>
      <c r="Q172" s="18" t="e">
        <f t="shared" si="51"/>
        <v>#REF!</v>
      </c>
      <c r="R172" s="18" t="e">
        <f t="shared" si="52"/>
        <v>#REF!</v>
      </c>
      <c r="S172" s="18" t="e">
        <f t="shared" si="53"/>
        <v>#REF!</v>
      </c>
      <c r="T172" s="18" t="e">
        <f t="shared" si="54"/>
        <v>#REF!</v>
      </c>
      <c r="U172" s="18" t="e">
        <f t="shared" si="55"/>
        <v>#REF!</v>
      </c>
      <c r="W172" s="18" t="e">
        <f t="shared" si="56"/>
        <v>#REF!</v>
      </c>
      <c r="X172" s="18" t="e">
        <f>+ROUND(H172*M172*(VLOOKUP(M172,TABLAS!$B$44:$D$50,3,1)+1.125%),2)</f>
        <v>#REF!</v>
      </c>
      <c r="Y172" s="18" t="e">
        <f t="shared" si="57"/>
        <v>#REF!</v>
      </c>
      <c r="Z172" s="18" t="e">
        <f t="shared" si="58"/>
        <v>#REF!</v>
      </c>
      <c r="AB172" s="18" t="e">
        <f t="shared" si="59"/>
        <v>#REF!</v>
      </c>
      <c r="AC172" s="18" t="e">
        <f t="shared" si="60"/>
        <v>#REF!</v>
      </c>
      <c r="AD172" s="18" t="e">
        <f t="shared" si="63"/>
        <v>#REF!</v>
      </c>
      <c r="AE172" s="18" t="e">
        <f t="shared" si="61"/>
        <v>#REF!</v>
      </c>
      <c r="AG172" s="18" t="e">
        <f t="shared" si="67"/>
        <v>#REF!</v>
      </c>
      <c r="AH172" s="18" t="e">
        <f t="shared" si="68"/>
        <v>#REF!</v>
      </c>
      <c r="AI172" s="18" t="e">
        <f t="shared" si="69"/>
        <v>#REF!</v>
      </c>
      <c r="AJ172" s="18" t="e">
        <f t="shared" si="70"/>
        <v>#REF!</v>
      </c>
      <c r="AK172" s="18" t="e">
        <f t="shared" si="71"/>
        <v>#REF!</v>
      </c>
      <c r="AL172" s="23" t="e">
        <f t="shared" si="64"/>
        <v>#REF!</v>
      </c>
    </row>
    <row r="173" spans="1:38" ht="12.75" customHeight="1" x14ac:dyDescent="0.25">
      <c r="A173" s="19">
        <f t="shared" si="65"/>
        <v>166</v>
      </c>
      <c r="B173" s="19"/>
      <c r="C173" s="19"/>
      <c r="D173" s="19"/>
      <c r="E173" s="19"/>
      <c r="F173" s="69" t="e">
        <f>CALCULO!#REF!</f>
        <v>#REF!</v>
      </c>
      <c r="G173" s="20" t="e">
        <f>CALCULO!#REF!</f>
        <v>#REF!</v>
      </c>
      <c r="H173" s="21">
        <f t="shared" si="66"/>
        <v>31</v>
      </c>
      <c r="I173" s="19">
        <v>31</v>
      </c>
      <c r="J173" s="19">
        <v>0</v>
      </c>
      <c r="K173" s="19">
        <v>0</v>
      </c>
      <c r="L173" s="22" t="e">
        <f>+CALCULO!#REF!</f>
        <v>#REF!</v>
      </c>
      <c r="M173" s="22" t="e">
        <f t="shared" si="62"/>
        <v>#REF!</v>
      </c>
      <c r="N173" s="18">
        <f t="shared" si="48"/>
        <v>656.05</v>
      </c>
      <c r="O173" s="18" t="e">
        <f t="shared" si="49"/>
        <v>#REF!</v>
      </c>
      <c r="P173" s="18" t="e">
        <f t="shared" si="50"/>
        <v>#REF!</v>
      </c>
      <c r="Q173" s="18" t="e">
        <f t="shared" si="51"/>
        <v>#REF!</v>
      </c>
      <c r="R173" s="18" t="e">
        <f t="shared" si="52"/>
        <v>#REF!</v>
      </c>
      <c r="S173" s="18" t="e">
        <f t="shared" si="53"/>
        <v>#REF!</v>
      </c>
      <c r="T173" s="18" t="e">
        <f t="shared" si="54"/>
        <v>#REF!</v>
      </c>
      <c r="U173" s="18" t="e">
        <f t="shared" si="55"/>
        <v>#REF!</v>
      </c>
      <c r="W173" s="18" t="e">
        <f t="shared" si="56"/>
        <v>#REF!</v>
      </c>
      <c r="X173" s="18" t="e">
        <f>+ROUND(H173*M173*(VLOOKUP(M173,TABLAS!$B$44:$D$50,3,1)+1.125%),2)</f>
        <v>#REF!</v>
      </c>
      <c r="Y173" s="18" t="e">
        <f t="shared" si="57"/>
        <v>#REF!</v>
      </c>
      <c r="Z173" s="18" t="e">
        <f t="shared" si="58"/>
        <v>#REF!</v>
      </c>
      <c r="AB173" s="18" t="e">
        <f t="shared" si="59"/>
        <v>#REF!</v>
      </c>
      <c r="AC173" s="18" t="e">
        <f t="shared" si="60"/>
        <v>#REF!</v>
      </c>
      <c r="AD173" s="18" t="e">
        <f t="shared" si="63"/>
        <v>#REF!</v>
      </c>
      <c r="AE173" s="18" t="e">
        <f t="shared" si="61"/>
        <v>#REF!</v>
      </c>
      <c r="AG173" s="18" t="e">
        <f t="shared" si="67"/>
        <v>#REF!</v>
      </c>
      <c r="AH173" s="18" t="e">
        <f t="shared" si="68"/>
        <v>#REF!</v>
      </c>
      <c r="AI173" s="18" t="e">
        <f t="shared" si="69"/>
        <v>#REF!</v>
      </c>
      <c r="AJ173" s="18" t="e">
        <f t="shared" si="70"/>
        <v>#REF!</v>
      </c>
      <c r="AK173" s="18" t="e">
        <f t="shared" si="71"/>
        <v>#REF!</v>
      </c>
      <c r="AL173" s="23" t="e">
        <f t="shared" si="64"/>
        <v>#REF!</v>
      </c>
    </row>
    <row r="174" spans="1:38" ht="12.75" customHeight="1" x14ac:dyDescent="0.25">
      <c r="A174" s="19">
        <f t="shared" si="65"/>
        <v>167</v>
      </c>
      <c r="B174" s="19"/>
      <c r="C174" s="19"/>
      <c r="D174" s="19"/>
      <c r="E174" s="19"/>
      <c r="F174" s="69" t="e">
        <f>CALCULO!#REF!</f>
        <v>#REF!</v>
      </c>
      <c r="G174" s="20" t="e">
        <f>CALCULO!#REF!</f>
        <v>#REF!</v>
      </c>
      <c r="H174" s="21">
        <f t="shared" si="66"/>
        <v>31</v>
      </c>
      <c r="I174" s="19">
        <v>31</v>
      </c>
      <c r="J174" s="19">
        <v>0</v>
      </c>
      <c r="K174" s="19">
        <v>0</v>
      </c>
      <c r="L174" s="22" t="e">
        <f>+CALCULO!#REF!</f>
        <v>#REF!</v>
      </c>
      <c r="M174" s="22" t="e">
        <f t="shared" si="62"/>
        <v>#REF!</v>
      </c>
      <c r="N174" s="18">
        <f t="shared" si="48"/>
        <v>656.05</v>
      </c>
      <c r="O174" s="18" t="e">
        <f t="shared" si="49"/>
        <v>#REF!</v>
      </c>
      <c r="P174" s="18" t="e">
        <f t="shared" si="50"/>
        <v>#REF!</v>
      </c>
      <c r="Q174" s="18" t="e">
        <f t="shared" si="51"/>
        <v>#REF!</v>
      </c>
      <c r="R174" s="18" t="e">
        <f t="shared" si="52"/>
        <v>#REF!</v>
      </c>
      <c r="S174" s="18" t="e">
        <f t="shared" si="53"/>
        <v>#REF!</v>
      </c>
      <c r="T174" s="18" t="e">
        <f t="shared" si="54"/>
        <v>#REF!</v>
      </c>
      <c r="U174" s="18" t="e">
        <f t="shared" si="55"/>
        <v>#REF!</v>
      </c>
      <c r="W174" s="18" t="e">
        <f t="shared" si="56"/>
        <v>#REF!</v>
      </c>
      <c r="X174" s="18" t="e">
        <f>+ROUND(H174*M174*(VLOOKUP(M174,TABLAS!$B$44:$D$50,3,1)+1.125%),2)</f>
        <v>#REF!</v>
      </c>
      <c r="Y174" s="18" t="e">
        <f t="shared" si="57"/>
        <v>#REF!</v>
      </c>
      <c r="Z174" s="18" t="e">
        <f t="shared" si="58"/>
        <v>#REF!</v>
      </c>
      <c r="AB174" s="18" t="e">
        <f t="shared" si="59"/>
        <v>#REF!</v>
      </c>
      <c r="AC174" s="18" t="e">
        <f t="shared" si="60"/>
        <v>#REF!</v>
      </c>
      <c r="AD174" s="18" t="e">
        <f t="shared" si="63"/>
        <v>#REF!</v>
      </c>
      <c r="AE174" s="18" t="e">
        <f t="shared" si="61"/>
        <v>#REF!</v>
      </c>
      <c r="AG174" s="18" t="e">
        <f t="shared" si="67"/>
        <v>#REF!</v>
      </c>
      <c r="AH174" s="18" t="e">
        <f t="shared" si="68"/>
        <v>#REF!</v>
      </c>
      <c r="AI174" s="18" t="e">
        <f t="shared" si="69"/>
        <v>#REF!</v>
      </c>
      <c r="AJ174" s="18" t="e">
        <f t="shared" si="70"/>
        <v>#REF!</v>
      </c>
      <c r="AK174" s="18" t="e">
        <f t="shared" si="71"/>
        <v>#REF!</v>
      </c>
      <c r="AL174" s="23" t="e">
        <f t="shared" si="64"/>
        <v>#REF!</v>
      </c>
    </row>
    <row r="175" spans="1:38" ht="12.75" customHeight="1" x14ac:dyDescent="0.25">
      <c r="A175" s="19">
        <f t="shared" si="65"/>
        <v>168</v>
      </c>
      <c r="B175" s="19"/>
      <c r="C175" s="19"/>
      <c r="D175" s="19"/>
      <c r="E175" s="19"/>
      <c r="F175" s="69" t="e">
        <f>CALCULO!#REF!</f>
        <v>#REF!</v>
      </c>
      <c r="G175" s="20" t="e">
        <f>CALCULO!#REF!</f>
        <v>#REF!</v>
      </c>
      <c r="H175" s="21">
        <f t="shared" si="66"/>
        <v>31</v>
      </c>
      <c r="I175" s="19">
        <v>31</v>
      </c>
      <c r="J175" s="19">
        <v>0</v>
      </c>
      <c r="K175" s="19">
        <v>0</v>
      </c>
      <c r="L175" s="22" t="e">
        <f>+CALCULO!#REF!</f>
        <v>#REF!</v>
      </c>
      <c r="M175" s="22" t="e">
        <f t="shared" si="62"/>
        <v>#REF!</v>
      </c>
      <c r="N175" s="18">
        <f t="shared" si="48"/>
        <v>656.05</v>
      </c>
      <c r="O175" s="18" t="e">
        <f t="shared" si="49"/>
        <v>#REF!</v>
      </c>
      <c r="P175" s="18" t="e">
        <f t="shared" si="50"/>
        <v>#REF!</v>
      </c>
      <c r="Q175" s="18" t="e">
        <f t="shared" si="51"/>
        <v>#REF!</v>
      </c>
      <c r="R175" s="18" t="e">
        <f t="shared" si="52"/>
        <v>#REF!</v>
      </c>
      <c r="S175" s="18" t="e">
        <f t="shared" si="53"/>
        <v>#REF!</v>
      </c>
      <c r="T175" s="18" t="e">
        <f t="shared" si="54"/>
        <v>#REF!</v>
      </c>
      <c r="U175" s="18" t="e">
        <f t="shared" si="55"/>
        <v>#REF!</v>
      </c>
      <c r="W175" s="18" t="e">
        <f t="shared" si="56"/>
        <v>#REF!</v>
      </c>
      <c r="X175" s="18" t="e">
        <f>+ROUND(H175*M175*(VLOOKUP(M175,TABLAS!$B$44:$D$50,3,1)+1.125%),2)</f>
        <v>#REF!</v>
      </c>
      <c r="Y175" s="18" t="e">
        <f t="shared" si="57"/>
        <v>#REF!</v>
      </c>
      <c r="Z175" s="18" t="e">
        <f t="shared" si="58"/>
        <v>#REF!</v>
      </c>
      <c r="AB175" s="18" t="e">
        <f t="shared" si="59"/>
        <v>#REF!</v>
      </c>
      <c r="AC175" s="18" t="e">
        <f t="shared" si="60"/>
        <v>#REF!</v>
      </c>
      <c r="AD175" s="18" t="e">
        <f t="shared" si="63"/>
        <v>#REF!</v>
      </c>
      <c r="AE175" s="18" t="e">
        <f t="shared" si="61"/>
        <v>#REF!</v>
      </c>
      <c r="AG175" s="18" t="e">
        <f t="shared" si="67"/>
        <v>#REF!</v>
      </c>
      <c r="AH175" s="18" t="e">
        <f t="shared" si="68"/>
        <v>#REF!</v>
      </c>
      <c r="AI175" s="18" t="e">
        <f t="shared" si="69"/>
        <v>#REF!</v>
      </c>
      <c r="AJ175" s="18" t="e">
        <f t="shared" si="70"/>
        <v>#REF!</v>
      </c>
      <c r="AK175" s="18" t="e">
        <f t="shared" si="71"/>
        <v>#REF!</v>
      </c>
      <c r="AL175" s="23" t="e">
        <f t="shared" si="64"/>
        <v>#REF!</v>
      </c>
    </row>
    <row r="176" spans="1:38" ht="12.75" customHeight="1" x14ac:dyDescent="0.25">
      <c r="A176" s="19">
        <f t="shared" si="65"/>
        <v>169</v>
      </c>
      <c r="B176" s="19"/>
      <c r="C176" s="19"/>
      <c r="D176" s="19"/>
      <c r="E176" s="19"/>
      <c r="F176" s="69" t="e">
        <f>CALCULO!#REF!</f>
        <v>#REF!</v>
      </c>
      <c r="G176" s="20" t="e">
        <f>CALCULO!#REF!</f>
        <v>#REF!</v>
      </c>
      <c r="H176" s="21">
        <f t="shared" si="66"/>
        <v>31</v>
      </c>
      <c r="I176" s="19">
        <v>31</v>
      </c>
      <c r="J176" s="19">
        <v>0</v>
      </c>
      <c r="K176" s="19">
        <v>0</v>
      </c>
      <c r="L176" s="22" t="e">
        <f>+CALCULO!#REF!</f>
        <v>#REF!</v>
      </c>
      <c r="M176" s="22" t="e">
        <f t="shared" si="62"/>
        <v>#REF!</v>
      </c>
      <c r="N176" s="18">
        <f t="shared" si="48"/>
        <v>656.05</v>
      </c>
      <c r="O176" s="18" t="e">
        <f t="shared" si="49"/>
        <v>#REF!</v>
      </c>
      <c r="P176" s="18" t="e">
        <f t="shared" si="50"/>
        <v>#REF!</v>
      </c>
      <c r="Q176" s="18" t="e">
        <f t="shared" si="51"/>
        <v>#REF!</v>
      </c>
      <c r="R176" s="18" t="e">
        <f t="shared" si="52"/>
        <v>#REF!</v>
      </c>
      <c r="S176" s="18" t="e">
        <f t="shared" si="53"/>
        <v>#REF!</v>
      </c>
      <c r="T176" s="18" t="e">
        <f t="shared" si="54"/>
        <v>#REF!</v>
      </c>
      <c r="U176" s="18" t="e">
        <f t="shared" si="55"/>
        <v>#REF!</v>
      </c>
      <c r="W176" s="18" t="e">
        <f t="shared" si="56"/>
        <v>#REF!</v>
      </c>
      <c r="X176" s="18" t="e">
        <f>+ROUND(H176*M176*(VLOOKUP(M176,TABLAS!$B$44:$D$50,3,1)+1.125%),2)</f>
        <v>#REF!</v>
      </c>
      <c r="Y176" s="18" t="e">
        <f t="shared" si="57"/>
        <v>#REF!</v>
      </c>
      <c r="Z176" s="18" t="e">
        <f t="shared" si="58"/>
        <v>#REF!</v>
      </c>
      <c r="AB176" s="18" t="e">
        <f t="shared" si="59"/>
        <v>#REF!</v>
      </c>
      <c r="AC176" s="18" t="e">
        <f t="shared" si="60"/>
        <v>#REF!</v>
      </c>
      <c r="AD176" s="18" t="e">
        <f t="shared" si="63"/>
        <v>#REF!</v>
      </c>
      <c r="AE176" s="18" t="e">
        <f t="shared" si="61"/>
        <v>#REF!</v>
      </c>
      <c r="AG176" s="18" t="e">
        <f t="shared" si="67"/>
        <v>#REF!</v>
      </c>
      <c r="AH176" s="18" t="e">
        <f t="shared" si="68"/>
        <v>#REF!</v>
      </c>
      <c r="AI176" s="18" t="e">
        <f t="shared" si="69"/>
        <v>#REF!</v>
      </c>
      <c r="AJ176" s="18" t="e">
        <f t="shared" si="70"/>
        <v>#REF!</v>
      </c>
      <c r="AK176" s="18" t="e">
        <f t="shared" si="71"/>
        <v>#REF!</v>
      </c>
      <c r="AL176" s="23" t="e">
        <f t="shared" si="64"/>
        <v>#REF!</v>
      </c>
    </row>
    <row r="177" spans="1:39" ht="12.75" customHeight="1" x14ac:dyDescent="0.25">
      <c r="A177" s="19">
        <f t="shared" si="65"/>
        <v>170</v>
      </c>
      <c r="B177" s="19"/>
      <c r="C177" s="19"/>
      <c r="D177" s="19"/>
      <c r="E177" s="19"/>
      <c r="F177" s="69" t="e">
        <f>CALCULO!#REF!</f>
        <v>#REF!</v>
      </c>
      <c r="G177" s="20" t="e">
        <f>CALCULO!#REF!</f>
        <v>#REF!</v>
      </c>
      <c r="H177" s="21">
        <f t="shared" si="66"/>
        <v>31</v>
      </c>
      <c r="I177" s="19">
        <v>31</v>
      </c>
      <c r="J177" s="19">
        <v>0</v>
      </c>
      <c r="K177" s="19">
        <v>0</v>
      </c>
      <c r="L177" s="22" t="e">
        <f>+CALCULO!#REF!</f>
        <v>#REF!</v>
      </c>
      <c r="M177" s="22" t="e">
        <f t="shared" si="62"/>
        <v>#REF!</v>
      </c>
      <c r="N177" s="18">
        <f t="shared" si="48"/>
        <v>656.05</v>
      </c>
      <c r="O177" s="18" t="e">
        <f t="shared" si="49"/>
        <v>#REF!</v>
      </c>
      <c r="P177" s="18" t="e">
        <f t="shared" si="50"/>
        <v>#REF!</v>
      </c>
      <c r="Q177" s="18" t="e">
        <f t="shared" si="51"/>
        <v>#REF!</v>
      </c>
      <c r="R177" s="18" t="e">
        <f t="shared" si="52"/>
        <v>#REF!</v>
      </c>
      <c r="S177" s="18" t="e">
        <f t="shared" si="53"/>
        <v>#REF!</v>
      </c>
      <c r="T177" s="18" t="e">
        <f t="shared" si="54"/>
        <v>#REF!</v>
      </c>
      <c r="U177" s="18" t="e">
        <f t="shared" si="55"/>
        <v>#REF!</v>
      </c>
      <c r="W177" s="18" t="e">
        <f t="shared" si="56"/>
        <v>#REF!</v>
      </c>
      <c r="X177" s="18" t="e">
        <f>+ROUND(H177*M177*(VLOOKUP(M177,TABLAS!$B$44:$D$50,3,1)+1.125%),2)</f>
        <v>#REF!</v>
      </c>
      <c r="Y177" s="18" t="e">
        <f t="shared" si="57"/>
        <v>#REF!</v>
      </c>
      <c r="Z177" s="18" t="e">
        <f t="shared" si="58"/>
        <v>#REF!</v>
      </c>
      <c r="AB177" s="18" t="e">
        <f t="shared" si="59"/>
        <v>#REF!</v>
      </c>
      <c r="AC177" s="18" t="e">
        <f t="shared" si="60"/>
        <v>#REF!</v>
      </c>
      <c r="AD177" s="18" t="e">
        <f t="shared" si="63"/>
        <v>#REF!</v>
      </c>
      <c r="AE177" s="18" t="e">
        <f t="shared" si="61"/>
        <v>#REF!</v>
      </c>
      <c r="AG177" s="18" t="e">
        <f t="shared" si="67"/>
        <v>#REF!</v>
      </c>
      <c r="AH177" s="18" t="e">
        <f t="shared" si="68"/>
        <v>#REF!</v>
      </c>
      <c r="AI177" s="18" t="e">
        <f t="shared" si="69"/>
        <v>#REF!</v>
      </c>
      <c r="AJ177" s="18" t="e">
        <f t="shared" si="70"/>
        <v>#REF!</v>
      </c>
      <c r="AK177" s="18" t="e">
        <f t="shared" si="71"/>
        <v>#REF!</v>
      </c>
      <c r="AL177" s="23" t="e">
        <f t="shared" si="64"/>
        <v>#REF!</v>
      </c>
    </row>
    <row r="178" spans="1:39" ht="12.75" customHeight="1" x14ac:dyDescent="0.25">
      <c r="A178" s="19">
        <f t="shared" si="65"/>
        <v>171</v>
      </c>
      <c r="B178" s="19"/>
      <c r="C178" s="19"/>
      <c r="D178" s="19"/>
      <c r="E178" s="19"/>
      <c r="F178" s="69" t="e">
        <f>CALCULO!#REF!</f>
        <v>#REF!</v>
      </c>
      <c r="G178" s="20" t="e">
        <f>CALCULO!#REF!</f>
        <v>#REF!</v>
      </c>
      <c r="H178" s="21">
        <f t="shared" si="66"/>
        <v>31</v>
      </c>
      <c r="I178" s="19">
        <v>31</v>
      </c>
      <c r="J178" s="19">
        <v>0</v>
      </c>
      <c r="K178" s="19">
        <v>0</v>
      </c>
      <c r="L178" s="22" t="e">
        <f>+CALCULO!#REF!</f>
        <v>#REF!</v>
      </c>
      <c r="M178" s="22" t="e">
        <f t="shared" si="62"/>
        <v>#REF!</v>
      </c>
      <c r="N178" s="18">
        <f t="shared" si="48"/>
        <v>656.05</v>
      </c>
      <c r="O178" s="18" t="e">
        <f t="shared" si="49"/>
        <v>#REF!</v>
      </c>
      <c r="P178" s="18" t="e">
        <f t="shared" si="50"/>
        <v>#REF!</v>
      </c>
      <c r="Q178" s="18" t="e">
        <f t="shared" si="51"/>
        <v>#REF!</v>
      </c>
      <c r="R178" s="18" t="e">
        <f t="shared" si="52"/>
        <v>#REF!</v>
      </c>
      <c r="S178" s="18" t="e">
        <f t="shared" si="53"/>
        <v>#REF!</v>
      </c>
      <c r="T178" s="18" t="e">
        <f t="shared" si="54"/>
        <v>#REF!</v>
      </c>
      <c r="U178" s="18" t="e">
        <f t="shared" si="55"/>
        <v>#REF!</v>
      </c>
      <c r="W178" s="18" t="e">
        <f t="shared" si="56"/>
        <v>#REF!</v>
      </c>
      <c r="X178" s="18" t="e">
        <f>+ROUND(H178*M178*(VLOOKUP(M178,TABLAS!$B$44:$D$50,3,1)+1.125%),2)</f>
        <v>#REF!</v>
      </c>
      <c r="Y178" s="18" t="e">
        <f t="shared" si="57"/>
        <v>#REF!</v>
      </c>
      <c r="Z178" s="18" t="e">
        <f t="shared" si="58"/>
        <v>#REF!</v>
      </c>
      <c r="AB178" s="18" t="e">
        <f t="shared" si="59"/>
        <v>#REF!</v>
      </c>
      <c r="AC178" s="18" t="e">
        <f t="shared" si="60"/>
        <v>#REF!</v>
      </c>
      <c r="AD178" s="18" t="e">
        <f t="shared" si="63"/>
        <v>#REF!</v>
      </c>
      <c r="AE178" s="18" t="e">
        <f t="shared" si="61"/>
        <v>#REF!</v>
      </c>
      <c r="AG178" s="18" t="e">
        <f t="shared" si="67"/>
        <v>#REF!</v>
      </c>
      <c r="AH178" s="18" t="e">
        <f t="shared" si="68"/>
        <v>#REF!</v>
      </c>
      <c r="AI178" s="18" t="e">
        <f t="shared" si="69"/>
        <v>#REF!</v>
      </c>
      <c r="AJ178" s="18" t="e">
        <f t="shared" si="70"/>
        <v>#REF!</v>
      </c>
      <c r="AK178" s="18" t="e">
        <f t="shared" si="71"/>
        <v>#REF!</v>
      </c>
      <c r="AL178" s="23" t="e">
        <f t="shared" si="64"/>
        <v>#REF!</v>
      </c>
    </row>
    <row r="179" spans="1:39" ht="12.75" customHeight="1" x14ac:dyDescent="0.25">
      <c r="A179" s="19">
        <f t="shared" si="65"/>
        <v>172</v>
      </c>
      <c r="B179" s="19"/>
      <c r="C179" s="19"/>
      <c r="D179" s="19"/>
      <c r="E179" s="19"/>
      <c r="F179" s="69" t="e">
        <f>CALCULO!#REF!</f>
        <v>#REF!</v>
      </c>
      <c r="G179" s="20" t="e">
        <f>CALCULO!#REF!</f>
        <v>#REF!</v>
      </c>
      <c r="H179" s="21">
        <f t="shared" si="66"/>
        <v>31</v>
      </c>
      <c r="I179" s="19">
        <v>31</v>
      </c>
      <c r="J179" s="19">
        <v>0</v>
      </c>
      <c r="K179" s="19">
        <v>0</v>
      </c>
      <c r="L179" s="22" t="e">
        <f>+CALCULO!#REF!</f>
        <v>#REF!</v>
      </c>
      <c r="M179" s="22" t="e">
        <f t="shared" si="62"/>
        <v>#REF!</v>
      </c>
      <c r="N179" s="18">
        <f t="shared" si="48"/>
        <v>656.05</v>
      </c>
      <c r="O179" s="18" t="e">
        <f t="shared" si="49"/>
        <v>#REF!</v>
      </c>
      <c r="P179" s="18" t="e">
        <f t="shared" si="50"/>
        <v>#REF!</v>
      </c>
      <c r="Q179" s="18" t="e">
        <f t="shared" si="51"/>
        <v>#REF!</v>
      </c>
      <c r="R179" s="18" t="e">
        <f t="shared" si="52"/>
        <v>#REF!</v>
      </c>
      <c r="S179" s="18" t="e">
        <f t="shared" si="53"/>
        <v>#REF!</v>
      </c>
      <c r="T179" s="18" t="e">
        <f t="shared" si="54"/>
        <v>#REF!</v>
      </c>
      <c r="U179" s="18" t="e">
        <f t="shared" si="55"/>
        <v>#REF!</v>
      </c>
      <c r="W179" s="18" t="e">
        <f t="shared" si="56"/>
        <v>#REF!</v>
      </c>
      <c r="X179" s="18" t="e">
        <f>+ROUND(H179*M179*(VLOOKUP(M179,TABLAS!$B$44:$D$50,3,1)+1.125%),2)</f>
        <v>#REF!</v>
      </c>
      <c r="Y179" s="18" t="e">
        <f t="shared" si="57"/>
        <v>#REF!</v>
      </c>
      <c r="Z179" s="18" t="e">
        <f t="shared" si="58"/>
        <v>#REF!</v>
      </c>
      <c r="AB179" s="18" t="e">
        <f t="shared" si="59"/>
        <v>#REF!</v>
      </c>
      <c r="AC179" s="18" t="e">
        <f t="shared" si="60"/>
        <v>#REF!</v>
      </c>
      <c r="AD179" s="18" t="e">
        <f t="shared" si="63"/>
        <v>#REF!</v>
      </c>
      <c r="AE179" s="18" t="e">
        <f t="shared" si="61"/>
        <v>#REF!</v>
      </c>
      <c r="AG179" s="18" t="e">
        <f t="shared" si="67"/>
        <v>#REF!</v>
      </c>
      <c r="AH179" s="18" t="e">
        <f t="shared" si="68"/>
        <v>#REF!</v>
      </c>
      <c r="AI179" s="18" t="e">
        <f t="shared" si="69"/>
        <v>#REF!</v>
      </c>
      <c r="AJ179" s="18" t="e">
        <f t="shared" si="70"/>
        <v>#REF!</v>
      </c>
      <c r="AK179" s="18" t="e">
        <f t="shared" si="71"/>
        <v>#REF!</v>
      </c>
      <c r="AL179" s="23" t="e">
        <f t="shared" si="64"/>
        <v>#REF!</v>
      </c>
    </row>
    <row r="180" spans="1:39" ht="12.75" customHeight="1" x14ac:dyDescent="0.25">
      <c r="A180" s="19">
        <f t="shared" si="65"/>
        <v>173</v>
      </c>
      <c r="B180" s="19"/>
      <c r="C180" s="19"/>
      <c r="D180" s="19"/>
      <c r="E180" s="19"/>
      <c r="F180" s="69" t="e">
        <f>CALCULO!#REF!</f>
        <v>#REF!</v>
      </c>
      <c r="G180" s="20" t="e">
        <f>CALCULO!#REF!</f>
        <v>#REF!</v>
      </c>
      <c r="H180" s="21">
        <f t="shared" si="66"/>
        <v>31</v>
      </c>
      <c r="I180" s="19">
        <v>31</v>
      </c>
      <c r="J180" s="19">
        <v>0</v>
      </c>
      <c r="K180" s="19">
        <v>0</v>
      </c>
      <c r="L180" s="22" t="e">
        <f>+CALCULO!#REF!</f>
        <v>#REF!</v>
      </c>
      <c r="M180" s="22" t="e">
        <f t="shared" si="62"/>
        <v>#REF!</v>
      </c>
      <c r="N180" s="18">
        <f t="shared" si="48"/>
        <v>656.05</v>
      </c>
      <c r="O180" s="18" t="e">
        <f t="shared" si="49"/>
        <v>#REF!</v>
      </c>
      <c r="P180" s="18" t="e">
        <f t="shared" si="50"/>
        <v>#REF!</v>
      </c>
      <c r="Q180" s="18" t="e">
        <f t="shared" si="51"/>
        <v>#REF!</v>
      </c>
      <c r="R180" s="18" t="e">
        <f t="shared" si="52"/>
        <v>#REF!</v>
      </c>
      <c r="S180" s="18" t="e">
        <f t="shared" si="53"/>
        <v>#REF!</v>
      </c>
      <c r="T180" s="18" t="e">
        <f t="shared" si="54"/>
        <v>#REF!</v>
      </c>
      <c r="U180" s="18" t="e">
        <f t="shared" si="55"/>
        <v>#REF!</v>
      </c>
      <c r="W180" s="18" t="e">
        <f t="shared" si="56"/>
        <v>#REF!</v>
      </c>
      <c r="X180" s="18" t="e">
        <f>+ROUND(H180*M180*(VLOOKUP(M180,TABLAS!$B$44:$D$50,3,1)+1.125%),2)</f>
        <v>#REF!</v>
      </c>
      <c r="Y180" s="18" t="e">
        <f t="shared" si="57"/>
        <v>#REF!</v>
      </c>
      <c r="Z180" s="18" t="e">
        <f t="shared" si="58"/>
        <v>#REF!</v>
      </c>
      <c r="AB180" s="18" t="e">
        <f t="shared" si="59"/>
        <v>#REF!</v>
      </c>
      <c r="AC180" s="18" t="e">
        <f t="shared" si="60"/>
        <v>#REF!</v>
      </c>
      <c r="AD180" s="18" t="e">
        <f t="shared" si="63"/>
        <v>#REF!</v>
      </c>
      <c r="AE180" s="18" t="e">
        <f t="shared" si="61"/>
        <v>#REF!</v>
      </c>
      <c r="AG180" s="18" t="e">
        <f t="shared" si="67"/>
        <v>#REF!</v>
      </c>
      <c r="AH180" s="18" t="e">
        <f t="shared" si="68"/>
        <v>#REF!</v>
      </c>
      <c r="AI180" s="18" t="e">
        <f t="shared" si="69"/>
        <v>#REF!</v>
      </c>
      <c r="AJ180" s="18" t="e">
        <f t="shared" si="70"/>
        <v>#REF!</v>
      </c>
      <c r="AK180" s="18" t="e">
        <f t="shared" si="71"/>
        <v>#REF!</v>
      </c>
      <c r="AL180" s="23" t="e">
        <f t="shared" si="64"/>
        <v>#REF!</v>
      </c>
    </row>
    <row r="181" spans="1:39" ht="12.75" customHeight="1" x14ac:dyDescent="0.25">
      <c r="A181" s="19">
        <f t="shared" si="65"/>
        <v>174</v>
      </c>
      <c r="B181" s="19"/>
      <c r="C181" s="19"/>
      <c r="D181" s="19"/>
      <c r="E181" s="19"/>
      <c r="F181" s="69" t="e">
        <f>CALCULO!#REF!</f>
        <v>#REF!</v>
      </c>
      <c r="G181" s="20" t="e">
        <f>CALCULO!#REF!</f>
        <v>#REF!</v>
      </c>
      <c r="H181" s="21">
        <f t="shared" si="66"/>
        <v>31</v>
      </c>
      <c r="I181" s="19">
        <v>31</v>
      </c>
      <c r="J181" s="19">
        <v>0</v>
      </c>
      <c r="K181" s="19">
        <v>0</v>
      </c>
      <c r="L181" s="22" t="e">
        <f>+CALCULO!#REF!</f>
        <v>#REF!</v>
      </c>
      <c r="M181" s="22" t="e">
        <f t="shared" si="62"/>
        <v>#REF!</v>
      </c>
      <c r="N181" s="18">
        <f t="shared" si="48"/>
        <v>656.05</v>
      </c>
      <c r="O181" s="18" t="e">
        <f t="shared" si="49"/>
        <v>#REF!</v>
      </c>
      <c r="P181" s="18" t="e">
        <f t="shared" si="50"/>
        <v>#REF!</v>
      </c>
      <c r="Q181" s="18" t="e">
        <f t="shared" si="51"/>
        <v>#REF!</v>
      </c>
      <c r="R181" s="18" t="e">
        <f t="shared" si="52"/>
        <v>#REF!</v>
      </c>
      <c r="S181" s="18" t="e">
        <f t="shared" si="53"/>
        <v>#REF!</v>
      </c>
      <c r="T181" s="18" t="e">
        <f t="shared" si="54"/>
        <v>#REF!</v>
      </c>
      <c r="U181" s="18" t="e">
        <f t="shared" si="55"/>
        <v>#REF!</v>
      </c>
      <c r="W181" s="18" t="e">
        <f t="shared" si="56"/>
        <v>#REF!</v>
      </c>
      <c r="X181" s="18" t="e">
        <f>+ROUND(H181*M181*(VLOOKUP(M181,TABLAS!$B$44:$D$50,3,1)+1.125%),2)</f>
        <v>#REF!</v>
      </c>
      <c r="Y181" s="18" t="e">
        <f t="shared" si="57"/>
        <v>#REF!</v>
      </c>
      <c r="Z181" s="18" t="e">
        <f t="shared" si="58"/>
        <v>#REF!</v>
      </c>
      <c r="AB181" s="18" t="e">
        <f t="shared" si="59"/>
        <v>#REF!</v>
      </c>
      <c r="AC181" s="18" t="e">
        <f t="shared" si="60"/>
        <v>#REF!</v>
      </c>
      <c r="AD181" s="18" t="e">
        <f t="shared" si="63"/>
        <v>#REF!</v>
      </c>
      <c r="AE181" s="18" t="e">
        <f t="shared" si="61"/>
        <v>#REF!</v>
      </c>
      <c r="AG181" s="18" t="e">
        <f t="shared" si="67"/>
        <v>#REF!</v>
      </c>
      <c r="AH181" s="18" t="e">
        <f t="shared" si="68"/>
        <v>#REF!</v>
      </c>
      <c r="AI181" s="18" t="e">
        <f t="shared" si="69"/>
        <v>#REF!</v>
      </c>
      <c r="AJ181" s="18" t="e">
        <f t="shared" si="70"/>
        <v>#REF!</v>
      </c>
      <c r="AK181" s="18" t="e">
        <f t="shared" si="71"/>
        <v>#REF!</v>
      </c>
      <c r="AL181" s="23" t="e">
        <f t="shared" si="64"/>
        <v>#REF!</v>
      </c>
    </row>
    <row r="182" spans="1:39" ht="12.75" customHeight="1" x14ac:dyDescent="0.25">
      <c r="A182" s="19">
        <f t="shared" si="65"/>
        <v>175</v>
      </c>
      <c r="B182" s="19"/>
      <c r="C182" s="19"/>
      <c r="D182" s="19"/>
      <c r="E182" s="19"/>
      <c r="F182" s="69" t="e">
        <f>CALCULO!#REF!</f>
        <v>#REF!</v>
      </c>
      <c r="G182" s="20" t="e">
        <f>CALCULO!#REF!</f>
        <v>#REF!</v>
      </c>
      <c r="H182" s="21">
        <f t="shared" si="66"/>
        <v>31</v>
      </c>
      <c r="I182" s="19">
        <v>31</v>
      </c>
      <c r="J182" s="19">
        <v>0</v>
      </c>
      <c r="K182" s="19">
        <v>0</v>
      </c>
      <c r="L182" s="22" t="e">
        <f>+CALCULO!#REF!</f>
        <v>#REF!</v>
      </c>
      <c r="M182" s="22" t="e">
        <f t="shared" si="62"/>
        <v>#REF!</v>
      </c>
      <c r="N182" s="18">
        <f t="shared" si="48"/>
        <v>656.05</v>
      </c>
      <c r="O182" s="18" t="e">
        <f t="shared" si="49"/>
        <v>#REF!</v>
      </c>
      <c r="P182" s="18" t="e">
        <f t="shared" si="50"/>
        <v>#REF!</v>
      </c>
      <c r="Q182" s="18" t="e">
        <f t="shared" si="51"/>
        <v>#REF!</v>
      </c>
      <c r="R182" s="18" t="e">
        <f t="shared" si="52"/>
        <v>#REF!</v>
      </c>
      <c r="S182" s="18" t="e">
        <f t="shared" si="53"/>
        <v>#REF!</v>
      </c>
      <c r="T182" s="18" t="e">
        <f t="shared" si="54"/>
        <v>#REF!</v>
      </c>
      <c r="U182" s="18" t="e">
        <f t="shared" si="55"/>
        <v>#REF!</v>
      </c>
      <c r="W182" s="18" t="e">
        <f t="shared" si="56"/>
        <v>#REF!</v>
      </c>
      <c r="X182" s="18" t="e">
        <f>+ROUND(H182*M182*(VLOOKUP(M182,TABLAS!$B$44:$D$50,3,1)+1.125%),2)</f>
        <v>#REF!</v>
      </c>
      <c r="Y182" s="18" t="e">
        <f t="shared" si="57"/>
        <v>#REF!</v>
      </c>
      <c r="Z182" s="18" t="e">
        <f t="shared" si="58"/>
        <v>#REF!</v>
      </c>
      <c r="AB182" s="18" t="e">
        <f t="shared" si="59"/>
        <v>#REF!</v>
      </c>
      <c r="AC182" s="18" t="e">
        <f t="shared" si="60"/>
        <v>#REF!</v>
      </c>
      <c r="AD182" s="18" t="e">
        <f t="shared" si="63"/>
        <v>#REF!</v>
      </c>
      <c r="AE182" s="18" t="e">
        <f t="shared" si="61"/>
        <v>#REF!</v>
      </c>
      <c r="AG182" s="18" t="e">
        <f t="shared" si="67"/>
        <v>#REF!</v>
      </c>
      <c r="AH182" s="18" t="e">
        <f t="shared" si="68"/>
        <v>#REF!</v>
      </c>
      <c r="AI182" s="18" t="e">
        <f t="shared" si="69"/>
        <v>#REF!</v>
      </c>
      <c r="AJ182" s="18" t="e">
        <f t="shared" si="70"/>
        <v>#REF!</v>
      </c>
      <c r="AK182" s="18" t="e">
        <f t="shared" si="71"/>
        <v>#REF!</v>
      </c>
      <c r="AL182" s="23" t="e">
        <f t="shared" si="64"/>
        <v>#REF!</v>
      </c>
    </row>
    <row r="183" spans="1:39" ht="12.75" customHeight="1" x14ac:dyDescent="0.25">
      <c r="A183" s="19">
        <f t="shared" si="65"/>
        <v>176</v>
      </c>
      <c r="B183" s="19"/>
      <c r="C183" s="19"/>
      <c r="D183" s="19"/>
      <c r="E183" s="19"/>
      <c r="F183" s="69" t="e">
        <f>CALCULO!#REF!</f>
        <v>#REF!</v>
      </c>
      <c r="G183" s="20" t="e">
        <f>CALCULO!#REF!</f>
        <v>#REF!</v>
      </c>
      <c r="H183" s="21">
        <f t="shared" si="66"/>
        <v>31</v>
      </c>
      <c r="I183" s="19">
        <v>31</v>
      </c>
      <c r="J183" s="19">
        <v>0</v>
      </c>
      <c r="K183" s="19">
        <v>0</v>
      </c>
      <c r="L183" s="22" t="e">
        <f>+CALCULO!#REF!</f>
        <v>#REF!</v>
      </c>
      <c r="M183" s="22" t="e">
        <f t="shared" si="62"/>
        <v>#REF!</v>
      </c>
      <c r="N183" s="18">
        <f t="shared" si="48"/>
        <v>656.05</v>
      </c>
      <c r="O183" s="18" t="e">
        <f t="shared" si="49"/>
        <v>#REF!</v>
      </c>
      <c r="P183" s="18" t="e">
        <f t="shared" si="50"/>
        <v>#REF!</v>
      </c>
      <c r="Q183" s="18" t="e">
        <f t="shared" si="51"/>
        <v>#REF!</v>
      </c>
      <c r="R183" s="18" t="e">
        <f t="shared" si="52"/>
        <v>#REF!</v>
      </c>
      <c r="S183" s="18" t="e">
        <f t="shared" si="53"/>
        <v>#REF!</v>
      </c>
      <c r="T183" s="18" t="e">
        <f t="shared" si="54"/>
        <v>#REF!</v>
      </c>
      <c r="U183" s="18" t="e">
        <f t="shared" si="55"/>
        <v>#REF!</v>
      </c>
      <c r="W183" s="18" t="e">
        <f t="shared" si="56"/>
        <v>#REF!</v>
      </c>
      <c r="X183" s="18" t="e">
        <f>+ROUND(H183*M183*(VLOOKUP(M183,TABLAS!$B$44:$D$50,3,1)+1.125%),2)</f>
        <v>#REF!</v>
      </c>
      <c r="Y183" s="18" t="e">
        <f t="shared" si="57"/>
        <v>#REF!</v>
      </c>
      <c r="Z183" s="18" t="e">
        <f t="shared" si="58"/>
        <v>#REF!</v>
      </c>
      <c r="AB183" s="18" t="e">
        <f t="shared" si="59"/>
        <v>#REF!</v>
      </c>
      <c r="AC183" s="18" t="e">
        <f t="shared" si="60"/>
        <v>#REF!</v>
      </c>
      <c r="AD183" s="18" t="e">
        <f t="shared" si="63"/>
        <v>#REF!</v>
      </c>
      <c r="AE183" s="18" t="e">
        <f t="shared" si="61"/>
        <v>#REF!</v>
      </c>
      <c r="AG183" s="18" t="e">
        <f t="shared" si="67"/>
        <v>#REF!</v>
      </c>
      <c r="AH183" s="18" t="e">
        <f t="shared" si="68"/>
        <v>#REF!</v>
      </c>
      <c r="AI183" s="18" t="e">
        <f t="shared" si="69"/>
        <v>#REF!</v>
      </c>
      <c r="AJ183" s="18" t="e">
        <f t="shared" si="70"/>
        <v>#REF!</v>
      </c>
      <c r="AK183" s="18" t="e">
        <f t="shared" si="71"/>
        <v>#REF!</v>
      </c>
      <c r="AL183" s="23" t="e">
        <f t="shared" si="64"/>
        <v>#REF!</v>
      </c>
    </row>
    <row r="184" spans="1:39" ht="12.75" customHeight="1" x14ac:dyDescent="0.25">
      <c r="A184" s="19">
        <f t="shared" si="65"/>
        <v>177</v>
      </c>
      <c r="B184" s="19"/>
      <c r="C184" s="19"/>
      <c r="D184" s="19"/>
      <c r="E184" s="19"/>
      <c r="F184" s="69" t="e">
        <f>CALCULO!#REF!</f>
        <v>#REF!</v>
      </c>
      <c r="G184" s="20" t="e">
        <f>CALCULO!#REF!</f>
        <v>#REF!</v>
      </c>
      <c r="H184" s="21">
        <f t="shared" si="66"/>
        <v>31</v>
      </c>
      <c r="I184" s="19">
        <v>31</v>
      </c>
      <c r="J184" s="19">
        <v>0</v>
      </c>
      <c r="K184" s="19">
        <v>0</v>
      </c>
      <c r="L184" s="22" t="e">
        <f>+CALCULO!#REF!</f>
        <v>#REF!</v>
      </c>
      <c r="M184" s="22" t="e">
        <f t="shared" si="62"/>
        <v>#REF!</v>
      </c>
      <c r="N184" s="18">
        <f t="shared" si="48"/>
        <v>656.05</v>
      </c>
      <c r="O184" s="18" t="e">
        <f t="shared" si="49"/>
        <v>#REF!</v>
      </c>
      <c r="P184" s="18" t="e">
        <f t="shared" si="50"/>
        <v>#REF!</v>
      </c>
      <c r="Q184" s="18" t="e">
        <f t="shared" si="51"/>
        <v>#REF!</v>
      </c>
      <c r="R184" s="18" t="e">
        <f t="shared" si="52"/>
        <v>#REF!</v>
      </c>
      <c r="S184" s="18" t="e">
        <f t="shared" si="53"/>
        <v>#REF!</v>
      </c>
      <c r="T184" s="18" t="e">
        <f t="shared" si="54"/>
        <v>#REF!</v>
      </c>
      <c r="U184" s="18" t="e">
        <f t="shared" si="55"/>
        <v>#REF!</v>
      </c>
      <c r="W184" s="18" t="e">
        <f t="shared" si="56"/>
        <v>#REF!</v>
      </c>
      <c r="X184" s="18" t="e">
        <f>+ROUND(H184*M184*(VLOOKUP(M184,TABLAS!$B$44:$D$50,3,1)+1.125%),2)</f>
        <v>#REF!</v>
      </c>
      <c r="Y184" s="18" t="e">
        <f t="shared" si="57"/>
        <v>#REF!</v>
      </c>
      <c r="Z184" s="18" t="e">
        <f t="shared" si="58"/>
        <v>#REF!</v>
      </c>
      <c r="AB184" s="18" t="e">
        <f t="shared" si="59"/>
        <v>#REF!</v>
      </c>
      <c r="AC184" s="18" t="e">
        <f t="shared" si="60"/>
        <v>#REF!</v>
      </c>
      <c r="AD184" s="18" t="e">
        <f t="shared" si="63"/>
        <v>#REF!</v>
      </c>
      <c r="AE184" s="18" t="e">
        <f t="shared" si="61"/>
        <v>#REF!</v>
      </c>
      <c r="AG184" s="18" t="e">
        <f t="shared" si="67"/>
        <v>#REF!</v>
      </c>
      <c r="AH184" s="18" t="e">
        <f t="shared" si="68"/>
        <v>#REF!</v>
      </c>
      <c r="AI184" s="18" t="e">
        <f t="shared" si="69"/>
        <v>#REF!</v>
      </c>
      <c r="AJ184" s="18" t="e">
        <f t="shared" si="70"/>
        <v>#REF!</v>
      </c>
      <c r="AK184" s="18" t="e">
        <f t="shared" si="71"/>
        <v>#REF!</v>
      </c>
      <c r="AL184" s="23" t="e">
        <f t="shared" si="64"/>
        <v>#REF!</v>
      </c>
    </row>
    <row r="185" spans="1:39" ht="12.75" customHeight="1" x14ac:dyDescent="0.25">
      <c r="A185" s="19">
        <f t="shared" si="65"/>
        <v>178</v>
      </c>
      <c r="B185" s="19"/>
      <c r="C185" s="19"/>
      <c r="D185" s="19"/>
      <c r="E185" s="19"/>
      <c r="F185" s="69" t="e">
        <f>CALCULO!#REF!</f>
        <v>#REF!</v>
      </c>
      <c r="G185" s="20" t="e">
        <f>CALCULO!#REF!</f>
        <v>#REF!</v>
      </c>
      <c r="H185" s="21">
        <f t="shared" si="66"/>
        <v>31</v>
      </c>
      <c r="I185" s="19">
        <v>31</v>
      </c>
      <c r="J185" s="19">
        <v>0</v>
      </c>
      <c r="K185" s="19">
        <v>0</v>
      </c>
      <c r="L185" s="22" t="e">
        <f>+CALCULO!#REF!</f>
        <v>#REF!</v>
      </c>
      <c r="M185" s="22" t="e">
        <f t="shared" si="62"/>
        <v>#REF!</v>
      </c>
      <c r="N185" s="18">
        <f t="shared" si="48"/>
        <v>656.05</v>
      </c>
      <c r="O185" s="18" t="e">
        <f t="shared" si="49"/>
        <v>#REF!</v>
      </c>
      <c r="P185" s="18" t="e">
        <f t="shared" si="50"/>
        <v>#REF!</v>
      </c>
      <c r="Q185" s="18" t="e">
        <f t="shared" si="51"/>
        <v>#REF!</v>
      </c>
      <c r="R185" s="18" t="e">
        <f t="shared" si="52"/>
        <v>#REF!</v>
      </c>
      <c r="S185" s="18" t="e">
        <f t="shared" si="53"/>
        <v>#REF!</v>
      </c>
      <c r="T185" s="18" t="e">
        <f t="shared" si="54"/>
        <v>#REF!</v>
      </c>
      <c r="U185" s="18" t="e">
        <f t="shared" si="55"/>
        <v>#REF!</v>
      </c>
      <c r="W185" s="18" t="e">
        <f t="shared" si="56"/>
        <v>#REF!</v>
      </c>
      <c r="X185" s="18" t="e">
        <f>+ROUND(H185*M185*(VLOOKUP(M185,TABLAS!$B$44:$D$50,3,1)+1.125%),2)</f>
        <v>#REF!</v>
      </c>
      <c r="Y185" s="18" t="e">
        <f t="shared" si="57"/>
        <v>#REF!</v>
      </c>
      <c r="Z185" s="18" t="e">
        <f t="shared" si="58"/>
        <v>#REF!</v>
      </c>
      <c r="AB185" s="18" t="e">
        <f t="shared" si="59"/>
        <v>#REF!</v>
      </c>
      <c r="AC185" s="18" t="e">
        <f t="shared" si="60"/>
        <v>#REF!</v>
      </c>
      <c r="AD185" s="18" t="e">
        <f t="shared" si="63"/>
        <v>#REF!</v>
      </c>
      <c r="AE185" s="18" t="e">
        <f t="shared" si="61"/>
        <v>#REF!</v>
      </c>
      <c r="AG185" s="18" t="e">
        <f t="shared" si="67"/>
        <v>#REF!</v>
      </c>
      <c r="AH185" s="18" t="e">
        <f t="shared" si="68"/>
        <v>#REF!</v>
      </c>
      <c r="AI185" s="18" t="e">
        <f t="shared" si="69"/>
        <v>#REF!</v>
      </c>
      <c r="AJ185" s="18" t="e">
        <f t="shared" si="70"/>
        <v>#REF!</v>
      </c>
      <c r="AK185" s="18" t="e">
        <f t="shared" si="71"/>
        <v>#REF!</v>
      </c>
      <c r="AL185" s="23" t="e">
        <f t="shared" si="64"/>
        <v>#REF!</v>
      </c>
    </row>
    <row r="186" spans="1:39" ht="12.75" customHeight="1" x14ac:dyDescent="0.25">
      <c r="A186" s="19">
        <f t="shared" si="65"/>
        <v>179</v>
      </c>
      <c r="B186" s="19"/>
      <c r="C186" s="19"/>
      <c r="D186" s="19"/>
      <c r="E186" s="19"/>
      <c r="F186" s="69" t="e">
        <f>CALCULO!#REF!</f>
        <v>#REF!</v>
      </c>
      <c r="G186" s="20" t="e">
        <f>CALCULO!#REF!</f>
        <v>#REF!</v>
      </c>
      <c r="H186" s="21">
        <f t="shared" si="66"/>
        <v>31</v>
      </c>
      <c r="I186" s="19">
        <v>31</v>
      </c>
      <c r="J186" s="19">
        <v>0</v>
      </c>
      <c r="K186" s="19">
        <v>0</v>
      </c>
      <c r="L186" s="22" t="e">
        <f>+CALCULO!#REF!</f>
        <v>#REF!</v>
      </c>
      <c r="M186" s="22" t="e">
        <f t="shared" si="62"/>
        <v>#REF!</v>
      </c>
      <c r="N186" s="18">
        <f t="shared" si="48"/>
        <v>656.05</v>
      </c>
      <c r="O186" s="18" t="e">
        <f t="shared" si="49"/>
        <v>#REF!</v>
      </c>
      <c r="P186" s="18" t="e">
        <f t="shared" si="50"/>
        <v>#REF!</v>
      </c>
      <c r="Q186" s="18" t="e">
        <f t="shared" si="51"/>
        <v>#REF!</v>
      </c>
      <c r="R186" s="18" t="e">
        <f t="shared" si="52"/>
        <v>#REF!</v>
      </c>
      <c r="S186" s="18" t="e">
        <f t="shared" si="53"/>
        <v>#REF!</v>
      </c>
      <c r="T186" s="18" t="e">
        <f t="shared" si="54"/>
        <v>#REF!</v>
      </c>
      <c r="U186" s="18" t="e">
        <f t="shared" si="55"/>
        <v>#REF!</v>
      </c>
      <c r="W186" s="18" t="e">
        <f t="shared" si="56"/>
        <v>#REF!</v>
      </c>
      <c r="X186" s="18" t="e">
        <f>+ROUND(H186*M186*(VLOOKUP(M186,TABLAS!$B$44:$D$50,3,1)+1.125%),2)</f>
        <v>#REF!</v>
      </c>
      <c r="Y186" s="18" t="e">
        <f t="shared" si="57"/>
        <v>#REF!</v>
      </c>
      <c r="Z186" s="18" t="e">
        <f t="shared" si="58"/>
        <v>#REF!</v>
      </c>
      <c r="AB186" s="18" t="e">
        <f t="shared" si="59"/>
        <v>#REF!</v>
      </c>
      <c r="AC186" s="18" t="e">
        <f t="shared" si="60"/>
        <v>#REF!</v>
      </c>
      <c r="AD186" s="18" t="e">
        <f t="shared" si="63"/>
        <v>#REF!</v>
      </c>
      <c r="AE186" s="18" t="e">
        <f t="shared" si="61"/>
        <v>#REF!</v>
      </c>
      <c r="AG186" s="18" t="e">
        <f t="shared" si="67"/>
        <v>#REF!</v>
      </c>
      <c r="AH186" s="18" t="e">
        <f t="shared" si="68"/>
        <v>#REF!</v>
      </c>
      <c r="AI186" s="18" t="e">
        <f t="shared" si="69"/>
        <v>#REF!</v>
      </c>
      <c r="AJ186" s="18" t="e">
        <f t="shared" si="70"/>
        <v>#REF!</v>
      </c>
      <c r="AK186" s="18" t="e">
        <f t="shared" si="71"/>
        <v>#REF!</v>
      </c>
      <c r="AL186" s="23" t="e">
        <f t="shared" si="64"/>
        <v>#REF!</v>
      </c>
    </row>
    <row r="187" spans="1:39" ht="12.75" customHeight="1" x14ac:dyDescent="0.25">
      <c r="A187" s="19">
        <f t="shared" si="65"/>
        <v>180</v>
      </c>
      <c r="B187" s="19"/>
      <c r="C187" s="19"/>
      <c r="D187" s="19"/>
      <c r="E187" s="19"/>
      <c r="F187" s="69" t="e">
        <f>CALCULO!#REF!</f>
        <v>#REF!</v>
      </c>
      <c r="G187" s="20" t="e">
        <f>CALCULO!#REF!</f>
        <v>#REF!</v>
      </c>
      <c r="H187" s="21">
        <f t="shared" si="66"/>
        <v>31</v>
      </c>
      <c r="I187" s="19">
        <v>31</v>
      </c>
      <c r="J187" s="19">
        <v>0</v>
      </c>
      <c r="K187" s="19">
        <v>0</v>
      </c>
      <c r="L187" s="22" t="e">
        <f>+CALCULO!#REF!</f>
        <v>#REF!</v>
      </c>
      <c r="M187" s="22" t="e">
        <f t="shared" si="62"/>
        <v>#REF!</v>
      </c>
      <c r="N187" s="18">
        <f t="shared" si="48"/>
        <v>656.05</v>
      </c>
      <c r="O187" s="18" t="e">
        <f t="shared" si="49"/>
        <v>#REF!</v>
      </c>
      <c r="P187" s="18" t="e">
        <f t="shared" si="50"/>
        <v>#REF!</v>
      </c>
      <c r="Q187" s="18" t="e">
        <f t="shared" si="51"/>
        <v>#REF!</v>
      </c>
      <c r="R187" s="18" t="e">
        <f t="shared" si="52"/>
        <v>#REF!</v>
      </c>
      <c r="S187" s="18" t="e">
        <f t="shared" si="53"/>
        <v>#REF!</v>
      </c>
      <c r="T187" s="18" t="e">
        <f t="shared" si="54"/>
        <v>#REF!</v>
      </c>
      <c r="U187" s="18" t="e">
        <f t="shared" si="55"/>
        <v>#REF!</v>
      </c>
      <c r="W187" s="18" t="e">
        <f t="shared" si="56"/>
        <v>#REF!</v>
      </c>
      <c r="X187" s="18" t="e">
        <f>+ROUND(H187*M187*(VLOOKUP(M187,TABLAS!$B$44:$D$50,3,1)+1.125%),2)</f>
        <v>#REF!</v>
      </c>
      <c r="Y187" s="18" t="e">
        <f t="shared" si="57"/>
        <v>#REF!</v>
      </c>
      <c r="Z187" s="18" t="e">
        <f t="shared" si="58"/>
        <v>#REF!</v>
      </c>
      <c r="AB187" s="18" t="e">
        <f t="shared" si="59"/>
        <v>#REF!</v>
      </c>
      <c r="AC187" s="18" t="e">
        <f t="shared" si="60"/>
        <v>#REF!</v>
      </c>
      <c r="AD187" s="18" t="e">
        <f t="shared" si="63"/>
        <v>#REF!</v>
      </c>
      <c r="AE187" s="18" t="e">
        <f t="shared" si="61"/>
        <v>#REF!</v>
      </c>
      <c r="AG187" s="18" t="e">
        <f t="shared" si="67"/>
        <v>#REF!</v>
      </c>
      <c r="AH187" s="18" t="e">
        <f t="shared" si="68"/>
        <v>#REF!</v>
      </c>
      <c r="AI187" s="18" t="e">
        <f t="shared" si="69"/>
        <v>#REF!</v>
      </c>
      <c r="AJ187" s="18" t="e">
        <f t="shared" si="70"/>
        <v>#REF!</v>
      </c>
      <c r="AK187" s="18" t="e">
        <f t="shared" si="71"/>
        <v>#REF!</v>
      </c>
      <c r="AL187" s="23" t="e">
        <f t="shared" si="64"/>
        <v>#REF!</v>
      </c>
    </row>
    <row r="188" spans="1:39" ht="12.75" customHeight="1" x14ac:dyDescent="0.25">
      <c r="A188" s="19">
        <f t="shared" si="65"/>
        <v>181</v>
      </c>
      <c r="B188" s="19"/>
      <c r="C188" s="19"/>
      <c r="D188" s="19"/>
      <c r="E188" s="19"/>
      <c r="F188" s="69" t="e">
        <f>CALCULO!#REF!</f>
        <v>#REF!</v>
      </c>
      <c r="G188" s="20" t="e">
        <f>CALCULO!#REF!</f>
        <v>#REF!</v>
      </c>
      <c r="H188" s="21">
        <f t="shared" si="66"/>
        <v>31</v>
      </c>
      <c r="I188" s="19">
        <v>31</v>
      </c>
      <c r="J188" s="19">
        <v>0</v>
      </c>
      <c r="K188" s="19">
        <v>0</v>
      </c>
      <c r="L188" s="22" t="e">
        <f>+CALCULO!#REF!</f>
        <v>#REF!</v>
      </c>
      <c r="M188" s="22" t="e">
        <f t="shared" si="62"/>
        <v>#REF!</v>
      </c>
      <c r="N188" s="18">
        <f t="shared" si="48"/>
        <v>656.05</v>
      </c>
      <c r="O188" s="18" t="e">
        <f t="shared" si="49"/>
        <v>#REF!</v>
      </c>
      <c r="P188" s="18" t="e">
        <f t="shared" si="50"/>
        <v>#REF!</v>
      </c>
      <c r="Q188" s="18" t="e">
        <f t="shared" si="51"/>
        <v>#REF!</v>
      </c>
      <c r="R188" s="18" t="e">
        <f t="shared" si="52"/>
        <v>#REF!</v>
      </c>
      <c r="S188" s="18" t="e">
        <f t="shared" si="53"/>
        <v>#REF!</v>
      </c>
      <c r="T188" s="18" t="e">
        <f t="shared" si="54"/>
        <v>#REF!</v>
      </c>
      <c r="U188" s="18" t="e">
        <f t="shared" si="55"/>
        <v>#REF!</v>
      </c>
      <c r="W188" s="18" t="e">
        <f t="shared" si="56"/>
        <v>#REF!</v>
      </c>
      <c r="X188" s="18" t="e">
        <f>+ROUND(H188*M188*(VLOOKUP(M188,TABLAS!$B$44:$D$50,3,1)+1.125%),2)</f>
        <v>#REF!</v>
      </c>
      <c r="Y188" s="18" t="e">
        <f t="shared" si="57"/>
        <v>#REF!</v>
      </c>
      <c r="Z188" s="18" t="e">
        <f t="shared" si="58"/>
        <v>#REF!</v>
      </c>
      <c r="AB188" s="18" t="e">
        <f t="shared" si="59"/>
        <v>#REF!</v>
      </c>
      <c r="AC188" s="18" t="e">
        <f t="shared" si="60"/>
        <v>#REF!</v>
      </c>
      <c r="AD188" s="18" t="e">
        <f t="shared" si="63"/>
        <v>#REF!</v>
      </c>
      <c r="AE188" s="18" t="e">
        <f t="shared" si="61"/>
        <v>#REF!</v>
      </c>
      <c r="AG188" s="18" t="e">
        <f t="shared" si="67"/>
        <v>#REF!</v>
      </c>
      <c r="AH188" s="18" t="e">
        <f t="shared" si="68"/>
        <v>#REF!</v>
      </c>
      <c r="AI188" s="18" t="e">
        <f t="shared" si="69"/>
        <v>#REF!</v>
      </c>
      <c r="AJ188" s="18" t="e">
        <f t="shared" si="70"/>
        <v>#REF!</v>
      </c>
      <c r="AK188" s="18" t="e">
        <f t="shared" si="71"/>
        <v>#REF!</v>
      </c>
      <c r="AL188" s="23" t="e">
        <f t="shared" si="64"/>
        <v>#REF!</v>
      </c>
    </row>
    <row r="189" spans="1:39" ht="12.75" customHeight="1" x14ac:dyDescent="0.25">
      <c r="A189" s="19">
        <f t="shared" si="65"/>
        <v>182</v>
      </c>
      <c r="B189" s="19"/>
      <c r="C189" s="19"/>
      <c r="D189" s="19"/>
      <c r="E189" s="19"/>
      <c r="F189" s="69" t="e">
        <f>CALCULO!#REF!</f>
        <v>#REF!</v>
      </c>
      <c r="G189" s="20" t="e">
        <f>CALCULO!#REF!</f>
        <v>#REF!</v>
      </c>
      <c r="H189" s="21">
        <f t="shared" si="66"/>
        <v>31</v>
      </c>
      <c r="I189" s="19">
        <v>31</v>
      </c>
      <c r="J189" s="19">
        <v>0</v>
      </c>
      <c r="K189" s="19">
        <v>0</v>
      </c>
      <c r="L189" s="22" t="e">
        <f>+CALCULO!#REF!</f>
        <v>#REF!</v>
      </c>
      <c r="M189" s="22" t="e">
        <f t="shared" si="62"/>
        <v>#REF!</v>
      </c>
      <c r="N189" s="18">
        <f t="shared" si="48"/>
        <v>656.05</v>
      </c>
      <c r="O189" s="18" t="e">
        <f t="shared" si="49"/>
        <v>#REF!</v>
      </c>
      <c r="P189" s="18" t="e">
        <f t="shared" si="50"/>
        <v>#REF!</v>
      </c>
      <c r="Q189" s="18" t="e">
        <f t="shared" si="51"/>
        <v>#REF!</v>
      </c>
      <c r="R189" s="18" t="e">
        <f t="shared" si="52"/>
        <v>#REF!</v>
      </c>
      <c r="S189" s="18" t="e">
        <f t="shared" si="53"/>
        <v>#REF!</v>
      </c>
      <c r="T189" s="18" t="e">
        <f t="shared" si="54"/>
        <v>#REF!</v>
      </c>
      <c r="U189" s="18" t="e">
        <f t="shared" si="55"/>
        <v>#REF!</v>
      </c>
      <c r="W189" s="18" t="e">
        <f t="shared" si="56"/>
        <v>#REF!</v>
      </c>
      <c r="X189" s="18" t="e">
        <f>+ROUND(H189*M189*(VLOOKUP(M189,TABLAS!$B$44:$D$50,3,1)+1.125%),2)</f>
        <v>#REF!</v>
      </c>
      <c r="Y189" s="18" t="e">
        <f t="shared" si="57"/>
        <v>#REF!</v>
      </c>
      <c r="Z189" s="18" t="e">
        <f t="shared" si="58"/>
        <v>#REF!</v>
      </c>
      <c r="AB189" s="18" t="e">
        <f t="shared" si="59"/>
        <v>#REF!</v>
      </c>
      <c r="AC189" s="18" t="e">
        <f t="shared" si="60"/>
        <v>#REF!</v>
      </c>
      <c r="AD189" s="18" t="e">
        <f t="shared" si="63"/>
        <v>#REF!</v>
      </c>
      <c r="AE189" s="18" t="e">
        <f t="shared" si="61"/>
        <v>#REF!</v>
      </c>
      <c r="AG189" s="18" t="e">
        <f t="shared" si="67"/>
        <v>#REF!</v>
      </c>
      <c r="AH189" s="18" t="e">
        <f t="shared" si="68"/>
        <v>#REF!</v>
      </c>
      <c r="AI189" s="18" t="e">
        <f t="shared" si="69"/>
        <v>#REF!</v>
      </c>
      <c r="AJ189" s="18" t="e">
        <f t="shared" si="70"/>
        <v>#REF!</v>
      </c>
      <c r="AK189" s="18" t="e">
        <f t="shared" si="71"/>
        <v>#REF!</v>
      </c>
      <c r="AL189" s="23" t="e">
        <f t="shared" si="64"/>
        <v>#REF!</v>
      </c>
    </row>
    <row r="190" spans="1:39" s="23" customFormat="1" ht="12.75" customHeight="1" x14ac:dyDescent="0.25">
      <c r="A190" s="19"/>
      <c r="B190" s="19"/>
      <c r="C190" s="19"/>
      <c r="D190" s="19"/>
      <c r="E190" s="19"/>
      <c r="F190" s="72"/>
      <c r="G190" s="20"/>
      <c r="H190" s="21"/>
      <c r="I190" s="19"/>
      <c r="J190" s="19"/>
      <c r="K190" s="19"/>
      <c r="L190" s="22"/>
      <c r="M190" s="22"/>
      <c r="N190" s="18"/>
      <c r="O190" s="18"/>
      <c r="P190" s="18"/>
      <c r="Q190" s="18"/>
      <c r="R190" s="18"/>
      <c r="S190" s="18"/>
      <c r="T190" s="18"/>
      <c r="U190" s="18"/>
      <c r="V190" s="1"/>
      <c r="W190" s="18"/>
      <c r="X190" s="18"/>
      <c r="Y190" s="18"/>
      <c r="Z190" s="18"/>
      <c r="AA190" s="1"/>
      <c r="AB190" s="18"/>
      <c r="AC190" s="18"/>
      <c r="AD190" s="18"/>
      <c r="AE190" s="18"/>
      <c r="AF190" s="1"/>
      <c r="AG190" s="18"/>
      <c r="AH190" s="18"/>
      <c r="AI190" s="18"/>
      <c r="AJ190" s="18"/>
      <c r="AK190" s="18"/>
      <c r="AM190" s="18"/>
    </row>
    <row r="191" spans="1:39" s="24" customFormat="1" ht="12.75" customHeight="1" thickBot="1" x14ac:dyDescent="0.3">
      <c r="A191" s="19"/>
      <c r="B191" s="19"/>
      <c r="C191" s="19"/>
      <c r="D191" s="19"/>
      <c r="E191" s="19"/>
      <c r="F191" s="25" t="s">
        <v>30</v>
      </c>
      <c r="H191" s="21">
        <f>+SUM(H8:H189)</f>
        <v>5642</v>
      </c>
      <c r="I191" s="21"/>
      <c r="J191" s="21"/>
      <c r="K191" s="21"/>
      <c r="N191" s="26">
        <f t="shared" ref="N191:AE191" si="72">+SUM(N8:N189)</f>
        <v>119401.10000000036</v>
      </c>
      <c r="O191" s="26" t="e">
        <f t="shared" si="72"/>
        <v>#REF!</v>
      </c>
      <c r="P191" s="26" t="e">
        <f t="shared" si="72"/>
        <v>#REF!</v>
      </c>
      <c r="Q191" s="26" t="e">
        <f t="shared" si="72"/>
        <v>#REF!</v>
      </c>
      <c r="R191" s="26" t="e">
        <f t="shared" si="72"/>
        <v>#REF!</v>
      </c>
      <c r="S191" s="26" t="e">
        <f t="shared" si="72"/>
        <v>#REF!</v>
      </c>
      <c r="T191" s="26" t="e">
        <f t="shared" si="72"/>
        <v>#REF!</v>
      </c>
      <c r="U191" s="26" t="e">
        <f t="shared" si="72"/>
        <v>#REF!</v>
      </c>
      <c r="V191" s="26">
        <f t="shared" si="72"/>
        <v>0</v>
      </c>
      <c r="W191" s="26" t="e">
        <f t="shared" si="72"/>
        <v>#REF!</v>
      </c>
      <c r="X191" s="26" t="e">
        <f t="shared" si="72"/>
        <v>#REF!</v>
      </c>
      <c r="Y191" s="26" t="e">
        <f t="shared" si="72"/>
        <v>#REF!</v>
      </c>
      <c r="Z191" s="26" t="e">
        <f t="shared" si="72"/>
        <v>#REF!</v>
      </c>
      <c r="AA191" s="26">
        <f t="shared" si="72"/>
        <v>0</v>
      </c>
      <c r="AB191" s="26" t="e">
        <f t="shared" si="72"/>
        <v>#REF!</v>
      </c>
      <c r="AC191" s="26" t="e">
        <f t="shared" si="72"/>
        <v>#REF!</v>
      </c>
      <c r="AD191" s="26" t="e">
        <f t="shared" si="72"/>
        <v>#REF!</v>
      </c>
      <c r="AE191" s="26" t="e">
        <f t="shared" si="72"/>
        <v>#REF!</v>
      </c>
      <c r="AG191" s="26" t="e">
        <f>+SUM(AG8:AG9)</f>
        <v>#REF!</v>
      </c>
      <c r="AI191" s="26" t="e">
        <f>+SUM(AI8:AI9)</f>
        <v>#REF!</v>
      </c>
      <c r="AJ191" s="26" t="e">
        <f>+SUM(AJ8:AJ9)</f>
        <v>#REF!</v>
      </c>
      <c r="AK191" s="18"/>
      <c r="AL191" s="23"/>
      <c r="AM191" s="27"/>
    </row>
    <row r="192" spans="1:39" ht="12.75" customHeight="1" thickTop="1" x14ac:dyDescent="0.25">
      <c r="A192" s="19"/>
      <c r="B192" s="19"/>
      <c r="C192" s="19"/>
      <c r="D192" s="19"/>
      <c r="E192" s="19"/>
      <c r="N192" s="4"/>
    </row>
    <row r="193" spans="1:36" ht="12.75" customHeight="1" x14ac:dyDescent="0.25">
      <c r="A193" s="19"/>
      <c r="B193" s="19"/>
      <c r="C193" s="19"/>
      <c r="D193" s="19"/>
      <c r="E193" s="19"/>
      <c r="H193" s="7"/>
      <c r="I193" s="7"/>
      <c r="J193" s="7"/>
      <c r="K193" s="7"/>
      <c r="U193" s="4"/>
      <c r="W193" s="28"/>
      <c r="X193" s="28"/>
      <c r="Y193" s="28"/>
      <c r="Z193" s="28"/>
      <c r="AC193" s="4"/>
      <c r="AJ193" s="50" t="e">
        <f>+AJ191*2</f>
        <v>#REF!</v>
      </c>
    </row>
    <row r="194" spans="1:36" ht="12.75" customHeight="1" x14ac:dyDescent="0.25">
      <c r="A194" s="19"/>
      <c r="B194" s="19"/>
      <c r="C194" s="19"/>
      <c r="D194" s="19"/>
      <c r="E194" s="19"/>
    </row>
    <row r="195" spans="1:36" ht="12.75" customHeight="1" x14ac:dyDescent="0.25">
      <c r="A195" s="24"/>
      <c r="B195" s="24"/>
      <c r="C195" s="24"/>
      <c r="D195" s="24"/>
      <c r="E195" s="24"/>
      <c r="AC195" s="29"/>
    </row>
  </sheetData>
  <autoFilter ref="G1:G199" xr:uid="{00000000-0009-0000-0000-000002000000}"/>
  <mergeCells count="26">
    <mergeCell ref="AG5:AG6"/>
    <mergeCell ref="M5:M6"/>
    <mergeCell ref="AH5:AH6"/>
    <mergeCell ref="AI5:AI6"/>
    <mergeCell ref="A5:A6"/>
    <mergeCell ref="F5:F6"/>
    <mergeCell ref="G5:G6"/>
    <mergeCell ref="H5:H6"/>
    <mergeCell ref="U5:U6"/>
    <mergeCell ref="X5:X6"/>
    <mergeCell ref="AL5:AL6"/>
    <mergeCell ref="A2:G3"/>
    <mergeCell ref="N4:Q4"/>
    <mergeCell ref="AB4:AE4"/>
    <mergeCell ref="AG4:AI4"/>
    <mergeCell ref="I5:I6"/>
    <mergeCell ref="J5:J6"/>
    <mergeCell ref="K5:K6"/>
    <mergeCell ref="L5:L6"/>
    <mergeCell ref="Z5:Z6"/>
    <mergeCell ref="AB5:AB6"/>
    <mergeCell ref="AC5:AC6"/>
    <mergeCell ref="AD5:AD6"/>
    <mergeCell ref="AE5:AE6"/>
    <mergeCell ref="AK5:AK6"/>
    <mergeCell ref="AJ4:AJ6"/>
  </mergeCells>
  <phoneticPr fontId="41" type="noConversion"/>
  <printOptions horizontalCentered="1" verticalCentered="1"/>
  <pageMargins left="0.19685039370078741" right="0.19685039370078741" top="0.39370078740157483" bottom="0.39370078740157483" header="1.5748031496062993" footer="0"/>
  <pageSetup scale="65" orientation="landscape" horizontalDpi="120" verticalDpi="144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O56"/>
  <sheetViews>
    <sheetView workbookViewId="0">
      <selection activeCell="C22" sqref="C22"/>
    </sheetView>
  </sheetViews>
  <sheetFormatPr baseColWidth="10" defaultColWidth="10.81640625" defaultRowHeight="12.75" customHeight="1" x14ac:dyDescent="0.25"/>
  <cols>
    <col min="1" max="1" width="4" style="1" bestFit="1" customWidth="1"/>
    <col min="2" max="2" width="36.453125" style="1" bestFit="1" customWidth="1"/>
    <col min="3" max="3" width="24.26953125" style="1" bestFit="1" customWidth="1"/>
    <col min="4" max="4" width="10.7265625" style="1" customWidth="1"/>
    <col min="5" max="5" width="6" style="1" bestFit="1" customWidth="1"/>
    <col min="6" max="6" width="10.81640625" style="1"/>
    <col min="7" max="10" width="11.7265625" style="1" customWidth="1"/>
    <col min="11" max="11" width="14" style="1" customWidth="1"/>
    <col min="12" max="12" width="12.81640625" style="1" customWidth="1"/>
    <col min="13" max="13" width="11" style="1" bestFit="1" customWidth="1"/>
    <col min="14" max="14" width="11.26953125" style="1" customWidth="1"/>
    <col min="15" max="16384" width="10.81640625" style="1"/>
  </cols>
  <sheetData>
    <row r="1" spans="1:14" ht="25" customHeight="1" thickBot="1" x14ac:dyDescent="0.3">
      <c r="A1" s="173" t="s">
        <v>6</v>
      </c>
      <c r="B1" s="174" t="s">
        <v>7</v>
      </c>
      <c r="C1" s="174" t="s">
        <v>8</v>
      </c>
      <c r="D1" s="172" t="s">
        <v>111</v>
      </c>
      <c r="E1" s="172" t="s">
        <v>9</v>
      </c>
      <c r="F1" s="172" t="s">
        <v>13</v>
      </c>
      <c r="G1" s="172" t="s">
        <v>107</v>
      </c>
      <c r="H1" s="172" t="s">
        <v>108</v>
      </c>
      <c r="I1" s="172" t="s">
        <v>109</v>
      </c>
      <c r="J1" s="172" t="s">
        <v>106</v>
      </c>
      <c r="K1" s="172" t="s">
        <v>110</v>
      </c>
      <c r="L1" s="172" t="s">
        <v>112</v>
      </c>
      <c r="M1" s="172" t="s">
        <v>113</v>
      </c>
      <c r="N1" s="172" t="s">
        <v>90</v>
      </c>
    </row>
    <row r="2" spans="1:14" ht="12.75" customHeight="1" thickBot="1" x14ac:dyDescent="0.3">
      <c r="A2" s="173"/>
      <c r="B2" s="174"/>
      <c r="C2" s="174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</row>
    <row r="3" spans="1:14" ht="12.75" customHeight="1" x14ac:dyDescent="0.25">
      <c r="A3" s="14"/>
      <c r="B3" s="15"/>
      <c r="C3" s="15"/>
      <c r="D3" s="15"/>
      <c r="E3" s="16"/>
      <c r="F3" s="16"/>
    </row>
    <row r="4" spans="1:14" ht="12.75" customHeight="1" x14ac:dyDescent="0.25">
      <c r="A4" s="19">
        <v>1</v>
      </c>
      <c r="B4" s="20" t="s">
        <v>31</v>
      </c>
      <c r="C4" s="20" t="s">
        <v>69</v>
      </c>
      <c r="D4" s="48">
        <v>15000</v>
      </c>
      <c r="E4" s="21">
        <v>31</v>
      </c>
      <c r="F4" s="22">
        <v>180</v>
      </c>
      <c r="G4" s="4">
        <f>+E4*F4</f>
        <v>5580</v>
      </c>
      <c r="H4" s="29">
        <f>(G4-VLOOKUP(G4,TABLAS!$A$7:$D$14,1))*VLOOKUP(G4,TABLAS!$A$7:$D$14,4)+VLOOKUP(G4,TABLAS!$A$7:$D$14,3)</f>
        <v>319.28559999999993</v>
      </c>
      <c r="I4" s="4" t="e">
        <f>+VLOOKUP(G4,TABLAS!$A$28:$C$38,3)</f>
        <v>#N/A</v>
      </c>
      <c r="J4" s="4" t="e">
        <f>+IF(I4&gt;H4,I4-H4,0)</f>
        <v>#N/A</v>
      </c>
      <c r="K4" s="4" t="e">
        <f>+IF(H4&gt;I4,H4-I4,0)</f>
        <v>#N/A</v>
      </c>
      <c r="L4" s="29" t="e">
        <f>+G4+J4-K4</f>
        <v>#N/A</v>
      </c>
      <c r="M4" s="29" t="e">
        <f>+D4-L4</f>
        <v>#N/A</v>
      </c>
      <c r="N4" s="29" t="e">
        <f>+IMSS!AG8</f>
        <v>#REF!</v>
      </c>
    </row>
    <row r="5" spans="1:14" ht="12.75" customHeight="1" x14ac:dyDescent="0.25">
      <c r="A5" s="19">
        <v>2</v>
      </c>
      <c r="B5" s="20" t="s">
        <v>32</v>
      </c>
      <c r="C5" s="20" t="s">
        <v>70</v>
      </c>
      <c r="D5" s="48">
        <v>9000</v>
      </c>
      <c r="E5" s="21">
        <v>31</v>
      </c>
      <c r="F5" s="22">
        <v>130</v>
      </c>
      <c r="G5" s="4">
        <f t="shared" ref="G5:G41" si="0">+E5*F5</f>
        <v>4030</v>
      </c>
      <c r="H5" s="29">
        <f>(G5-VLOOKUP(G5,TABLAS!$A$7:$D$14,1))*VLOOKUP(G5,TABLAS!$A$7:$D$14,4)+VLOOKUP(G5,TABLAS!$A$7:$D$14,3)</f>
        <v>220.0856</v>
      </c>
      <c r="I5" s="4" t="e">
        <f>+VLOOKUP(G5,TABLAS!$A$28:$C$38,3)</f>
        <v>#N/A</v>
      </c>
      <c r="J5" s="4" t="e">
        <f t="shared" ref="J5:J41" si="1">+IF(I5&gt;H5,I5-H5,0)</f>
        <v>#N/A</v>
      </c>
      <c r="K5" s="4" t="e">
        <f t="shared" ref="K5:K41" si="2">+IF(H5&gt;I5,H5-I5,0)</f>
        <v>#N/A</v>
      </c>
      <c r="L5" s="29" t="e">
        <f t="shared" ref="L5:L41" si="3">+G5+J5-K5</f>
        <v>#N/A</v>
      </c>
      <c r="M5" s="29" t="e">
        <f t="shared" ref="M5:M41" si="4">+D5-L5</f>
        <v>#N/A</v>
      </c>
      <c r="N5" s="29" t="e">
        <f>+IMSS!AG9</f>
        <v>#REF!</v>
      </c>
    </row>
    <row r="6" spans="1:14" ht="12.75" customHeight="1" x14ac:dyDescent="0.25">
      <c r="A6" s="19">
        <v>3</v>
      </c>
      <c r="B6" s="20" t="s">
        <v>33</v>
      </c>
      <c r="C6" s="20" t="s">
        <v>71</v>
      </c>
      <c r="D6" s="48">
        <v>6000</v>
      </c>
      <c r="E6" s="21">
        <v>31</v>
      </c>
      <c r="F6" s="22">
        <v>90</v>
      </c>
      <c r="G6" s="4">
        <f t="shared" si="0"/>
        <v>2790</v>
      </c>
      <c r="H6" s="29">
        <f>(G6-VLOOKUP(G6,TABLAS!$A$7:$D$14,1))*VLOOKUP(G6,TABLAS!$A$7:$D$14,4)+VLOOKUP(G6,TABLAS!$A$7:$D$14,3)</f>
        <v>140.72560000000001</v>
      </c>
      <c r="I6" s="4" t="e">
        <f>+VLOOKUP(G6,TABLAS!$A$28:$C$38,3)</f>
        <v>#N/A</v>
      </c>
      <c r="J6" s="4" t="e">
        <f t="shared" si="1"/>
        <v>#N/A</v>
      </c>
      <c r="K6" s="4" t="e">
        <f t="shared" si="2"/>
        <v>#N/A</v>
      </c>
      <c r="L6" s="29" t="e">
        <f t="shared" si="3"/>
        <v>#N/A</v>
      </c>
      <c r="M6" s="29" t="e">
        <f t="shared" si="4"/>
        <v>#N/A</v>
      </c>
      <c r="N6" s="29" t="e">
        <f>+IMSS!#REF!</f>
        <v>#REF!</v>
      </c>
    </row>
    <row r="7" spans="1:14" ht="12.75" customHeight="1" x14ac:dyDescent="0.25">
      <c r="A7" s="19">
        <v>4</v>
      </c>
      <c r="B7" s="20" t="s">
        <v>34</v>
      </c>
      <c r="C7" s="20" t="s">
        <v>71</v>
      </c>
      <c r="D7" s="48">
        <v>6000</v>
      </c>
      <c r="E7" s="21">
        <v>31</v>
      </c>
      <c r="F7" s="22">
        <v>90</v>
      </c>
      <c r="G7" s="4">
        <f t="shared" si="0"/>
        <v>2790</v>
      </c>
      <c r="H7" s="29">
        <f>(G7-VLOOKUP(G7,TABLAS!$A$7:$D$14,1))*VLOOKUP(G7,TABLAS!$A$7:$D$14,4)+VLOOKUP(G7,TABLAS!$A$7:$D$14,3)</f>
        <v>140.72560000000001</v>
      </c>
      <c r="I7" s="4" t="e">
        <f>+VLOOKUP(G7,TABLAS!$A$28:$C$38,3)</f>
        <v>#N/A</v>
      </c>
      <c r="J7" s="4" t="e">
        <f t="shared" si="1"/>
        <v>#N/A</v>
      </c>
      <c r="K7" s="4" t="e">
        <f t="shared" si="2"/>
        <v>#N/A</v>
      </c>
      <c r="L7" s="29" t="e">
        <f t="shared" si="3"/>
        <v>#N/A</v>
      </c>
      <c r="M7" s="29" t="e">
        <f t="shared" si="4"/>
        <v>#N/A</v>
      </c>
      <c r="N7" s="29" t="e">
        <f>+IMSS!#REF!</f>
        <v>#REF!</v>
      </c>
    </row>
    <row r="8" spans="1:14" ht="12.75" customHeight="1" x14ac:dyDescent="0.25">
      <c r="A8" s="19">
        <v>5</v>
      </c>
      <c r="B8" s="20" t="s">
        <v>35</v>
      </c>
      <c r="C8" s="20" t="s">
        <v>71</v>
      </c>
      <c r="D8" s="48">
        <v>6000</v>
      </c>
      <c r="E8" s="21">
        <v>31</v>
      </c>
      <c r="F8" s="22">
        <v>90</v>
      </c>
      <c r="G8" s="4">
        <f t="shared" si="0"/>
        <v>2790</v>
      </c>
      <c r="H8" s="29">
        <f>(G8-VLOOKUP(G8,TABLAS!$A$7:$D$14,1))*VLOOKUP(G8,TABLAS!$A$7:$D$14,4)+VLOOKUP(G8,TABLAS!$A$7:$D$14,3)</f>
        <v>140.72560000000001</v>
      </c>
      <c r="I8" s="4" t="e">
        <f>+VLOOKUP(G8,TABLAS!$A$28:$C$38,3)</f>
        <v>#N/A</v>
      </c>
      <c r="J8" s="4" t="e">
        <f t="shared" si="1"/>
        <v>#N/A</v>
      </c>
      <c r="K8" s="4" t="e">
        <f t="shared" si="2"/>
        <v>#N/A</v>
      </c>
      <c r="L8" s="29" t="e">
        <f t="shared" si="3"/>
        <v>#N/A</v>
      </c>
      <c r="M8" s="29" t="e">
        <f t="shared" si="4"/>
        <v>#N/A</v>
      </c>
      <c r="N8" s="29" t="e">
        <f>+IMSS!#REF!</f>
        <v>#REF!</v>
      </c>
    </row>
    <row r="9" spans="1:14" ht="12.75" customHeight="1" x14ac:dyDescent="0.25">
      <c r="A9" s="19">
        <v>6</v>
      </c>
      <c r="B9" s="20" t="s">
        <v>36</v>
      </c>
      <c r="C9" s="20" t="s">
        <v>71</v>
      </c>
      <c r="D9" s="48">
        <v>4000</v>
      </c>
      <c r="E9" s="21">
        <v>31</v>
      </c>
      <c r="F9" s="22">
        <v>90</v>
      </c>
      <c r="G9" s="4">
        <f t="shared" si="0"/>
        <v>2790</v>
      </c>
      <c r="H9" s="29">
        <f>(G9-VLOOKUP(G9,TABLAS!$A$7:$D$14,1))*VLOOKUP(G9,TABLAS!$A$7:$D$14,4)+VLOOKUP(G9,TABLAS!$A$7:$D$14,3)</f>
        <v>140.72560000000001</v>
      </c>
      <c r="I9" s="4" t="e">
        <f>+VLOOKUP(G9,TABLAS!$A$28:$C$38,3)</f>
        <v>#N/A</v>
      </c>
      <c r="J9" s="4" t="e">
        <f t="shared" si="1"/>
        <v>#N/A</v>
      </c>
      <c r="K9" s="4" t="e">
        <f t="shared" si="2"/>
        <v>#N/A</v>
      </c>
      <c r="L9" s="29" t="e">
        <f t="shared" si="3"/>
        <v>#N/A</v>
      </c>
      <c r="M9" s="29" t="e">
        <f t="shared" si="4"/>
        <v>#N/A</v>
      </c>
      <c r="N9" s="29" t="e">
        <f>+IMSS!#REF!</f>
        <v>#REF!</v>
      </c>
    </row>
    <row r="10" spans="1:14" ht="12.75" customHeight="1" x14ac:dyDescent="0.25">
      <c r="A10" s="19">
        <v>7</v>
      </c>
      <c r="B10" s="20" t="s">
        <v>37</v>
      </c>
      <c r="C10" s="20" t="s">
        <v>71</v>
      </c>
      <c r="D10" s="48">
        <v>6000</v>
      </c>
      <c r="E10" s="21">
        <v>31</v>
      </c>
      <c r="F10" s="22">
        <v>90</v>
      </c>
      <c r="G10" s="4">
        <f t="shared" si="0"/>
        <v>2790</v>
      </c>
      <c r="H10" s="29">
        <f>(G10-VLOOKUP(G10,TABLAS!$A$7:$D$14,1))*VLOOKUP(G10,TABLAS!$A$7:$D$14,4)+VLOOKUP(G10,TABLAS!$A$7:$D$14,3)</f>
        <v>140.72560000000001</v>
      </c>
      <c r="I10" s="4" t="e">
        <f>+VLOOKUP(G10,TABLAS!$A$28:$C$38,3)</f>
        <v>#N/A</v>
      </c>
      <c r="J10" s="4" t="e">
        <f t="shared" si="1"/>
        <v>#N/A</v>
      </c>
      <c r="K10" s="4" t="e">
        <f t="shared" si="2"/>
        <v>#N/A</v>
      </c>
      <c r="L10" s="29" t="e">
        <f t="shared" si="3"/>
        <v>#N/A</v>
      </c>
      <c r="M10" s="29" t="e">
        <f t="shared" si="4"/>
        <v>#N/A</v>
      </c>
      <c r="N10" s="29" t="e">
        <f>+IMSS!#REF!</f>
        <v>#REF!</v>
      </c>
    </row>
    <row r="11" spans="1:14" ht="12.75" customHeight="1" x14ac:dyDescent="0.25">
      <c r="A11" s="19">
        <v>8</v>
      </c>
      <c r="B11" s="20" t="s">
        <v>38</v>
      </c>
      <c r="C11" s="20" t="s">
        <v>71</v>
      </c>
      <c r="D11" s="48">
        <v>7000</v>
      </c>
      <c r="E11" s="21">
        <v>31</v>
      </c>
      <c r="F11" s="22">
        <v>90</v>
      </c>
      <c r="G11" s="4">
        <f t="shared" si="0"/>
        <v>2790</v>
      </c>
      <c r="H11" s="29">
        <f>(G11-VLOOKUP(G11,TABLAS!$A$7:$D$14,1))*VLOOKUP(G11,TABLAS!$A$7:$D$14,4)+VLOOKUP(G11,TABLAS!$A$7:$D$14,3)</f>
        <v>140.72560000000001</v>
      </c>
      <c r="I11" s="4" t="e">
        <f>+VLOOKUP(G11,TABLAS!$A$28:$C$38,3)</f>
        <v>#N/A</v>
      </c>
      <c r="J11" s="4" t="e">
        <f t="shared" si="1"/>
        <v>#N/A</v>
      </c>
      <c r="K11" s="4" t="e">
        <f t="shared" si="2"/>
        <v>#N/A</v>
      </c>
      <c r="L11" s="29" t="e">
        <f t="shared" si="3"/>
        <v>#N/A</v>
      </c>
      <c r="M11" s="29" t="e">
        <f t="shared" si="4"/>
        <v>#N/A</v>
      </c>
      <c r="N11" s="29" t="e">
        <f>+IMSS!#REF!</f>
        <v>#REF!</v>
      </c>
    </row>
    <row r="12" spans="1:14" ht="12.75" customHeight="1" x14ac:dyDescent="0.25">
      <c r="A12" s="19">
        <v>9</v>
      </c>
      <c r="B12" s="20" t="s">
        <v>39</v>
      </c>
      <c r="C12" s="20" t="s">
        <v>72</v>
      </c>
      <c r="D12" s="48">
        <v>10000</v>
      </c>
      <c r="E12" s="21">
        <v>31</v>
      </c>
      <c r="F12" s="22">
        <v>162.91999999999999</v>
      </c>
      <c r="G12" s="4">
        <f t="shared" si="0"/>
        <v>5050.5199999999995</v>
      </c>
      <c r="H12" s="29">
        <f>(G12-VLOOKUP(G12,TABLAS!$A$7:$D$14,1))*VLOOKUP(G12,TABLAS!$A$7:$D$14,4)+VLOOKUP(G12,TABLAS!$A$7:$D$14,3)</f>
        <v>285.39887999999996</v>
      </c>
      <c r="I12" s="4" t="e">
        <f>+VLOOKUP(G12,TABLAS!$A$28:$C$38,3)</f>
        <v>#N/A</v>
      </c>
      <c r="J12" s="4" t="e">
        <f t="shared" si="1"/>
        <v>#N/A</v>
      </c>
      <c r="K12" s="4" t="e">
        <f t="shared" si="2"/>
        <v>#N/A</v>
      </c>
      <c r="L12" s="29" t="e">
        <f t="shared" si="3"/>
        <v>#N/A</v>
      </c>
      <c r="M12" s="29" t="e">
        <f t="shared" si="4"/>
        <v>#N/A</v>
      </c>
      <c r="N12" s="29" t="e">
        <f>+IMSS!#REF!</f>
        <v>#REF!</v>
      </c>
    </row>
    <row r="13" spans="1:14" ht="12.75" customHeight="1" x14ac:dyDescent="0.25">
      <c r="A13" s="19">
        <v>10</v>
      </c>
      <c r="B13" s="20" t="s">
        <v>40</v>
      </c>
      <c r="C13" s="20" t="s">
        <v>73</v>
      </c>
      <c r="D13" s="48">
        <v>4000</v>
      </c>
      <c r="E13" s="21">
        <v>31</v>
      </c>
      <c r="F13" s="22">
        <v>80.8</v>
      </c>
      <c r="G13" s="4">
        <f t="shared" si="0"/>
        <v>2504.7999999999997</v>
      </c>
      <c r="H13" s="29">
        <f>(G13-VLOOKUP(G13,TABLAS!$A$7:$D$14,1))*VLOOKUP(G13,TABLAS!$A$7:$D$14,4)+VLOOKUP(G13,TABLAS!$A$7:$D$14,3)</f>
        <v>122.47279999999999</v>
      </c>
      <c r="I13" s="4" t="e">
        <f>+VLOOKUP(G13,TABLAS!$A$28:$C$38,3)</f>
        <v>#N/A</v>
      </c>
      <c r="J13" s="4" t="e">
        <f t="shared" si="1"/>
        <v>#N/A</v>
      </c>
      <c r="K13" s="4" t="e">
        <f t="shared" si="2"/>
        <v>#N/A</v>
      </c>
      <c r="L13" s="29" t="e">
        <f t="shared" si="3"/>
        <v>#N/A</v>
      </c>
      <c r="M13" s="29" t="e">
        <f t="shared" si="4"/>
        <v>#N/A</v>
      </c>
      <c r="N13" s="29" t="e">
        <f>+IMSS!#REF!</f>
        <v>#REF!</v>
      </c>
    </row>
    <row r="14" spans="1:14" ht="12.75" customHeight="1" x14ac:dyDescent="0.25">
      <c r="A14" s="19">
        <v>11</v>
      </c>
      <c r="B14" s="20" t="s">
        <v>41</v>
      </c>
      <c r="C14" s="20" t="s">
        <v>73</v>
      </c>
      <c r="D14" s="48">
        <v>7000</v>
      </c>
      <c r="E14" s="21">
        <v>31</v>
      </c>
      <c r="F14" s="22">
        <v>80.8</v>
      </c>
      <c r="G14" s="4">
        <f t="shared" si="0"/>
        <v>2504.7999999999997</v>
      </c>
      <c r="H14" s="29">
        <f>(G14-VLOOKUP(G14,TABLAS!$A$7:$D$14,1))*VLOOKUP(G14,TABLAS!$A$7:$D$14,4)+VLOOKUP(G14,TABLAS!$A$7:$D$14,3)</f>
        <v>122.47279999999999</v>
      </c>
      <c r="I14" s="4" t="e">
        <f>+VLOOKUP(G14,TABLAS!$A$28:$C$38,3)</f>
        <v>#N/A</v>
      </c>
      <c r="J14" s="4" t="e">
        <f t="shared" si="1"/>
        <v>#N/A</v>
      </c>
      <c r="K14" s="4" t="e">
        <f t="shared" si="2"/>
        <v>#N/A</v>
      </c>
      <c r="L14" s="29" t="e">
        <f t="shared" si="3"/>
        <v>#N/A</v>
      </c>
      <c r="M14" s="29" t="e">
        <f t="shared" si="4"/>
        <v>#N/A</v>
      </c>
      <c r="N14" s="29" t="e">
        <f>+IMSS!#REF!</f>
        <v>#REF!</v>
      </c>
    </row>
    <row r="15" spans="1:14" ht="12.75" customHeight="1" x14ac:dyDescent="0.25">
      <c r="A15" s="19">
        <v>12</v>
      </c>
      <c r="B15" s="20" t="s">
        <v>42</v>
      </c>
      <c r="C15" s="20" t="s">
        <v>73</v>
      </c>
      <c r="D15" s="48">
        <v>6000</v>
      </c>
      <c r="E15" s="21">
        <v>31</v>
      </c>
      <c r="F15" s="22">
        <v>80.8</v>
      </c>
      <c r="G15" s="4">
        <f t="shared" si="0"/>
        <v>2504.7999999999997</v>
      </c>
      <c r="H15" s="29">
        <f>(G15-VLOOKUP(G15,TABLAS!$A$7:$D$14,1))*VLOOKUP(G15,TABLAS!$A$7:$D$14,4)+VLOOKUP(G15,TABLAS!$A$7:$D$14,3)</f>
        <v>122.47279999999999</v>
      </c>
      <c r="I15" s="4" t="e">
        <f>+VLOOKUP(G15,TABLAS!$A$28:$C$38,3)</f>
        <v>#N/A</v>
      </c>
      <c r="J15" s="4" t="e">
        <f t="shared" si="1"/>
        <v>#N/A</v>
      </c>
      <c r="K15" s="4" t="e">
        <f t="shared" si="2"/>
        <v>#N/A</v>
      </c>
      <c r="L15" s="29" t="e">
        <f t="shared" si="3"/>
        <v>#N/A</v>
      </c>
      <c r="M15" s="29" t="e">
        <f t="shared" si="4"/>
        <v>#N/A</v>
      </c>
      <c r="N15" s="29" t="e">
        <f>+IMSS!#REF!</f>
        <v>#REF!</v>
      </c>
    </row>
    <row r="16" spans="1:14" ht="12.75" customHeight="1" x14ac:dyDescent="0.25">
      <c r="A16" s="19">
        <v>13</v>
      </c>
      <c r="B16" s="20" t="s">
        <v>43</v>
      </c>
      <c r="C16" s="20" t="s">
        <v>73</v>
      </c>
      <c r="D16" s="48">
        <v>6000</v>
      </c>
      <c r="E16" s="21">
        <v>31</v>
      </c>
      <c r="F16" s="22">
        <v>80.8</v>
      </c>
      <c r="G16" s="4">
        <f t="shared" si="0"/>
        <v>2504.7999999999997</v>
      </c>
      <c r="H16" s="29">
        <f>(G16-VLOOKUP(G16,TABLAS!$A$7:$D$14,1))*VLOOKUP(G16,TABLAS!$A$7:$D$14,4)+VLOOKUP(G16,TABLAS!$A$7:$D$14,3)</f>
        <v>122.47279999999999</v>
      </c>
      <c r="I16" s="4" t="e">
        <f>+VLOOKUP(G16,TABLAS!$A$28:$C$38,3)</f>
        <v>#N/A</v>
      </c>
      <c r="J16" s="4" t="e">
        <f t="shared" si="1"/>
        <v>#N/A</v>
      </c>
      <c r="K16" s="4" t="e">
        <f t="shared" si="2"/>
        <v>#N/A</v>
      </c>
      <c r="L16" s="29" t="e">
        <f t="shared" si="3"/>
        <v>#N/A</v>
      </c>
      <c r="M16" s="29" t="e">
        <f t="shared" si="4"/>
        <v>#N/A</v>
      </c>
      <c r="N16" s="29" t="e">
        <f>+IMSS!#REF!</f>
        <v>#REF!</v>
      </c>
    </row>
    <row r="17" spans="1:14" ht="12.75" customHeight="1" x14ac:dyDescent="0.25">
      <c r="A17" s="19">
        <v>14</v>
      </c>
      <c r="B17" s="20" t="s">
        <v>44</v>
      </c>
      <c r="C17" s="20" t="s">
        <v>73</v>
      </c>
      <c r="D17" s="48">
        <v>7000</v>
      </c>
      <c r="E17" s="21">
        <v>31</v>
      </c>
      <c r="F17" s="22">
        <v>80.8</v>
      </c>
      <c r="G17" s="4">
        <f t="shared" si="0"/>
        <v>2504.7999999999997</v>
      </c>
      <c r="H17" s="29">
        <f>(G17-VLOOKUP(G17,TABLAS!$A$7:$D$14,1))*VLOOKUP(G17,TABLAS!$A$7:$D$14,4)+VLOOKUP(G17,TABLAS!$A$7:$D$14,3)</f>
        <v>122.47279999999999</v>
      </c>
      <c r="I17" s="4" t="e">
        <f>+VLOOKUP(G17,TABLAS!$A$28:$C$38,3)</f>
        <v>#N/A</v>
      </c>
      <c r="J17" s="4" t="e">
        <f t="shared" si="1"/>
        <v>#N/A</v>
      </c>
      <c r="K17" s="4" t="e">
        <f t="shared" si="2"/>
        <v>#N/A</v>
      </c>
      <c r="L17" s="29" t="e">
        <f t="shared" si="3"/>
        <v>#N/A</v>
      </c>
      <c r="M17" s="29" t="e">
        <f t="shared" si="4"/>
        <v>#N/A</v>
      </c>
      <c r="N17" s="29" t="e">
        <f>+IMSS!#REF!</f>
        <v>#REF!</v>
      </c>
    </row>
    <row r="18" spans="1:14" ht="12.75" customHeight="1" x14ac:dyDescent="0.25">
      <c r="A18" s="19">
        <v>15</v>
      </c>
      <c r="B18" s="20" t="s">
        <v>45</v>
      </c>
      <c r="C18" s="20" t="s">
        <v>73</v>
      </c>
      <c r="D18" s="48">
        <v>6000</v>
      </c>
      <c r="E18" s="21">
        <v>31</v>
      </c>
      <c r="F18" s="22">
        <v>80.8</v>
      </c>
      <c r="G18" s="4">
        <f t="shared" si="0"/>
        <v>2504.7999999999997</v>
      </c>
      <c r="H18" s="29">
        <f>(G18-VLOOKUP(G18,TABLAS!$A$7:$D$14,1))*VLOOKUP(G18,TABLAS!$A$7:$D$14,4)+VLOOKUP(G18,TABLAS!$A$7:$D$14,3)</f>
        <v>122.47279999999999</v>
      </c>
      <c r="I18" s="4" t="e">
        <f>+VLOOKUP(G18,TABLAS!$A$28:$C$38,3)</f>
        <v>#N/A</v>
      </c>
      <c r="J18" s="4" t="e">
        <f t="shared" si="1"/>
        <v>#N/A</v>
      </c>
      <c r="K18" s="4" t="e">
        <f t="shared" si="2"/>
        <v>#N/A</v>
      </c>
      <c r="L18" s="29" t="e">
        <f t="shared" si="3"/>
        <v>#N/A</v>
      </c>
      <c r="M18" s="29" t="e">
        <f t="shared" si="4"/>
        <v>#N/A</v>
      </c>
      <c r="N18" s="29" t="e">
        <f>+IMSS!#REF!</f>
        <v>#REF!</v>
      </c>
    </row>
    <row r="19" spans="1:14" ht="12.75" customHeight="1" x14ac:dyDescent="0.25">
      <c r="A19" s="19">
        <v>16</v>
      </c>
      <c r="B19" s="20" t="s">
        <v>46</v>
      </c>
      <c r="C19" s="20" t="s">
        <v>73</v>
      </c>
      <c r="D19" s="48">
        <v>6000</v>
      </c>
      <c r="E19" s="21">
        <v>31</v>
      </c>
      <c r="F19" s="22">
        <v>80.8</v>
      </c>
      <c r="G19" s="4">
        <f t="shared" si="0"/>
        <v>2504.7999999999997</v>
      </c>
      <c r="H19" s="29">
        <f>(G19-VLOOKUP(G19,TABLAS!$A$7:$D$14,1))*VLOOKUP(G19,TABLAS!$A$7:$D$14,4)+VLOOKUP(G19,TABLAS!$A$7:$D$14,3)</f>
        <v>122.47279999999999</v>
      </c>
      <c r="I19" s="4" t="e">
        <f>+VLOOKUP(G19,TABLAS!$A$28:$C$38,3)</f>
        <v>#N/A</v>
      </c>
      <c r="J19" s="4" t="e">
        <f t="shared" si="1"/>
        <v>#N/A</v>
      </c>
      <c r="K19" s="4" t="e">
        <f t="shared" si="2"/>
        <v>#N/A</v>
      </c>
      <c r="L19" s="29" t="e">
        <f t="shared" si="3"/>
        <v>#N/A</v>
      </c>
      <c r="M19" s="29" t="e">
        <f t="shared" si="4"/>
        <v>#N/A</v>
      </c>
      <c r="N19" s="29" t="e">
        <f>+IMSS!#REF!</f>
        <v>#REF!</v>
      </c>
    </row>
    <row r="20" spans="1:14" ht="12.75" customHeight="1" x14ac:dyDescent="0.25">
      <c r="A20" s="19">
        <v>17</v>
      </c>
      <c r="B20" s="20" t="s">
        <v>47</v>
      </c>
      <c r="C20" s="20" t="s">
        <v>74</v>
      </c>
      <c r="D20" s="48">
        <v>7000</v>
      </c>
      <c r="E20" s="21">
        <v>31</v>
      </c>
      <c r="F20" s="22">
        <v>80.8</v>
      </c>
      <c r="G20" s="4">
        <f t="shared" si="0"/>
        <v>2504.7999999999997</v>
      </c>
      <c r="H20" s="29">
        <f>(G20-VLOOKUP(G20,TABLAS!$A$7:$D$14,1))*VLOOKUP(G20,TABLAS!$A$7:$D$14,4)+VLOOKUP(G20,TABLAS!$A$7:$D$14,3)</f>
        <v>122.47279999999999</v>
      </c>
      <c r="I20" s="4" t="e">
        <f>+VLOOKUP(G20,TABLAS!$A$28:$C$38,3)</f>
        <v>#N/A</v>
      </c>
      <c r="J20" s="4" t="e">
        <f t="shared" si="1"/>
        <v>#N/A</v>
      </c>
      <c r="K20" s="4" t="e">
        <f t="shared" si="2"/>
        <v>#N/A</v>
      </c>
      <c r="L20" s="29" t="e">
        <f t="shared" si="3"/>
        <v>#N/A</v>
      </c>
      <c r="M20" s="29" t="e">
        <f t="shared" si="4"/>
        <v>#N/A</v>
      </c>
      <c r="N20" s="29" t="e">
        <f>+IMSS!#REF!</f>
        <v>#REF!</v>
      </c>
    </row>
    <row r="21" spans="1:14" ht="12.75" customHeight="1" x14ac:dyDescent="0.25">
      <c r="A21" s="19">
        <v>18</v>
      </c>
      <c r="B21" s="20" t="s">
        <v>48</v>
      </c>
      <c r="C21" s="20" t="s">
        <v>75</v>
      </c>
      <c r="D21" s="48">
        <v>9000</v>
      </c>
      <c r="E21" s="21">
        <v>31</v>
      </c>
      <c r="F21" s="22">
        <v>130</v>
      </c>
      <c r="G21" s="4">
        <f t="shared" si="0"/>
        <v>4030</v>
      </c>
      <c r="H21" s="29">
        <f>(G21-VLOOKUP(G21,TABLAS!$A$7:$D$14,1))*VLOOKUP(G21,TABLAS!$A$7:$D$14,4)+VLOOKUP(G21,TABLAS!$A$7:$D$14,3)</f>
        <v>220.0856</v>
      </c>
      <c r="I21" s="4" t="e">
        <f>+VLOOKUP(G21,TABLAS!$A$28:$C$38,3)</f>
        <v>#N/A</v>
      </c>
      <c r="J21" s="4" t="e">
        <f t="shared" si="1"/>
        <v>#N/A</v>
      </c>
      <c r="K21" s="4" t="e">
        <f t="shared" si="2"/>
        <v>#N/A</v>
      </c>
      <c r="L21" s="29" t="e">
        <f t="shared" si="3"/>
        <v>#N/A</v>
      </c>
      <c r="M21" s="29" t="e">
        <f t="shared" si="4"/>
        <v>#N/A</v>
      </c>
      <c r="N21" s="29" t="e">
        <f>+IMSS!#REF!</f>
        <v>#REF!</v>
      </c>
    </row>
    <row r="22" spans="1:14" ht="12.75" customHeight="1" x14ac:dyDescent="0.25">
      <c r="A22" s="19">
        <v>19</v>
      </c>
      <c r="B22" s="20" t="s">
        <v>49</v>
      </c>
      <c r="C22" s="20" t="s">
        <v>76</v>
      </c>
      <c r="D22" s="48">
        <v>6000</v>
      </c>
      <c r="E22" s="21">
        <v>31</v>
      </c>
      <c r="F22" s="22">
        <v>80.8</v>
      </c>
      <c r="G22" s="4">
        <f t="shared" si="0"/>
        <v>2504.7999999999997</v>
      </c>
      <c r="H22" s="29">
        <f>(G22-VLOOKUP(G22,TABLAS!$A$7:$D$14,1))*VLOOKUP(G22,TABLAS!$A$7:$D$14,4)+VLOOKUP(G22,TABLAS!$A$7:$D$14,3)</f>
        <v>122.47279999999999</v>
      </c>
      <c r="I22" s="4" t="e">
        <f>+VLOOKUP(G22,TABLAS!$A$28:$C$38,3)</f>
        <v>#N/A</v>
      </c>
      <c r="J22" s="4" t="e">
        <f t="shared" si="1"/>
        <v>#N/A</v>
      </c>
      <c r="K22" s="4" t="e">
        <f t="shared" si="2"/>
        <v>#N/A</v>
      </c>
      <c r="L22" s="29" t="e">
        <f t="shared" si="3"/>
        <v>#N/A</v>
      </c>
      <c r="M22" s="29" t="e">
        <f t="shared" si="4"/>
        <v>#N/A</v>
      </c>
      <c r="N22" s="29" t="e">
        <f>+IMSS!#REF!</f>
        <v>#REF!</v>
      </c>
    </row>
    <row r="23" spans="1:14" ht="12.75" customHeight="1" x14ac:dyDescent="0.25">
      <c r="A23" s="19">
        <v>20</v>
      </c>
      <c r="B23" s="20" t="s">
        <v>50</v>
      </c>
      <c r="C23" s="20" t="s">
        <v>76</v>
      </c>
      <c r="D23" s="48">
        <v>6000</v>
      </c>
      <c r="E23" s="21">
        <v>31</v>
      </c>
      <c r="F23" s="22">
        <v>80.8</v>
      </c>
      <c r="G23" s="4">
        <f t="shared" si="0"/>
        <v>2504.7999999999997</v>
      </c>
      <c r="H23" s="29">
        <f>(G23-VLOOKUP(G23,TABLAS!$A$7:$D$14,1))*VLOOKUP(G23,TABLAS!$A$7:$D$14,4)+VLOOKUP(G23,TABLAS!$A$7:$D$14,3)</f>
        <v>122.47279999999999</v>
      </c>
      <c r="I23" s="4" t="e">
        <f>+VLOOKUP(G23,TABLAS!$A$28:$C$38,3)</f>
        <v>#N/A</v>
      </c>
      <c r="J23" s="4" t="e">
        <f t="shared" si="1"/>
        <v>#N/A</v>
      </c>
      <c r="K23" s="4" t="e">
        <f t="shared" si="2"/>
        <v>#N/A</v>
      </c>
      <c r="L23" s="29" t="e">
        <f t="shared" si="3"/>
        <v>#N/A</v>
      </c>
      <c r="M23" s="29" t="e">
        <f t="shared" si="4"/>
        <v>#N/A</v>
      </c>
      <c r="N23" s="29" t="e">
        <f>+IMSS!#REF!</f>
        <v>#REF!</v>
      </c>
    </row>
    <row r="24" spans="1:14" ht="12.75" customHeight="1" x14ac:dyDescent="0.25">
      <c r="A24" s="19">
        <v>21</v>
      </c>
      <c r="B24" s="20" t="s">
        <v>51</v>
      </c>
      <c r="C24" s="20" t="s">
        <v>76</v>
      </c>
      <c r="D24" s="48">
        <v>6000</v>
      </c>
      <c r="E24" s="21">
        <v>31</v>
      </c>
      <c r="F24" s="22">
        <v>80.8</v>
      </c>
      <c r="G24" s="4">
        <f t="shared" si="0"/>
        <v>2504.7999999999997</v>
      </c>
      <c r="H24" s="29">
        <f>(G24-VLOOKUP(G24,TABLAS!$A$7:$D$14,1))*VLOOKUP(G24,TABLAS!$A$7:$D$14,4)+VLOOKUP(G24,TABLAS!$A$7:$D$14,3)</f>
        <v>122.47279999999999</v>
      </c>
      <c r="I24" s="4" t="e">
        <f>+VLOOKUP(G24,TABLAS!$A$28:$C$38,3)</f>
        <v>#N/A</v>
      </c>
      <c r="J24" s="4" t="e">
        <f t="shared" si="1"/>
        <v>#N/A</v>
      </c>
      <c r="K24" s="4" t="e">
        <f t="shared" si="2"/>
        <v>#N/A</v>
      </c>
      <c r="L24" s="29" t="e">
        <f t="shared" si="3"/>
        <v>#N/A</v>
      </c>
      <c r="M24" s="29" t="e">
        <f t="shared" si="4"/>
        <v>#N/A</v>
      </c>
      <c r="N24" s="29" t="e">
        <f>+IMSS!#REF!</f>
        <v>#REF!</v>
      </c>
    </row>
    <row r="25" spans="1:14" ht="12.75" customHeight="1" x14ac:dyDescent="0.25">
      <c r="A25" s="19">
        <v>22</v>
      </c>
      <c r="B25" s="20" t="s">
        <v>52</v>
      </c>
      <c r="C25" s="20" t="s">
        <v>76</v>
      </c>
      <c r="D25" s="48">
        <v>6000</v>
      </c>
      <c r="E25" s="21">
        <v>31</v>
      </c>
      <c r="F25" s="22">
        <v>80.8</v>
      </c>
      <c r="G25" s="4">
        <f t="shared" si="0"/>
        <v>2504.7999999999997</v>
      </c>
      <c r="H25" s="29">
        <f>(G25-VLOOKUP(G25,TABLAS!$A$7:$D$14,1))*VLOOKUP(G25,TABLAS!$A$7:$D$14,4)+VLOOKUP(G25,TABLAS!$A$7:$D$14,3)</f>
        <v>122.47279999999999</v>
      </c>
      <c r="I25" s="4" t="e">
        <f>+VLOOKUP(G25,TABLAS!$A$28:$C$38,3)</f>
        <v>#N/A</v>
      </c>
      <c r="J25" s="4" t="e">
        <f t="shared" si="1"/>
        <v>#N/A</v>
      </c>
      <c r="K25" s="4" t="e">
        <f t="shared" si="2"/>
        <v>#N/A</v>
      </c>
      <c r="L25" s="29" t="e">
        <f t="shared" si="3"/>
        <v>#N/A</v>
      </c>
      <c r="M25" s="29" t="e">
        <f t="shared" si="4"/>
        <v>#N/A</v>
      </c>
      <c r="N25" s="29" t="e">
        <f>+IMSS!#REF!</f>
        <v>#REF!</v>
      </c>
    </row>
    <row r="26" spans="1:14" ht="12.75" customHeight="1" x14ac:dyDescent="0.25">
      <c r="A26" s="19">
        <v>23</v>
      </c>
      <c r="B26" s="20" t="s">
        <v>53</v>
      </c>
      <c r="C26" s="20" t="s">
        <v>77</v>
      </c>
      <c r="D26" s="48">
        <v>4000</v>
      </c>
      <c r="E26" s="21">
        <v>31</v>
      </c>
      <c r="F26" s="22">
        <v>73.88</v>
      </c>
      <c r="G26" s="4">
        <f t="shared" si="0"/>
        <v>2290.2799999999997</v>
      </c>
      <c r="H26" s="29">
        <f>(G26-VLOOKUP(G26,TABLAS!$A$7:$D$14,1))*VLOOKUP(G26,TABLAS!$A$7:$D$14,4)+VLOOKUP(G26,TABLAS!$A$7:$D$14,3)</f>
        <v>108.74351999999999</v>
      </c>
      <c r="I26" s="4" t="e">
        <f>+VLOOKUP(G26,TABLAS!$A$28:$C$38,3)</f>
        <v>#N/A</v>
      </c>
      <c r="J26" s="4" t="e">
        <f t="shared" si="1"/>
        <v>#N/A</v>
      </c>
      <c r="K26" s="4" t="e">
        <f t="shared" si="2"/>
        <v>#N/A</v>
      </c>
      <c r="L26" s="29" t="e">
        <f t="shared" si="3"/>
        <v>#N/A</v>
      </c>
      <c r="M26" s="29" t="e">
        <f t="shared" si="4"/>
        <v>#N/A</v>
      </c>
      <c r="N26" s="29" t="e">
        <f>+IMSS!#REF!</f>
        <v>#REF!</v>
      </c>
    </row>
    <row r="27" spans="1:14" ht="12.75" customHeight="1" x14ac:dyDescent="0.25">
      <c r="A27" s="19">
        <v>24</v>
      </c>
      <c r="B27" s="20" t="s">
        <v>54</v>
      </c>
      <c r="C27" s="20" t="s">
        <v>75</v>
      </c>
      <c r="D27" s="48">
        <v>8000</v>
      </c>
      <c r="E27" s="21">
        <v>31</v>
      </c>
      <c r="F27" s="22">
        <v>87</v>
      </c>
      <c r="G27" s="4">
        <f t="shared" si="0"/>
        <v>2697</v>
      </c>
      <c r="H27" s="29">
        <f>(G27-VLOOKUP(G27,TABLAS!$A$7:$D$14,1))*VLOOKUP(G27,TABLAS!$A$7:$D$14,4)+VLOOKUP(G27,TABLAS!$A$7:$D$14,3)</f>
        <v>134.77359999999999</v>
      </c>
      <c r="I27" s="4" t="e">
        <f>+VLOOKUP(G27,TABLAS!$A$28:$C$38,3)</f>
        <v>#N/A</v>
      </c>
      <c r="J27" s="4" t="e">
        <f t="shared" si="1"/>
        <v>#N/A</v>
      </c>
      <c r="K27" s="4" t="e">
        <f t="shared" si="2"/>
        <v>#N/A</v>
      </c>
      <c r="L27" s="29" t="e">
        <f t="shared" si="3"/>
        <v>#N/A</v>
      </c>
      <c r="M27" s="29" t="e">
        <f t="shared" si="4"/>
        <v>#N/A</v>
      </c>
      <c r="N27" s="29" t="e">
        <f>+IMSS!#REF!</f>
        <v>#REF!</v>
      </c>
    </row>
    <row r="28" spans="1:14" ht="12.75" customHeight="1" x14ac:dyDescent="0.25">
      <c r="A28" s="19">
        <v>25</v>
      </c>
      <c r="B28" s="20" t="s">
        <v>55</v>
      </c>
      <c r="C28" s="20" t="s">
        <v>78</v>
      </c>
      <c r="D28" s="48">
        <v>4000</v>
      </c>
      <c r="E28" s="21">
        <v>31</v>
      </c>
      <c r="F28" s="22">
        <v>69</v>
      </c>
      <c r="G28" s="4">
        <f t="shared" si="0"/>
        <v>2139</v>
      </c>
      <c r="H28" s="29">
        <f>(G28-VLOOKUP(G28,TABLAS!$A$7:$D$14,1))*VLOOKUP(G28,TABLAS!$A$7:$D$14,4)+VLOOKUP(G28,TABLAS!$A$7:$D$14,3)</f>
        <v>99.061600000000013</v>
      </c>
      <c r="I28" s="4" t="e">
        <f>+VLOOKUP(G28,TABLAS!$A$28:$C$38,3)</f>
        <v>#N/A</v>
      </c>
      <c r="J28" s="4" t="e">
        <f t="shared" si="1"/>
        <v>#N/A</v>
      </c>
      <c r="K28" s="4" t="e">
        <f t="shared" si="2"/>
        <v>#N/A</v>
      </c>
      <c r="L28" s="29" t="e">
        <f t="shared" si="3"/>
        <v>#N/A</v>
      </c>
      <c r="M28" s="29" t="e">
        <f t="shared" si="4"/>
        <v>#N/A</v>
      </c>
      <c r="N28" s="29" t="e">
        <f>+IMSS!#REF!</f>
        <v>#REF!</v>
      </c>
    </row>
    <row r="29" spans="1:14" ht="12.75" customHeight="1" x14ac:dyDescent="0.25">
      <c r="A29" s="19">
        <v>26</v>
      </c>
      <c r="B29" s="20" t="s">
        <v>56</v>
      </c>
      <c r="C29" s="20" t="s">
        <v>78</v>
      </c>
      <c r="D29" s="48">
        <v>4000</v>
      </c>
      <c r="E29" s="21">
        <v>31</v>
      </c>
      <c r="F29" s="22">
        <v>69</v>
      </c>
      <c r="G29" s="4">
        <f t="shared" si="0"/>
        <v>2139</v>
      </c>
      <c r="H29" s="29">
        <f>(G29-VLOOKUP(G29,TABLAS!$A$7:$D$14,1))*VLOOKUP(G29,TABLAS!$A$7:$D$14,4)+VLOOKUP(G29,TABLAS!$A$7:$D$14,3)</f>
        <v>99.061600000000013</v>
      </c>
      <c r="I29" s="4" t="e">
        <f>+VLOOKUP(G29,TABLAS!$A$28:$C$38,3)</f>
        <v>#N/A</v>
      </c>
      <c r="J29" s="4" t="e">
        <f t="shared" si="1"/>
        <v>#N/A</v>
      </c>
      <c r="K29" s="4" t="e">
        <f t="shared" si="2"/>
        <v>#N/A</v>
      </c>
      <c r="L29" s="29" t="e">
        <f t="shared" si="3"/>
        <v>#N/A</v>
      </c>
      <c r="M29" s="29" t="e">
        <f t="shared" si="4"/>
        <v>#N/A</v>
      </c>
      <c r="N29" s="29" t="e">
        <f>+IMSS!#REF!</f>
        <v>#REF!</v>
      </c>
    </row>
    <row r="30" spans="1:14" ht="12.75" customHeight="1" x14ac:dyDescent="0.25">
      <c r="A30" s="19">
        <v>27</v>
      </c>
      <c r="B30" s="20" t="s">
        <v>57</v>
      </c>
      <c r="C30" s="20" t="s">
        <v>76</v>
      </c>
      <c r="D30" s="48">
        <v>4000</v>
      </c>
      <c r="E30" s="21">
        <v>31</v>
      </c>
      <c r="F30" s="22">
        <v>69</v>
      </c>
      <c r="G30" s="4">
        <f t="shared" si="0"/>
        <v>2139</v>
      </c>
      <c r="H30" s="29">
        <f>(G30-VLOOKUP(G30,TABLAS!$A$7:$D$14,1))*VLOOKUP(G30,TABLAS!$A$7:$D$14,4)+VLOOKUP(G30,TABLAS!$A$7:$D$14,3)</f>
        <v>99.061600000000013</v>
      </c>
      <c r="I30" s="4" t="e">
        <f>+VLOOKUP(G30,TABLAS!$A$28:$C$38,3)</f>
        <v>#N/A</v>
      </c>
      <c r="J30" s="4" t="e">
        <f t="shared" si="1"/>
        <v>#N/A</v>
      </c>
      <c r="K30" s="4" t="e">
        <f t="shared" si="2"/>
        <v>#N/A</v>
      </c>
      <c r="L30" s="29" t="e">
        <f t="shared" si="3"/>
        <v>#N/A</v>
      </c>
      <c r="M30" s="29" t="e">
        <f t="shared" si="4"/>
        <v>#N/A</v>
      </c>
      <c r="N30" s="29" t="e">
        <f>+IMSS!#REF!</f>
        <v>#REF!</v>
      </c>
    </row>
    <row r="31" spans="1:14" ht="12.75" customHeight="1" x14ac:dyDescent="0.25">
      <c r="A31" s="19">
        <v>28</v>
      </c>
      <c r="B31" s="20" t="s">
        <v>58</v>
      </c>
      <c r="C31" s="20" t="s">
        <v>79</v>
      </c>
      <c r="D31" s="48">
        <v>10000</v>
      </c>
      <c r="E31" s="21">
        <v>31</v>
      </c>
      <c r="F31" s="22">
        <v>130</v>
      </c>
      <c r="G31" s="4">
        <f t="shared" si="0"/>
        <v>4030</v>
      </c>
      <c r="H31" s="29">
        <f>(G31-VLOOKUP(G31,TABLAS!$A$7:$D$14,1))*VLOOKUP(G31,TABLAS!$A$7:$D$14,4)+VLOOKUP(G31,TABLAS!$A$7:$D$14,3)</f>
        <v>220.0856</v>
      </c>
      <c r="I31" s="4" t="e">
        <f>+VLOOKUP(G31,TABLAS!$A$28:$C$38,3)</f>
        <v>#N/A</v>
      </c>
      <c r="J31" s="4" t="e">
        <f t="shared" si="1"/>
        <v>#N/A</v>
      </c>
      <c r="K31" s="4" t="e">
        <f t="shared" si="2"/>
        <v>#N/A</v>
      </c>
      <c r="L31" s="29" t="e">
        <f t="shared" si="3"/>
        <v>#N/A</v>
      </c>
      <c r="M31" s="29" t="e">
        <f t="shared" si="4"/>
        <v>#N/A</v>
      </c>
      <c r="N31" s="29" t="e">
        <f>+IMSS!#REF!</f>
        <v>#REF!</v>
      </c>
    </row>
    <row r="32" spans="1:14" ht="12.75" customHeight="1" x14ac:dyDescent="0.25">
      <c r="A32" s="19">
        <v>29</v>
      </c>
      <c r="B32" s="20" t="s">
        <v>59</v>
      </c>
      <c r="C32" s="20" t="s">
        <v>80</v>
      </c>
      <c r="D32" s="48">
        <v>4000</v>
      </c>
      <c r="E32" s="21">
        <v>31</v>
      </c>
      <c r="F32" s="22">
        <v>80.8</v>
      </c>
      <c r="G32" s="4">
        <f t="shared" si="0"/>
        <v>2504.7999999999997</v>
      </c>
      <c r="H32" s="29">
        <f>(G32-VLOOKUP(G32,TABLAS!$A$7:$D$14,1))*VLOOKUP(G32,TABLAS!$A$7:$D$14,4)+VLOOKUP(G32,TABLAS!$A$7:$D$14,3)</f>
        <v>122.47279999999999</v>
      </c>
      <c r="I32" s="4" t="e">
        <f>+VLOOKUP(G32,TABLAS!$A$28:$C$38,3)</f>
        <v>#N/A</v>
      </c>
      <c r="J32" s="4" t="e">
        <f t="shared" si="1"/>
        <v>#N/A</v>
      </c>
      <c r="K32" s="4" t="e">
        <f t="shared" si="2"/>
        <v>#N/A</v>
      </c>
      <c r="L32" s="29" t="e">
        <f t="shared" si="3"/>
        <v>#N/A</v>
      </c>
      <c r="M32" s="29" t="e">
        <f t="shared" si="4"/>
        <v>#N/A</v>
      </c>
      <c r="N32" s="29" t="e">
        <f>+IMSS!#REF!</f>
        <v>#REF!</v>
      </c>
    </row>
    <row r="33" spans="1:15" ht="12.75" customHeight="1" x14ac:dyDescent="0.25">
      <c r="A33" s="19">
        <v>30</v>
      </c>
      <c r="B33" s="20" t="s">
        <v>60</v>
      </c>
      <c r="C33" s="20" t="s">
        <v>81</v>
      </c>
      <c r="D33" s="48">
        <v>4000</v>
      </c>
      <c r="E33" s="21">
        <v>31</v>
      </c>
      <c r="F33" s="22">
        <v>80.8</v>
      </c>
      <c r="G33" s="4">
        <f t="shared" si="0"/>
        <v>2504.7999999999997</v>
      </c>
      <c r="H33" s="29">
        <f>(G33-VLOOKUP(G33,TABLAS!$A$7:$D$14,1))*VLOOKUP(G33,TABLAS!$A$7:$D$14,4)+VLOOKUP(G33,TABLAS!$A$7:$D$14,3)</f>
        <v>122.47279999999999</v>
      </c>
      <c r="I33" s="4" t="e">
        <f>+VLOOKUP(G33,TABLAS!$A$28:$C$38,3)</f>
        <v>#N/A</v>
      </c>
      <c r="J33" s="4" t="e">
        <f t="shared" si="1"/>
        <v>#N/A</v>
      </c>
      <c r="K33" s="4" t="e">
        <f t="shared" si="2"/>
        <v>#N/A</v>
      </c>
      <c r="L33" s="29" t="e">
        <f t="shared" si="3"/>
        <v>#N/A</v>
      </c>
      <c r="M33" s="29" t="e">
        <f t="shared" si="4"/>
        <v>#N/A</v>
      </c>
      <c r="N33" s="29" t="e">
        <f>+IMSS!#REF!</f>
        <v>#REF!</v>
      </c>
    </row>
    <row r="34" spans="1:15" ht="12.75" customHeight="1" x14ac:dyDescent="0.25">
      <c r="A34" s="19">
        <v>31</v>
      </c>
      <c r="B34" s="20" t="s">
        <v>61</v>
      </c>
      <c r="C34" s="20" t="s">
        <v>82</v>
      </c>
      <c r="D34" s="48">
        <v>5000</v>
      </c>
      <c r="E34" s="21">
        <v>31</v>
      </c>
      <c r="F34" s="22">
        <v>80.8</v>
      </c>
      <c r="G34" s="4">
        <f t="shared" si="0"/>
        <v>2504.7999999999997</v>
      </c>
      <c r="H34" s="29">
        <f>(G34-VLOOKUP(G34,TABLAS!$A$7:$D$14,1))*VLOOKUP(G34,TABLAS!$A$7:$D$14,4)+VLOOKUP(G34,TABLAS!$A$7:$D$14,3)</f>
        <v>122.47279999999999</v>
      </c>
      <c r="I34" s="4" t="e">
        <f>+VLOOKUP(G34,TABLAS!$A$28:$C$38,3)</f>
        <v>#N/A</v>
      </c>
      <c r="J34" s="4" t="e">
        <f t="shared" si="1"/>
        <v>#N/A</v>
      </c>
      <c r="K34" s="4" t="e">
        <f t="shared" si="2"/>
        <v>#N/A</v>
      </c>
      <c r="L34" s="29" t="e">
        <f t="shared" si="3"/>
        <v>#N/A</v>
      </c>
      <c r="M34" s="29" t="e">
        <f t="shared" si="4"/>
        <v>#N/A</v>
      </c>
      <c r="N34" s="29" t="e">
        <f>+IMSS!#REF!</f>
        <v>#REF!</v>
      </c>
    </row>
    <row r="35" spans="1:15" ht="12.75" customHeight="1" x14ac:dyDescent="0.25">
      <c r="A35" s="19">
        <v>32</v>
      </c>
      <c r="B35" s="20" t="s">
        <v>62</v>
      </c>
      <c r="C35" s="20" t="s">
        <v>83</v>
      </c>
      <c r="D35" s="48">
        <v>6000</v>
      </c>
      <c r="E35" s="21">
        <v>31</v>
      </c>
      <c r="F35" s="22">
        <v>80.8</v>
      </c>
      <c r="G35" s="4">
        <f t="shared" si="0"/>
        <v>2504.7999999999997</v>
      </c>
      <c r="H35" s="29">
        <f>(G35-VLOOKUP(G35,TABLAS!$A$7:$D$14,1))*VLOOKUP(G35,TABLAS!$A$7:$D$14,4)+VLOOKUP(G35,TABLAS!$A$7:$D$14,3)</f>
        <v>122.47279999999999</v>
      </c>
      <c r="I35" s="4" t="e">
        <f>+VLOOKUP(G35,TABLAS!$A$28:$C$38,3)</f>
        <v>#N/A</v>
      </c>
      <c r="J35" s="4" t="e">
        <f t="shared" si="1"/>
        <v>#N/A</v>
      </c>
      <c r="K35" s="4" t="e">
        <f t="shared" si="2"/>
        <v>#N/A</v>
      </c>
      <c r="L35" s="29" t="e">
        <f t="shared" si="3"/>
        <v>#N/A</v>
      </c>
      <c r="M35" s="29" t="e">
        <f t="shared" si="4"/>
        <v>#N/A</v>
      </c>
      <c r="N35" s="29" t="e">
        <f>+IMSS!#REF!</f>
        <v>#REF!</v>
      </c>
    </row>
    <row r="36" spans="1:15" ht="12.75" customHeight="1" x14ac:dyDescent="0.25">
      <c r="A36" s="19">
        <v>33</v>
      </c>
      <c r="B36" s="20" t="s">
        <v>63</v>
      </c>
      <c r="C36" s="20" t="s">
        <v>84</v>
      </c>
      <c r="D36" s="48">
        <v>5600</v>
      </c>
      <c r="E36" s="21">
        <v>31</v>
      </c>
      <c r="F36" s="22">
        <v>80.8</v>
      </c>
      <c r="G36" s="4">
        <f t="shared" si="0"/>
        <v>2504.7999999999997</v>
      </c>
      <c r="H36" s="29">
        <f>(G36-VLOOKUP(G36,TABLAS!$A$7:$D$14,1))*VLOOKUP(G36,TABLAS!$A$7:$D$14,4)+VLOOKUP(G36,TABLAS!$A$7:$D$14,3)</f>
        <v>122.47279999999999</v>
      </c>
      <c r="I36" s="4" t="e">
        <f>+VLOOKUP(G36,TABLAS!$A$28:$C$38,3)</f>
        <v>#N/A</v>
      </c>
      <c r="J36" s="4" t="e">
        <f t="shared" si="1"/>
        <v>#N/A</v>
      </c>
      <c r="K36" s="4" t="e">
        <f t="shared" si="2"/>
        <v>#N/A</v>
      </c>
      <c r="L36" s="29" t="e">
        <f t="shared" si="3"/>
        <v>#N/A</v>
      </c>
      <c r="M36" s="29" t="e">
        <f t="shared" si="4"/>
        <v>#N/A</v>
      </c>
      <c r="N36" s="29" t="e">
        <f>+IMSS!#REF!</f>
        <v>#REF!</v>
      </c>
    </row>
    <row r="37" spans="1:15" ht="12.75" customHeight="1" x14ac:dyDescent="0.25">
      <c r="A37" s="19">
        <v>34</v>
      </c>
      <c r="B37" s="20" t="s">
        <v>64</v>
      </c>
      <c r="C37" s="20" t="s">
        <v>85</v>
      </c>
      <c r="D37" s="48">
        <v>4000</v>
      </c>
      <c r="E37" s="21">
        <v>31</v>
      </c>
      <c r="F37" s="22">
        <v>69</v>
      </c>
      <c r="G37" s="4">
        <f t="shared" si="0"/>
        <v>2139</v>
      </c>
      <c r="H37" s="29">
        <f>(G37-VLOOKUP(G37,TABLAS!$A$7:$D$14,1))*VLOOKUP(G37,TABLAS!$A$7:$D$14,4)+VLOOKUP(G37,TABLAS!$A$7:$D$14,3)</f>
        <v>99.061600000000013</v>
      </c>
      <c r="I37" s="4" t="e">
        <f>+VLOOKUP(G37,TABLAS!$A$28:$C$38,3)</f>
        <v>#N/A</v>
      </c>
      <c r="J37" s="4" t="e">
        <f t="shared" si="1"/>
        <v>#N/A</v>
      </c>
      <c r="K37" s="4" t="e">
        <f t="shared" si="2"/>
        <v>#N/A</v>
      </c>
      <c r="L37" s="29" t="e">
        <f t="shared" si="3"/>
        <v>#N/A</v>
      </c>
      <c r="M37" s="29" t="e">
        <f t="shared" si="4"/>
        <v>#N/A</v>
      </c>
      <c r="N37" s="29" t="e">
        <f>+IMSS!#REF!</f>
        <v>#REF!</v>
      </c>
    </row>
    <row r="38" spans="1:15" ht="12.75" customHeight="1" x14ac:dyDescent="0.25">
      <c r="A38" s="19">
        <v>35</v>
      </c>
      <c r="B38" s="20" t="s">
        <v>65</v>
      </c>
      <c r="C38" s="20" t="s">
        <v>85</v>
      </c>
      <c r="D38" s="48">
        <v>4000</v>
      </c>
      <c r="E38" s="21">
        <v>31</v>
      </c>
      <c r="F38" s="22">
        <v>69</v>
      </c>
      <c r="G38" s="4">
        <f t="shared" si="0"/>
        <v>2139</v>
      </c>
      <c r="H38" s="29">
        <f>(G38-VLOOKUP(G38,TABLAS!$A$7:$D$14,1))*VLOOKUP(G38,TABLAS!$A$7:$D$14,4)+VLOOKUP(G38,TABLAS!$A$7:$D$14,3)</f>
        <v>99.061600000000013</v>
      </c>
      <c r="I38" s="4" t="e">
        <f>+VLOOKUP(G38,TABLAS!$A$28:$C$38,3)</f>
        <v>#N/A</v>
      </c>
      <c r="J38" s="4" t="e">
        <f t="shared" si="1"/>
        <v>#N/A</v>
      </c>
      <c r="K38" s="4" t="e">
        <f t="shared" si="2"/>
        <v>#N/A</v>
      </c>
      <c r="L38" s="29" t="e">
        <f t="shared" si="3"/>
        <v>#N/A</v>
      </c>
      <c r="M38" s="29" t="e">
        <f t="shared" si="4"/>
        <v>#N/A</v>
      </c>
      <c r="N38" s="29" t="e">
        <f>+IMSS!#REF!</f>
        <v>#REF!</v>
      </c>
    </row>
    <row r="39" spans="1:15" ht="12.75" customHeight="1" x14ac:dyDescent="0.25">
      <c r="A39" s="19">
        <v>36</v>
      </c>
      <c r="B39" s="20" t="s">
        <v>66</v>
      </c>
      <c r="C39" s="20" t="s">
        <v>86</v>
      </c>
      <c r="D39" s="48">
        <v>6000</v>
      </c>
      <c r="E39" s="21">
        <v>31</v>
      </c>
      <c r="F39" s="22">
        <v>73</v>
      </c>
      <c r="G39" s="4">
        <f t="shared" si="0"/>
        <v>2263</v>
      </c>
      <c r="H39" s="29">
        <f>(G39-VLOOKUP(G39,TABLAS!$A$7:$D$14,1))*VLOOKUP(G39,TABLAS!$A$7:$D$14,4)+VLOOKUP(G39,TABLAS!$A$7:$D$14,3)</f>
        <v>106.99760000000001</v>
      </c>
      <c r="I39" s="4" t="e">
        <f>+VLOOKUP(G39,TABLAS!$A$28:$C$38,3)</f>
        <v>#N/A</v>
      </c>
      <c r="J39" s="4" t="e">
        <f t="shared" si="1"/>
        <v>#N/A</v>
      </c>
      <c r="K39" s="4" t="e">
        <f t="shared" si="2"/>
        <v>#N/A</v>
      </c>
      <c r="L39" s="29" t="e">
        <f t="shared" si="3"/>
        <v>#N/A</v>
      </c>
      <c r="M39" s="29" t="e">
        <f t="shared" si="4"/>
        <v>#N/A</v>
      </c>
      <c r="N39" s="29" t="e">
        <f>+IMSS!#REF!</f>
        <v>#REF!</v>
      </c>
    </row>
    <row r="40" spans="1:15" ht="12.75" customHeight="1" x14ac:dyDescent="0.25">
      <c r="A40" s="19">
        <v>37</v>
      </c>
      <c r="B40" s="20" t="s">
        <v>67</v>
      </c>
      <c r="C40" s="20" t="s">
        <v>87</v>
      </c>
      <c r="D40" s="48">
        <v>6000</v>
      </c>
      <c r="E40" s="21">
        <v>31</v>
      </c>
      <c r="F40" s="22">
        <v>80.8</v>
      </c>
      <c r="G40" s="4">
        <f t="shared" si="0"/>
        <v>2504.7999999999997</v>
      </c>
      <c r="H40" s="29">
        <f>(G40-VLOOKUP(G40,TABLAS!$A$7:$D$14,1))*VLOOKUP(G40,TABLAS!$A$7:$D$14,4)+VLOOKUP(G40,TABLAS!$A$7:$D$14,3)</f>
        <v>122.47279999999999</v>
      </c>
      <c r="I40" s="4" t="e">
        <f>+VLOOKUP(G40,TABLAS!$A$28:$C$38,3)</f>
        <v>#N/A</v>
      </c>
      <c r="J40" s="4" t="e">
        <f t="shared" si="1"/>
        <v>#N/A</v>
      </c>
      <c r="K40" s="4" t="e">
        <f t="shared" si="2"/>
        <v>#N/A</v>
      </c>
      <c r="L40" s="29" t="e">
        <f t="shared" si="3"/>
        <v>#N/A</v>
      </c>
      <c r="M40" s="29" t="e">
        <f t="shared" si="4"/>
        <v>#N/A</v>
      </c>
      <c r="N40" s="29" t="e">
        <f>+IMSS!#REF!</f>
        <v>#REF!</v>
      </c>
    </row>
    <row r="41" spans="1:15" ht="12.75" customHeight="1" x14ac:dyDescent="0.25">
      <c r="A41" s="19">
        <v>38</v>
      </c>
      <c r="B41" s="20" t="s">
        <v>68</v>
      </c>
      <c r="C41" s="20" t="s">
        <v>88</v>
      </c>
      <c r="D41" s="48">
        <v>10000</v>
      </c>
      <c r="E41" s="21">
        <v>31</v>
      </c>
      <c r="F41" s="22">
        <v>80.8</v>
      </c>
      <c r="G41" s="4">
        <f t="shared" si="0"/>
        <v>2504.7999999999997</v>
      </c>
      <c r="H41" s="29">
        <f>(G41-VLOOKUP(G41,TABLAS!$A$7:$D$14,1))*VLOOKUP(G41,TABLAS!$A$7:$D$14,4)+VLOOKUP(G41,TABLAS!$A$7:$D$14,3)</f>
        <v>122.47279999999999</v>
      </c>
      <c r="I41" s="4" t="e">
        <f>+VLOOKUP(G41,TABLAS!$A$28:$C$38,3)</f>
        <v>#N/A</v>
      </c>
      <c r="J41" s="4" t="e">
        <f t="shared" si="1"/>
        <v>#N/A</v>
      </c>
      <c r="K41" s="4" t="e">
        <f t="shared" si="2"/>
        <v>#N/A</v>
      </c>
      <c r="L41" s="29" t="e">
        <f t="shared" si="3"/>
        <v>#N/A</v>
      </c>
      <c r="M41" s="29" t="e">
        <f t="shared" si="4"/>
        <v>#N/A</v>
      </c>
      <c r="N41" s="29" t="e">
        <f>+IMSS!#REF!</f>
        <v>#REF!</v>
      </c>
    </row>
    <row r="43" spans="1:15" s="24" customFormat="1" ht="12.75" customHeight="1" x14ac:dyDescent="0.25">
      <c r="B43" s="25" t="s">
        <v>30</v>
      </c>
      <c r="D43" s="28">
        <f>+SUM(D4:D41)</f>
        <v>239600</v>
      </c>
      <c r="E43" s="21">
        <f>+SUM(E4:E41)</f>
        <v>1178</v>
      </c>
      <c r="G43" s="28">
        <f>+SUM(G4:G41)</f>
        <v>104997.00000000006</v>
      </c>
      <c r="J43" s="28" t="e">
        <f>+SUM(J4:J41)</f>
        <v>#N/A</v>
      </c>
      <c r="K43" s="28" t="e">
        <f>+SUM(K4:K41)</f>
        <v>#N/A</v>
      </c>
      <c r="L43" s="28" t="e">
        <f>+SUM(L4:L41)</f>
        <v>#N/A</v>
      </c>
      <c r="M43" s="28" t="e">
        <f>+SUM(M4:M41)</f>
        <v>#N/A</v>
      </c>
      <c r="N43" s="28" t="e">
        <f>SUM(N4:N41)</f>
        <v>#REF!</v>
      </c>
    </row>
    <row r="45" spans="1:15" ht="12.75" customHeight="1" x14ac:dyDescent="0.3">
      <c r="E45" s="7"/>
      <c r="L45" s="49" t="e">
        <f>+L43+M43</f>
        <v>#N/A</v>
      </c>
    </row>
    <row r="48" spans="1:15" ht="12.75" customHeight="1" thickBot="1" x14ac:dyDescent="0.3">
      <c r="G48" s="51" t="s">
        <v>114</v>
      </c>
      <c r="H48" s="51"/>
      <c r="I48" s="52"/>
      <c r="J48" s="52"/>
      <c r="K48" s="53"/>
      <c r="L48" s="53"/>
      <c r="M48" s="53"/>
      <c r="N48" s="53"/>
      <c r="O48" s="53"/>
    </row>
    <row r="49" spans="7:15" ht="12.75" customHeight="1" thickBot="1" x14ac:dyDescent="0.3">
      <c r="H49" s="54"/>
      <c r="I49" s="55" t="s">
        <v>115</v>
      </c>
      <c r="J49" s="9"/>
      <c r="K49" s="9" t="s">
        <v>112</v>
      </c>
      <c r="L49" s="9" t="s">
        <v>116</v>
      </c>
      <c r="M49" s="9"/>
      <c r="N49" s="9" t="s">
        <v>114</v>
      </c>
      <c r="O49" s="53"/>
    </row>
    <row r="50" spans="7:15" ht="12.75" customHeight="1" x14ac:dyDescent="0.25">
      <c r="H50" s="54"/>
      <c r="I50" s="56"/>
      <c r="J50" s="54" t="s">
        <v>117</v>
      </c>
      <c r="K50" s="56" t="e">
        <f>+L43</f>
        <v>#N/A</v>
      </c>
      <c r="L50" s="56" t="e">
        <f>+M43</f>
        <v>#N/A</v>
      </c>
      <c r="M50" s="56"/>
      <c r="N50" s="56" t="e">
        <f>+K50+L50</f>
        <v>#N/A</v>
      </c>
      <c r="O50" s="57"/>
    </row>
    <row r="51" spans="7:15" ht="12.75" customHeight="1" x14ac:dyDescent="0.25">
      <c r="H51" s="54"/>
      <c r="I51" s="58">
        <f>I50*6%</f>
        <v>0</v>
      </c>
      <c r="J51" s="54" t="s">
        <v>121</v>
      </c>
      <c r="K51" s="56" t="e">
        <f>K50*6.5%</f>
        <v>#N/A</v>
      </c>
      <c r="L51" s="56" t="e">
        <f>L50*6.5%</f>
        <v>#N/A</v>
      </c>
      <c r="M51" s="58"/>
      <c r="N51" s="56" t="e">
        <f>+K51+L51</f>
        <v>#N/A</v>
      </c>
      <c r="O51" s="59"/>
    </row>
    <row r="52" spans="7:15" ht="12.75" customHeight="1" x14ac:dyDescent="0.25">
      <c r="H52" s="54"/>
      <c r="I52" s="56"/>
      <c r="J52" s="54" t="s">
        <v>118</v>
      </c>
      <c r="K52" s="56" t="e">
        <f>+N43</f>
        <v>#REF!</v>
      </c>
      <c r="L52" s="56"/>
      <c r="M52" s="56"/>
      <c r="N52" s="56" t="e">
        <f>+K52</f>
        <v>#REF!</v>
      </c>
      <c r="O52" s="59"/>
    </row>
    <row r="53" spans="7:15" ht="12.75" customHeight="1" x14ac:dyDescent="0.25">
      <c r="H53" s="54"/>
      <c r="I53" s="56"/>
      <c r="J53" s="54" t="s">
        <v>119</v>
      </c>
      <c r="K53" s="56"/>
      <c r="L53" s="56"/>
      <c r="M53" s="56"/>
      <c r="N53" s="56" t="e">
        <f>+N50+N51+N52</f>
        <v>#N/A</v>
      </c>
      <c r="O53" s="60"/>
    </row>
    <row r="54" spans="7:15" ht="12.75" customHeight="1" x14ac:dyDescent="0.3">
      <c r="H54" s="61"/>
      <c r="I54" s="58"/>
      <c r="J54" s="61" t="s">
        <v>122</v>
      </c>
      <c r="K54" s="58"/>
      <c r="L54" s="58"/>
      <c r="M54" s="58"/>
      <c r="N54" s="58" t="e">
        <f>N53*0.16</f>
        <v>#N/A</v>
      </c>
      <c r="O54" s="62"/>
    </row>
    <row r="55" spans="7:15" ht="12.75" customHeight="1" x14ac:dyDescent="0.3">
      <c r="H55" s="63"/>
      <c r="I55" s="64">
        <f>I53+I54</f>
        <v>0</v>
      </c>
      <c r="J55" s="63" t="s">
        <v>120</v>
      </c>
      <c r="K55" s="64">
        <f>K53+K54</f>
        <v>0</v>
      </c>
      <c r="L55" s="64" t="e">
        <f>+L50+L51</f>
        <v>#N/A</v>
      </c>
      <c r="M55" s="64"/>
      <c r="N55" s="64" t="e">
        <f>N53+N54</f>
        <v>#N/A</v>
      </c>
      <c r="O55" s="65"/>
    </row>
    <row r="56" spans="7:15" ht="12.75" customHeight="1" x14ac:dyDescent="0.3">
      <c r="G56" s="52"/>
      <c r="H56" s="52"/>
      <c r="I56" s="66"/>
      <c r="J56" s="66"/>
      <c r="K56" s="60"/>
      <c r="L56" s="59"/>
      <c r="M56" s="59"/>
      <c r="N56" s="67"/>
      <c r="O56" s="67"/>
    </row>
  </sheetData>
  <mergeCells count="14">
    <mergeCell ref="F1:F2"/>
    <mergeCell ref="A1:A2"/>
    <mergeCell ref="B1:B2"/>
    <mergeCell ref="C1:C2"/>
    <mergeCell ref="D1:D2"/>
    <mergeCell ref="E1:E2"/>
    <mergeCell ref="M1:M2"/>
    <mergeCell ref="N1:N2"/>
    <mergeCell ref="G1:G2"/>
    <mergeCell ref="H1:H2"/>
    <mergeCell ref="I1:I2"/>
    <mergeCell ref="J1:J2"/>
    <mergeCell ref="K1:K2"/>
    <mergeCell ref="L1:L2"/>
  </mergeCells>
  <phoneticPr fontId="41" type="noConversion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TABLAS</vt:lpstr>
      <vt:lpstr>CALCULO</vt:lpstr>
      <vt:lpstr>IMSS</vt:lpstr>
      <vt:lpstr>Hoja1</vt:lpstr>
      <vt:lpstr>CALCULO!Área_de_impresión</vt:lpstr>
      <vt:lpstr>IMSS!Títulos_a_imprimir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Candiani</dc:creator>
  <cp:lastModifiedBy>MC</cp:lastModifiedBy>
  <cp:lastPrinted>2014-10-07T18:04:17Z</cp:lastPrinted>
  <dcterms:created xsi:type="dcterms:W3CDTF">2010-11-25T22:34:41Z</dcterms:created>
  <dcterms:modified xsi:type="dcterms:W3CDTF">2026-03-04T22:09:57Z</dcterms:modified>
</cp:coreProperties>
</file>