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SoftUni\Projects\Courses\Excel\1. Fundamentals\"/>
    </mc:Choice>
  </mc:AlternateContent>
  <xr:revisionPtr revIDLastSave="0" documentId="13_ncr:1_{F6761272-1DB7-47F5-9F32-60CE1D61EF89}" xr6:coauthVersionLast="45" xr6:coauthVersionMax="45" xr10:uidLastSave="{00000000-0000-0000-0000-000000000000}"/>
  <bookViews>
    <workbookView xWindow="-28920" yWindow="-120" windowWidth="29040" windowHeight="15990" xr2:uid="{EB7A3C88-3314-4CF3-A5DA-83593501F63C}"/>
  </bookViews>
  <sheets>
    <sheet name="Sheet1" sheetId="13" r:id="rId1"/>
    <sheet name="Съхранение" sheetId="4" r:id="rId2"/>
    <sheet name="Изчисления" sheetId="1" r:id="rId3"/>
    <sheet name="Доклад" sheetId="2" r:id="rId4"/>
    <sheet name="Визуализация" sheetId="9" r:id="rId5"/>
    <sheet name="Визуализация 2" sheetId="10" r:id="rId6"/>
    <sheet name="Планиране" sheetId="6" r:id="rId7"/>
    <sheet name="Планиране 2" sheetId="7" r:id="rId8"/>
    <sheet name="Анализ" sheetId="8" r:id="rId9"/>
    <sheet name="Анализ 2" sheetId="12" r:id="rId10"/>
  </sheets>
  <externalReferences>
    <externalReference r:id="rId11"/>
    <externalReference r:id="rId12"/>
  </externalReferences>
  <definedNames>
    <definedName name="_xlnm._FilterDatabase" localSheetId="6" hidden="1">Планиране!$A$1:$F$461</definedName>
    <definedName name="aa" localSheetId="6" hidden="1">{"FirstQ",#N/A,FALSE,"Budget2000";"SecondQ",#N/A,FALSE,"Budget2000";"Summary",#N/A,FALSE,"Budget2000"}</definedName>
    <definedName name="aa" localSheetId="1" hidden="1">{"FirstQ",#N/A,FALSE,"Budget2000";"SecondQ",#N/A,FALSE,"Budget2000";"Summary",#N/A,FALSE,"Budget2000"}</definedName>
    <definedName name="aa" hidden="1">{"FirstQ",#N/A,FALSE,"Budget2000";"SecondQ",#N/A,FALSE,"Budget2000";"Summary",#N/A,FALSE,"Budget2000"}</definedName>
    <definedName name="aaa" localSheetId="6" hidden="1">{"FirstQ",#N/A,FALSE,"Budget2000";"SecondQ",#N/A,FALSE,"Budget2000";"Summary",#N/A,FALSE,"Budget2000"}</definedName>
    <definedName name="aaa" localSheetId="1" hidden="1">{"FirstQ",#N/A,FALSE,"Budget2000";"SecondQ",#N/A,FALSE,"Budget2000";"Summary",#N/A,FALSE,"Budget2000"}</definedName>
    <definedName name="aaa" hidden="1">{"FirstQ",#N/A,FALSE,"Budget2000";"SecondQ",#N/A,FALSE,"Budget2000";"Summary",#N/A,FALSE,"Budget2000"}</definedName>
    <definedName name="ArticleAmt">[1]Поръчки!$F$4:$F$912</definedName>
    <definedName name="asdf" localSheetId="6" hidden="1">{"FirstQ",#N/A,FALSE,"Budget2000";"SecondQ",#N/A,FALSE,"Budget2000";"Summary",#N/A,FALSE,"Budget2000"}</definedName>
    <definedName name="asdf" localSheetId="1" hidden="1">{"FirstQ",#N/A,FALSE,"Budget2000";"SecondQ",#N/A,FALSE,"Budget2000";"Summary",#N/A,FALSE,"Budget2000"}</definedName>
    <definedName name="asdf" hidden="1">{"FirstQ",#N/A,FALSE,"Budget2000";"SecondQ",#N/A,FALSE,"Budget2000";"Summary",#N/A,FALSE,"Budget2000"}</definedName>
    <definedName name="Cities">[1]Обобщение!$A$2:$A$11</definedName>
    <definedName name="Dates">OFFSET([2]Dynamic!$A$2,0,0,COUNTA([2]Dynamic!$A$1:$A$65536)-1,1)</definedName>
    <definedName name="DeliveryCost">[1]Доставка!$H$3:$O$7</definedName>
    <definedName name="ee" localSheetId="6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xamResults">[1]Резултати!$C$3:$C$52</definedName>
    <definedName name="ffff" localSheetId="6" hidden="1">{"FirstQ",#N/A,FALSE,"Budget2000";"SecondQ",#N/A,FALSE,"Budget2000"}</definedName>
    <definedName name="ffff" localSheetId="1" hidden="1">{"FirstQ",#N/A,FALSE,"Budget2000";"SecondQ",#N/A,FALSE,"Budget2000"}</definedName>
    <definedName name="ffff" hidden="1">{"FirstQ",#N/A,FALSE,"Budget2000";"SecondQ",#N/A,FALSE,"Budget2000"}</definedName>
    <definedName name="FirstName">[1]Резултати!$A$3:$A$52</definedName>
    <definedName name="Holidays">Планиране!$H$2:$H$30</definedName>
    <definedName name="Income" localSheetId="9">#REF!</definedName>
    <definedName name="Income">#REF!</definedName>
    <definedName name="JanuaryRef">[1]Обобщение!$B$1</definedName>
    <definedName name="k" localSheetId="6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astName">[1]Резултати!$B$3:$B$52</definedName>
    <definedName name="q" localSheetId="6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qqq" localSheetId="6" hidden="1">{"AllDetail",#N/A,FALSE,"Research Budget";"1stQuarter",#N/A,FALSE,"Research Budget";"2nd Quarter",#N/A,FALSE,"Research Budget";"Summary",#N/A,FALSE,"Research Budget"}</definedName>
    <definedName name="qqqq" localSheetId="1" hidden="1">{"AllDetail",#N/A,FALSE,"Research Budget";"1stQuarter",#N/A,FALSE,"Research Budget";"2nd Quarter",#N/A,FALSE,"Research Budget";"Summary",#N/A,FALSE,"Research Budget"}</definedName>
    <definedName name="qqqq" hidden="1">{"AllDetail",#N/A,FALSE,"Research Budget";"1stQuarter",#N/A,FALSE,"Research Budget";"2nd Quarter",#N/A,FALSE,"Research Budget";"Summary",#N/A,FALSE,"Research Budget"}</definedName>
    <definedName name="rr" localSheetId="6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rrrr" localSheetId="6" hidden="1">{"FirstQ",#N/A,FALSE,"Budget2000";"SecondQ",#N/A,FALSE,"Budget2000";"Summary",#N/A,FALSE,"Budget2000"}</definedName>
    <definedName name="rrrrr" localSheetId="1" hidden="1">{"FirstQ",#N/A,FALSE,"Budget2000";"SecondQ",#N/A,FALSE,"Budget2000";"Summary",#N/A,FALSE,"Budget2000"}</definedName>
    <definedName name="rrrrr" hidden="1">{"FirstQ",#N/A,FALSE,"Budget2000";"SecondQ",#N/A,FALSE,"Budget2000";"Summary",#N/A,FALSE,"Budget2000"}</definedName>
    <definedName name="Sales">OFFSET([2]Dynamic!$B$2,0,0,COUNTA([2]Dynamic!$B$1:$B$65536)-1,1)</definedName>
    <definedName name="wrn.AllData." localSheetId="6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2" l="1"/>
  <c r="K28" i="12"/>
  <c r="K29" i="12"/>
  <c r="K30" i="12"/>
  <c r="K31" i="12"/>
  <c r="K32" i="12"/>
  <c r="K26" i="12"/>
  <c r="J27" i="12"/>
  <c r="J28" i="12"/>
  <c r="J29" i="12"/>
  <c r="J30" i="12"/>
  <c r="J31" i="12"/>
  <c r="J32" i="12"/>
  <c r="J26" i="12"/>
  <c r="H26" i="12"/>
  <c r="I26" i="12"/>
  <c r="H27" i="12"/>
  <c r="I27" i="12" s="1"/>
  <c r="H28" i="12"/>
  <c r="I28" i="12"/>
  <c r="H29" i="12"/>
  <c r="I29" i="12" s="1"/>
  <c r="H30" i="12"/>
  <c r="I30" i="12"/>
  <c r="H31" i="12"/>
  <c r="I31" i="12" s="1"/>
  <c r="H32" i="12"/>
  <c r="I32" i="12"/>
  <c r="F21" i="6" l="1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K4" i="6"/>
  <c r="K5" i="6" s="1"/>
  <c r="F4" i="6"/>
  <c r="E4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K3" i="6"/>
  <c r="J3" i="6"/>
  <c r="F3" i="6"/>
  <c r="E3" i="6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L2" i="6"/>
  <c r="J2" i="6"/>
  <c r="F2" i="6"/>
  <c r="E2" i="6"/>
  <c r="K6" i="6" l="1"/>
  <c r="J5" i="6"/>
  <c r="N2" i="6"/>
  <c r="J4" i="6"/>
  <c r="O2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K7" i="6"/>
  <c r="J6" i="6"/>
  <c r="K8" i="6" l="1"/>
  <c r="J7" i="6"/>
  <c r="P2" i="6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Q2" i="6" l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K9" i="6"/>
  <c r="J8" i="6"/>
  <c r="K10" i="6" l="1"/>
  <c r="J9" i="6"/>
  <c r="Q3" i="6"/>
  <c r="R2" i="6"/>
  <c r="Q4" i="6" l="1"/>
  <c r="R3" i="6"/>
  <c r="K11" i="6"/>
  <c r="J10" i="6"/>
  <c r="K12" i="6" l="1"/>
  <c r="J11" i="6"/>
  <c r="R4" i="6"/>
  <c r="Q5" i="6"/>
  <c r="Q6" i="6" l="1"/>
  <c r="R5" i="6"/>
  <c r="K13" i="6"/>
  <c r="J12" i="6"/>
  <c r="K14" i="6" l="1"/>
  <c r="J13" i="6"/>
  <c r="Q7" i="6"/>
  <c r="R6" i="6"/>
  <c r="R7" i="6" l="1"/>
  <c r="Q8" i="6"/>
  <c r="K15" i="6"/>
  <c r="J14" i="6"/>
  <c r="K16" i="6" l="1"/>
  <c r="J15" i="6"/>
  <c r="R8" i="6"/>
  <c r="Q9" i="6"/>
  <c r="R9" i="6" l="1"/>
  <c r="Q10" i="6"/>
  <c r="K17" i="6"/>
  <c r="J16" i="6"/>
  <c r="K18" i="6" l="1"/>
  <c r="J18" i="6" s="1"/>
  <c r="J17" i="6"/>
  <c r="Q11" i="6"/>
  <c r="R10" i="6"/>
  <c r="Q12" i="6" l="1"/>
  <c r="R11" i="6"/>
  <c r="R12" i="6" l="1"/>
  <c r="Q13" i="6"/>
  <c r="Q14" i="6" l="1"/>
  <c r="R13" i="6"/>
  <c r="Q15" i="6" l="1"/>
  <c r="R14" i="6"/>
  <c r="R15" i="6" l="1"/>
  <c r="Q16" i="6"/>
  <c r="R16" i="6" l="1"/>
  <c r="Q17" i="6"/>
  <c r="Q18" i="6" l="1"/>
  <c r="R18" i="6" s="1"/>
  <c r="R17" i="6"/>
  <c r="J743" i="4" l="1"/>
  <c r="F743" i="4"/>
  <c r="J742" i="4"/>
  <c r="F742" i="4"/>
  <c r="J741" i="4"/>
  <c r="F741" i="4"/>
  <c r="J740" i="4"/>
  <c r="F740" i="4"/>
  <c r="J739" i="4"/>
  <c r="F739" i="4"/>
  <c r="J738" i="4"/>
  <c r="F738" i="4"/>
  <c r="J737" i="4"/>
  <c r="F737" i="4"/>
  <c r="J736" i="4"/>
  <c r="F736" i="4"/>
  <c r="J735" i="4"/>
  <c r="F735" i="4"/>
  <c r="J734" i="4"/>
  <c r="F734" i="4"/>
  <c r="J733" i="4"/>
  <c r="F733" i="4"/>
  <c r="J732" i="4"/>
  <c r="F732" i="4"/>
  <c r="J731" i="4"/>
  <c r="F731" i="4"/>
  <c r="J730" i="4"/>
  <c r="F730" i="4"/>
  <c r="J729" i="4"/>
  <c r="F729" i="4"/>
  <c r="J728" i="4"/>
  <c r="F728" i="4"/>
  <c r="J727" i="4"/>
  <c r="F727" i="4"/>
  <c r="J726" i="4"/>
  <c r="F726" i="4"/>
  <c r="J725" i="4"/>
  <c r="F725" i="4"/>
  <c r="J724" i="4"/>
  <c r="F724" i="4"/>
  <c r="J723" i="4"/>
  <c r="F723" i="4"/>
  <c r="J722" i="4"/>
  <c r="F722" i="4"/>
  <c r="J721" i="4"/>
  <c r="F721" i="4"/>
  <c r="J720" i="4"/>
  <c r="F720" i="4"/>
  <c r="J719" i="4"/>
  <c r="F719" i="4"/>
  <c r="J718" i="4"/>
  <c r="F718" i="4"/>
  <c r="J717" i="4"/>
  <c r="F717" i="4"/>
  <c r="J716" i="4"/>
  <c r="F716" i="4"/>
  <c r="J715" i="4"/>
  <c r="F715" i="4"/>
  <c r="J714" i="4"/>
  <c r="F714" i="4"/>
  <c r="J713" i="4"/>
  <c r="F713" i="4"/>
  <c r="J712" i="4"/>
  <c r="F712" i="4"/>
  <c r="J711" i="4"/>
  <c r="F711" i="4"/>
  <c r="J710" i="4"/>
  <c r="F710" i="4"/>
  <c r="J709" i="4"/>
  <c r="F709" i="4"/>
  <c r="J708" i="4"/>
  <c r="F708" i="4"/>
  <c r="J707" i="4"/>
  <c r="F707" i="4"/>
  <c r="J706" i="4"/>
  <c r="F706" i="4"/>
  <c r="J705" i="4"/>
  <c r="F705" i="4"/>
  <c r="J704" i="4"/>
  <c r="F704" i="4"/>
  <c r="J703" i="4"/>
  <c r="F703" i="4"/>
  <c r="J702" i="4"/>
  <c r="F702" i="4"/>
  <c r="J701" i="4"/>
  <c r="F701" i="4"/>
  <c r="J700" i="4"/>
  <c r="F700" i="4"/>
  <c r="J699" i="4"/>
  <c r="F699" i="4"/>
  <c r="J698" i="4"/>
  <c r="F698" i="4"/>
  <c r="J697" i="4"/>
  <c r="F697" i="4"/>
  <c r="J696" i="4"/>
  <c r="F696" i="4"/>
  <c r="J695" i="4"/>
  <c r="F695" i="4"/>
  <c r="J694" i="4"/>
  <c r="F694" i="4"/>
  <c r="J693" i="4"/>
  <c r="F693" i="4"/>
  <c r="J692" i="4"/>
  <c r="F692" i="4"/>
  <c r="J691" i="4"/>
  <c r="F691" i="4"/>
  <c r="J690" i="4"/>
  <c r="F690" i="4"/>
  <c r="J689" i="4"/>
  <c r="F689" i="4"/>
  <c r="J688" i="4"/>
  <c r="F688" i="4"/>
  <c r="J687" i="4"/>
  <c r="F687" i="4"/>
  <c r="J686" i="4"/>
  <c r="F686" i="4"/>
  <c r="J685" i="4"/>
  <c r="F685" i="4"/>
  <c r="J684" i="4"/>
  <c r="F684" i="4"/>
  <c r="J683" i="4"/>
  <c r="F683" i="4"/>
  <c r="J682" i="4"/>
  <c r="F682" i="4"/>
  <c r="J681" i="4"/>
  <c r="F681" i="4"/>
  <c r="J680" i="4"/>
  <c r="F680" i="4"/>
  <c r="J679" i="4"/>
  <c r="F679" i="4"/>
  <c r="J678" i="4"/>
  <c r="F678" i="4"/>
  <c r="J677" i="4"/>
  <c r="F677" i="4"/>
  <c r="J676" i="4"/>
  <c r="F676" i="4"/>
  <c r="J675" i="4"/>
  <c r="F675" i="4"/>
  <c r="J674" i="4"/>
  <c r="F674" i="4"/>
  <c r="J673" i="4"/>
  <c r="F673" i="4"/>
  <c r="J672" i="4"/>
  <c r="F672" i="4"/>
  <c r="J671" i="4"/>
  <c r="F671" i="4"/>
  <c r="J670" i="4"/>
  <c r="F670" i="4"/>
  <c r="J669" i="4"/>
  <c r="F669" i="4"/>
  <c r="J668" i="4"/>
  <c r="F668" i="4"/>
  <c r="J667" i="4"/>
  <c r="F667" i="4"/>
  <c r="J666" i="4"/>
  <c r="F666" i="4"/>
  <c r="J665" i="4"/>
  <c r="F665" i="4"/>
  <c r="J664" i="4"/>
  <c r="F664" i="4"/>
  <c r="J663" i="4"/>
  <c r="F663" i="4"/>
  <c r="J662" i="4"/>
  <c r="F662" i="4"/>
  <c r="J661" i="4"/>
  <c r="F661" i="4"/>
  <c r="J660" i="4"/>
  <c r="F660" i="4"/>
  <c r="J659" i="4"/>
  <c r="F659" i="4"/>
  <c r="J658" i="4"/>
  <c r="F658" i="4"/>
  <c r="J657" i="4"/>
  <c r="F657" i="4"/>
  <c r="J656" i="4"/>
  <c r="F656" i="4"/>
  <c r="J655" i="4"/>
  <c r="F655" i="4"/>
  <c r="J654" i="4"/>
  <c r="F654" i="4"/>
  <c r="J653" i="4"/>
  <c r="F653" i="4"/>
  <c r="J652" i="4"/>
  <c r="F652" i="4"/>
  <c r="J651" i="4"/>
  <c r="F651" i="4"/>
  <c r="J650" i="4"/>
  <c r="F650" i="4"/>
  <c r="J649" i="4"/>
  <c r="F649" i="4"/>
  <c r="J648" i="4"/>
  <c r="F648" i="4"/>
  <c r="J647" i="4"/>
  <c r="F647" i="4"/>
  <c r="J646" i="4"/>
  <c r="F646" i="4"/>
  <c r="J645" i="4"/>
  <c r="F645" i="4"/>
  <c r="J644" i="4"/>
  <c r="F644" i="4"/>
  <c r="J643" i="4"/>
  <c r="F643" i="4"/>
  <c r="J642" i="4"/>
  <c r="F642" i="4"/>
  <c r="J641" i="4"/>
  <c r="F641" i="4"/>
  <c r="J640" i="4"/>
  <c r="F640" i="4"/>
  <c r="J639" i="4"/>
  <c r="F639" i="4"/>
  <c r="J638" i="4"/>
  <c r="F638" i="4"/>
  <c r="J637" i="4"/>
  <c r="F637" i="4"/>
  <c r="J636" i="4"/>
  <c r="F636" i="4"/>
  <c r="J635" i="4"/>
  <c r="F635" i="4"/>
  <c r="J634" i="4"/>
  <c r="F634" i="4"/>
  <c r="J633" i="4"/>
  <c r="F633" i="4"/>
  <c r="J632" i="4"/>
  <c r="F632" i="4"/>
  <c r="J631" i="4"/>
  <c r="F631" i="4"/>
  <c r="J630" i="4"/>
  <c r="F630" i="4"/>
  <c r="J629" i="4"/>
  <c r="F629" i="4"/>
  <c r="J628" i="4"/>
  <c r="F628" i="4"/>
  <c r="J627" i="4"/>
  <c r="F627" i="4"/>
  <c r="J626" i="4"/>
  <c r="F626" i="4"/>
  <c r="J625" i="4"/>
  <c r="F625" i="4"/>
  <c r="J624" i="4"/>
  <c r="F624" i="4"/>
  <c r="J623" i="4"/>
  <c r="F623" i="4"/>
  <c r="J622" i="4"/>
  <c r="F622" i="4"/>
  <c r="J621" i="4"/>
  <c r="F621" i="4"/>
  <c r="J620" i="4"/>
  <c r="F620" i="4"/>
  <c r="J619" i="4"/>
  <c r="F619" i="4"/>
  <c r="J618" i="4"/>
  <c r="F618" i="4"/>
  <c r="J617" i="4"/>
  <c r="F617" i="4"/>
  <c r="J616" i="4"/>
  <c r="F616" i="4"/>
  <c r="J615" i="4"/>
  <c r="F615" i="4"/>
  <c r="J614" i="4"/>
  <c r="F614" i="4"/>
  <c r="J613" i="4"/>
  <c r="F613" i="4"/>
  <c r="J612" i="4"/>
  <c r="F612" i="4"/>
  <c r="J611" i="4"/>
  <c r="F611" i="4"/>
  <c r="J610" i="4"/>
  <c r="F610" i="4"/>
  <c r="J609" i="4"/>
  <c r="F609" i="4"/>
  <c r="J608" i="4"/>
  <c r="F608" i="4"/>
  <c r="J607" i="4"/>
  <c r="F607" i="4"/>
  <c r="J606" i="4"/>
  <c r="F606" i="4"/>
  <c r="J605" i="4"/>
  <c r="F605" i="4"/>
  <c r="J604" i="4"/>
  <c r="F604" i="4"/>
  <c r="J603" i="4"/>
  <c r="F603" i="4"/>
  <c r="J602" i="4"/>
  <c r="F602" i="4"/>
  <c r="J601" i="4"/>
  <c r="F601" i="4"/>
  <c r="J600" i="4"/>
  <c r="F600" i="4"/>
  <c r="J599" i="4"/>
  <c r="F599" i="4"/>
  <c r="J598" i="4"/>
  <c r="F598" i="4"/>
  <c r="J597" i="4"/>
  <c r="F597" i="4"/>
  <c r="J596" i="4"/>
  <c r="F596" i="4"/>
  <c r="J595" i="4"/>
  <c r="F595" i="4"/>
  <c r="J594" i="4"/>
  <c r="F594" i="4"/>
  <c r="J593" i="4"/>
  <c r="F593" i="4"/>
  <c r="J592" i="4"/>
  <c r="F592" i="4"/>
  <c r="J591" i="4"/>
  <c r="F591" i="4"/>
  <c r="J590" i="4"/>
  <c r="F590" i="4"/>
  <c r="J589" i="4"/>
  <c r="F589" i="4"/>
  <c r="J588" i="4"/>
  <c r="F588" i="4"/>
  <c r="J587" i="4"/>
  <c r="F587" i="4"/>
  <c r="J586" i="4"/>
  <c r="F586" i="4"/>
  <c r="J585" i="4"/>
  <c r="F585" i="4"/>
  <c r="J584" i="4"/>
  <c r="F584" i="4"/>
  <c r="J583" i="4"/>
  <c r="F583" i="4"/>
  <c r="J582" i="4"/>
  <c r="F582" i="4"/>
  <c r="J581" i="4"/>
  <c r="F581" i="4"/>
  <c r="J580" i="4"/>
  <c r="F580" i="4"/>
  <c r="J579" i="4"/>
  <c r="F579" i="4"/>
  <c r="J578" i="4"/>
  <c r="F578" i="4"/>
  <c r="J577" i="4"/>
  <c r="F577" i="4"/>
  <c r="J576" i="4"/>
  <c r="F576" i="4"/>
  <c r="J575" i="4"/>
  <c r="F575" i="4"/>
  <c r="J574" i="4"/>
  <c r="F574" i="4"/>
  <c r="J573" i="4"/>
  <c r="F573" i="4"/>
  <c r="J572" i="4"/>
  <c r="F572" i="4"/>
  <c r="J571" i="4"/>
  <c r="F571" i="4"/>
  <c r="J570" i="4"/>
  <c r="F570" i="4"/>
  <c r="J569" i="4"/>
  <c r="F569" i="4"/>
  <c r="J568" i="4"/>
  <c r="F568" i="4"/>
  <c r="J567" i="4"/>
  <c r="F567" i="4"/>
  <c r="J566" i="4"/>
  <c r="F566" i="4"/>
  <c r="J565" i="4"/>
  <c r="F565" i="4"/>
  <c r="J564" i="4"/>
  <c r="F564" i="4"/>
  <c r="J563" i="4"/>
  <c r="F563" i="4"/>
  <c r="J562" i="4"/>
  <c r="F562" i="4"/>
  <c r="J561" i="4"/>
  <c r="F561" i="4"/>
  <c r="J560" i="4"/>
  <c r="F560" i="4"/>
  <c r="J559" i="4"/>
  <c r="F559" i="4"/>
  <c r="J558" i="4"/>
  <c r="F558" i="4"/>
  <c r="J557" i="4"/>
  <c r="F557" i="4"/>
  <c r="J556" i="4"/>
  <c r="F556" i="4"/>
  <c r="J555" i="4"/>
  <c r="F555" i="4"/>
  <c r="J554" i="4"/>
  <c r="F554" i="4"/>
  <c r="J553" i="4"/>
  <c r="F553" i="4"/>
  <c r="J552" i="4"/>
  <c r="F552" i="4"/>
  <c r="J551" i="4"/>
  <c r="F551" i="4"/>
  <c r="J550" i="4"/>
  <c r="F550" i="4"/>
  <c r="J549" i="4"/>
  <c r="F549" i="4"/>
  <c r="J548" i="4"/>
  <c r="F548" i="4"/>
  <c r="J547" i="4"/>
  <c r="F547" i="4"/>
  <c r="J546" i="4"/>
  <c r="F546" i="4"/>
  <c r="J545" i="4"/>
  <c r="F545" i="4"/>
  <c r="J544" i="4"/>
  <c r="F544" i="4"/>
  <c r="J543" i="4"/>
  <c r="F543" i="4"/>
  <c r="J542" i="4"/>
  <c r="F542" i="4"/>
  <c r="J541" i="4"/>
  <c r="F541" i="4"/>
  <c r="J540" i="4"/>
  <c r="F540" i="4"/>
  <c r="J539" i="4"/>
  <c r="F539" i="4"/>
  <c r="J538" i="4"/>
  <c r="F538" i="4"/>
  <c r="J537" i="4"/>
  <c r="F537" i="4"/>
  <c r="J536" i="4"/>
  <c r="F536" i="4"/>
  <c r="J535" i="4"/>
  <c r="F535" i="4"/>
  <c r="J534" i="4"/>
  <c r="F534" i="4"/>
  <c r="J533" i="4"/>
  <c r="F533" i="4"/>
  <c r="J532" i="4"/>
  <c r="F532" i="4"/>
  <c r="J531" i="4"/>
  <c r="F531" i="4"/>
  <c r="J530" i="4"/>
  <c r="F530" i="4"/>
  <c r="J529" i="4"/>
  <c r="F529" i="4"/>
  <c r="J528" i="4"/>
  <c r="F528" i="4"/>
  <c r="J527" i="4"/>
  <c r="F527" i="4"/>
  <c r="J526" i="4"/>
  <c r="F526" i="4"/>
  <c r="J525" i="4"/>
  <c r="F525" i="4"/>
  <c r="J524" i="4"/>
  <c r="F524" i="4"/>
  <c r="J523" i="4"/>
  <c r="F523" i="4"/>
  <c r="J522" i="4"/>
  <c r="F522" i="4"/>
  <c r="J521" i="4"/>
  <c r="F521" i="4"/>
  <c r="J520" i="4"/>
  <c r="F520" i="4"/>
  <c r="J519" i="4"/>
  <c r="F519" i="4"/>
  <c r="J518" i="4"/>
  <c r="F518" i="4"/>
  <c r="J517" i="4"/>
  <c r="F517" i="4"/>
  <c r="J516" i="4"/>
  <c r="F516" i="4"/>
  <c r="J515" i="4"/>
  <c r="F515" i="4"/>
  <c r="J514" i="4"/>
  <c r="F514" i="4"/>
  <c r="J513" i="4"/>
  <c r="F513" i="4"/>
  <c r="J512" i="4"/>
  <c r="F512" i="4"/>
  <c r="J511" i="4"/>
  <c r="F511" i="4"/>
  <c r="J510" i="4"/>
  <c r="F510" i="4"/>
  <c r="J509" i="4"/>
  <c r="F509" i="4"/>
  <c r="J508" i="4"/>
  <c r="F508" i="4"/>
  <c r="J507" i="4"/>
  <c r="F507" i="4"/>
  <c r="J506" i="4"/>
  <c r="F506" i="4"/>
  <c r="J505" i="4"/>
  <c r="F505" i="4"/>
  <c r="J504" i="4"/>
  <c r="F504" i="4"/>
  <c r="J503" i="4"/>
  <c r="F503" i="4"/>
  <c r="J502" i="4"/>
  <c r="F502" i="4"/>
  <c r="J501" i="4"/>
  <c r="F501" i="4"/>
  <c r="J500" i="4"/>
  <c r="F500" i="4"/>
  <c r="J499" i="4"/>
  <c r="F499" i="4"/>
  <c r="J498" i="4"/>
  <c r="F498" i="4"/>
  <c r="J497" i="4"/>
  <c r="F497" i="4"/>
  <c r="J496" i="4"/>
  <c r="F496" i="4"/>
  <c r="J495" i="4"/>
  <c r="F495" i="4"/>
  <c r="J494" i="4"/>
  <c r="F494" i="4"/>
  <c r="J493" i="4"/>
  <c r="F493" i="4"/>
  <c r="J492" i="4"/>
  <c r="F492" i="4"/>
  <c r="J491" i="4"/>
  <c r="F491" i="4"/>
  <c r="J490" i="4"/>
  <c r="F490" i="4"/>
  <c r="J489" i="4"/>
  <c r="F489" i="4"/>
  <c r="J488" i="4"/>
  <c r="F488" i="4"/>
  <c r="J487" i="4"/>
  <c r="F487" i="4"/>
  <c r="J486" i="4"/>
  <c r="F486" i="4"/>
  <c r="J485" i="4"/>
  <c r="F485" i="4"/>
  <c r="J484" i="4"/>
  <c r="F484" i="4"/>
  <c r="J483" i="4"/>
  <c r="F483" i="4"/>
  <c r="J482" i="4"/>
  <c r="F482" i="4"/>
  <c r="J481" i="4"/>
  <c r="F481" i="4"/>
  <c r="J480" i="4"/>
  <c r="F480" i="4"/>
  <c r="J479" i="4"/>
  <c r="F479" i="4"/>
  <c r="J478" i="4"/>
  <c r="F478" i="4"/>
  <c r="J477" i="4"/>
  <c r="F477" i="4"/>
  <c r="J476" i="4"/>
  <c r="F476" i="4"/>
  <c r="J475" i="4"/>
  <c r="F475" i="4"/>
  <c r="J474" i="4"/>
  <c r="F474" i="4"/>
  <c r="J473" i="4"/>
  <c r="F473" i="4"/>
  <c r="J472" i="4"/>
  <c r="F472" i="4"/>
  <c r="J471" i="4"/>
  <c r="F471" i="4"/>
  <c r="J470" i="4"/>
  <c r="F470" i="4"/>
  <c r="J469" i="4"/>
  <c r="F469" i="4"/>
  <c r="J468" i="4"/>
  <c r="F468" i="4"/>
  <c r="J467" i="4"/>
  <c r="F467" i="4"/>
  <c r="J466" i="4"/>
  <c r="F466" i="4"/>
  <c r="J465" i="4"/>
  <c r="F465" i="4"/>
  <c r="J464" i="4"/>
  <c r="F464" i="4"/>
  <c r="J463" i="4"/>
  <c r="F463" i="4"/>
  <c r="J462" i="4"/>
  <c r="F462" i="4"/>
  <c r="J461" i="4"/>
  <c r="F461" i="4"/>
  <c r="J460" i="4"/>
  <c r="F460" i="4"/>
  <c r="J459" i="4"/>
  <c r="F459" i="4"/>
  <c r="J458" i="4"/>
  <c r="F458" i="4"/>
  <c r="J457" i="4"/>
  <c r="F457" i="4"/>
  <c r="J456" i="4"/>
  <c r="F456" i="4"/>
  <c r="J455" i="4"/>
  <c r="F455" i="4"/>
  <c r="J454" i="4"/>
  <c r="F454" i="4"/>
  <c r="J453" i="4"/>
  <c r="F453" i="4"/>
  <c r="J452" i="4"/>
  <c r="F452" i="4"/>
  <c r="J451" i="4"/>
  <c r="F451" i="4"/>
  <c r="J450" i="4"/>
  <c r="F450" i="4"/>
  <c r="J449" i="4"/>
  <c r="F449" i="4"/>
  <c r="J448" i="4"/>
  <c r="F448" i="4"/>
  <c r="J447" i="4"/>
  <c r="F447" i="4"/>
  <c r="J446" i="4"/>
  <c r="F446" i="4"/>
  <c r="J445" i="4"/>
  <c r="F445" i="4"/>
  <c r="J444" i="4"/>
  <c r="F444" i="4"/>
  <c r="J443" i="4"/>
  <c r="F443" i="4"/>
  <c r="J442" i="4"/>
  <c r="F442" i="4"/>
  <c r="J441" i="4"/>
  <c r="F441" i="4"/>
  <c r="J440" i="4"/>
  <c r="F440" i="4"/>
  <c r="J439" i="4"/>
  <c r="F439" i="4"/>
  <c r="J438" i="4"/>
  <c r="F438" i="4"/>
  <c r="J437" i="4"/>
  <c r="F437" i="4"/>
  <c r="J436" i="4"/>
  <c r="F436" i="4"/>
  <c r="J435" i="4"/>
  <c r="F435" i="4"/>
  <c r="J434" i="4"/>
  <c r="F434" i="4"/>
  <c r="J433" i="4"/>
  <c r="F433" i="4"/>
  <c r="J432" i="4"/>
  <c r="F432" i="4"/>
  <c r="J431" i="4"/>
  <c r="F431" i="4"/>
  <c r="J430" i="4"/>
  <c r="F430" i="4"/>
  <c r="J429" i="4"/>
  <c r="F429" i="4"/>
  <c r="J428" i="4"/>
  <c r="F428" i="4"/>
  <c r="J427" i="4"/>
  <c r="F427" i="4"/>
  <c r="J426" i="4"/>
  <c r="F426" i="4"/>
  <c r="J425" i="4"/>
  <c r="F425" i="4"/>
  <c r="J424" i="4"/>
  <c r="F424" i="4"/>
  <c r="J423" i="4"/>
  <c r="F423" i="4"/>
  <c r="J422" i="4"/>
  <c r="F422" i="4"/>
  <c r="J421" i="4"/>
  <c r="F421" i="4"/>
  <c r="J420" i="4"/>
  <c r="F420" i="4"/>
  <c r="J419" i="4"/>
  <c r="F419" i="4"/>
  <c r="J418" i="4"/>
  <c r="F418" i="4"/>
  <c r="J417" i="4"/>
  <c r="F417" i="4"/>
  <c r="J416" i="4"/>
  <c r="F416" i="4"/>
  <c r="J415" i="4"/>
  <c r="F415" i="4"/>
  <c r="J414" i="4"/>
  <c r="F414" i="4"/>
  <c r="J413" i="4"/>
  <c r="F413" i="4"/>
  <c r="J412" i="4"/>
  <c r="F412" i="4"/>
  <c r="J411" i="4"/>
  <c r="F411" i="4"/>
  <c r="J410" i="4"/>
  <c r="F410" i="4"/>
  <c r="J409" i="4"/>
  <c r="F409" i="4"/>
  <c r="J408" i="4"/>
  <c r="F408" i="4"/>
  <c r="J407" i="4"/>
  <c r="F407" i="4"/>
  <c r="J406" i="4"/>
  <c r="F406" i="4"/>
  <c r="J405" i="4"/>
  <c r="F405" i="4"/>
  <c r="J404" i="4"/>
  <c r="F404" i="4"/>
  <c r="J403" i="4"/>
  <c r="F403" i="4"/>
  <c r="J402" i="4"/>
  <c r="F402" i="4"/>
  <c r="J401" i="4"/>
  <c r="F401" i="4"/>
  <c r="J400" i="4"/>
  <c r="F400" i="4"/>
  <c r="J399" i="4"/>
  <c r="F399" i="4"/>
  <c r="J398" i="4"/>
  <c r="F398" i="4"/>
  <c r="J397" i="4"/>
  <c r="F397" i="4"/>
  <c r="J396" i="4"/>
  <c r="F396" i="4"/>
  <c r="J395" i="4"/>
  <c r="F395" i="4"/>
  <c r="J394" i="4"/>
  <c r="F394" i="4"/>
  <c r="J393" i="4"/>
  <c r="F393" i="4"/>
  <c r="J392" i="4"/>
  <c r="F392" i="4"/>
  <c r="J391" i="4"/>
  <c r="F391" i="4"/>
  <c r="J390" i="4"/>
  <c r="F390" i="4"/>
  <c r="J389" i="4"/>
  <c r="F389" i="4"/>
  <c r="J388" i="4"/>
  <c r="F388" i="4"/>
  <c r="J387" i="4"/>
  <c r="F387" i="4"/>
  <c r="J386" i="4"/>
  <c r="F386" i="4"/>
  <c r="J385" i="4"/>
  <c r="F385" i="4"/>
  <c r="J384" i="4"/>
  <c r="F384" i="4"/>
  <c r="J383" i="4"/>
  <c r="F383" i="4"/>
  <c r="J382" i="4"/>
  <c r="F382" i="4"/>
  <c r="J381" i="4"/>
  <c r="F381" i="4"/>
  <c r="J380" i="4"/>
  <c r="F380" i="4"/>
  <c r="J379" i="4"/>
  <c r="F379" i="4"/>
  <c r="J378" i="4"/>
  <c r="F378" i="4"/>
  <c r="J377" i="4"/>
  <c r="F377" i="4"/>
  <c r="J376" i="4"/>
  <c r="F376" i="4"/>
  <c r="J375" i="4"/>
  <c r="F375" i="4"/>
  <c r="J374" i="4"/>
  <c r="F374" i="4"/>
  <c r="J373" i="4"/>
  <c r="F373" i="4"/>
  <c r="J372" i="4"/>
  <c r="F372" i="4"/>
  <c r="J371" i="4"/>
  <c r="F371" i="4"/>
  <c r="J370" i="4"/>
  <c r="F370" i="4"/>
  <c r="J369" i="4"/>
  <c r="F369" i="4"/>
  <c r="J368" i="4"/>
  <c r="F368" i="4"/>
  <c r="J367" i="4"/>
  <c r="F367" i="4"/>
  <c r="J366" i="4"/>
  <c r="F366" i="4"/>
  <c r="J365" i="4"/>
  <c r="F365" i="4"/>
  <c r="J364" i="4"/>
  <c r="F364" i="4"/>
  <c r="J363" i="4"/>
  <c r="F363" i="4"/>
  <c r="J362" i="4"/>
  <c r="F362" i="4"/>
  <c r="J361" i="4"/>
  <c r="F361" i="4"/>
  <c r="J360" i="4"/>
  <c r="F360" i="4"/>
  <c r="J359" i="4"/>
  <c r="F359" i="4"/>
  <c r="J358" i="4"/>
  <c r="F358" i="4"/>
  <c r="J357" i="4"/>
  <c r="F357" i="4"/>
  <c r="J356" i="4"/>
  <c r="F356" i="4"/>
  <c r="J355" i="4"/>
  <c r="F355" i="4"/>
  <c r="J354" i="4"/>
  <c r="F354" i="4"/>
  <c r="J353" i="4"/>
  <c r="F353" i="4"/>
  <c r="J352" i="4"/>
  <c r="F352" i="4"/>
  <c r="J351" i="4"/>
  <c r="F351" i="4"/>
  <c r="J350" i="4"/>
  <c r="F350" i="4"/>
  <c r="J349" i="4"/>
  <c r="F349" i="4"/>
  <c r="J348" i="4"/>
  <c r="F348" i="4"/>
  <c r="J347" i="4"/>
  <c r="F347" i="4"/>
  <c r="J346" i="4"/>
  <c r="F346" i="4"/>
  <c r="J345" i="4"/>
  <c r="F345" i="4"/>
  <c r="J344" i="4"/>
  <c r="F344" i="4"/>
  <c r="J343" i="4"/>
  <c r="F343" i="4"/>
  <c r="J342" i="4"/>
  <c r="F342" i="4"/>
  <c r="J341" i="4"/>
  <c r="F341" i="4"/>
  <c r="J340" i="4"/>
  <c r="F340" i="4"/>
  <c r="J339" i="4"/>
  <c r="F339" i="4"/>
  <c r="J338" i="4"/>
  <c r="F338" i="4"/>
  <c r="J337" i="4"/>
  <c r="F337" i="4"/>
  <c r="J336" i="4"/>
  <c r="F336" i="4"/>
  <c r="J335" i="4"/>
  <c r="F335" i="4"/>
  <c r="J334" i="4"/>
  <c r="F334" i="4"/>
  <c r="J333" i="4"/>
  <c r="F333" i="4"/>
  <c r="J332" i="4"/>
  <c r="F332" i="4"/>
  <c r="J331" i="4"/>
  <c r="F331" i="4"/>
  <c r="J330" i="4"/>
  <c r="F330" i="4"/>
  <c r="J329" i="4"/>
  <c r="F329" i="4"/>
  <c r="J328" i="4"/>
  <c r="F328" i="4"/>
  <c r="J327" i="4"/>
  <c r="F327" i="4"/>
  <c r="J326" i="4"/>
  <c r="F326" i="4"/>
  <c r="J325" i="4"/>
  <c r="F325" i="4"/>
  <c r="J324" i="4"/>
  <c r="F324" i="4"/>
  <c r="J323" i="4"/>
  <c r="F323" i="4"/>
  <c r="J322" i="4"/>
  <c r="F322" i="4"/>
  <c r="J321" i="4"/>
  <c r="F321" i="4"/>
  <c r="J320" i="4"/>
  <c r="F320" i="4"/>
  <c r="J319" i="4"/>
  <c r="F319" i="4"/>
  <c r="J318" i="4"/>
  <c r="F318" i="4"/>
  <c r="J317" i="4"/>
  <c r="F317" i="4"/>
  <c r="J316" i="4"/>
  <c r="F316" i="4"/>
  <c r="J315" i="4"/>
  <c r="F315" i="4"/>
  <c r="J314" i="4"/>
  <c r="F314" i="4"/>
  <c r="J313" i="4"/>
  <c r="F313" i="4"/>
  <c r="J312" i="4"/>
  <c r="F312" i="4"/>
  <c r="J311" i="4"/>
  <c r="F311" i="4"/>
  <c r="J310" i="4"/>
  <c r="F310" i="4"/>
  <c r="J309" i="4"/>
  <c r="F309" i="4"/>
  <c r="J308" i="4"/>
  <c r="F308" i="4"/>
  <c r="J307" i="4"/>
  <c r="F307" i="4"/>
  <c r="J306" i="4"/>
  <c r="F306" i="4"/>
  <c r="J305" i="4"/>
  <c r="F305" i="4"/>
  <c r="J304" i="4"/>
  <c r="F304" i="4"/>
  <c r="J303" i="4"/>
  <c r="F303" i="4"/>
  <c r="J302" i="4"/>
  <c r="F302" i="4"/>
  <c r="J301" i="4"/>
  <c r="F301" i="4"/>
  <c r="J300" i="4"/>
  <c r="F300" i="4"/>
  <c r="J299" i="4"/>
  <c r="F299" i="4"/>
  <c r="J298" i="4"/>
  <c r="F298" i="4"/>
  <c r="J297" i="4"/>
  <c r="F297" i="4"/>
  <c r="J296" i="4"/>
  <c r="F296" i="4"/>
  <c r="J295" i="4"/>
  <c r="F295" i="4"/>
  <c r="J294" i="4"/>
  <c r="F294" i="4"/>
  <c r="J293" i="4"/>
  <c r="F293" i="4"/>
  <c r="J292" i="4"/>
  <c r="F292" i="4"/>
  <c r="J291" i="4"/>
  <c r="F291" i="4"/>
  <c r="J290" i="4"/>
  <c r="F290" i="4"/>
  <c r="J289" i="4"/>
  <c r="F289" i="4"/>
  <c r="J288" i="4"/>
  <c r="F288" i="4"/>
  <c r="J287" i="4"/>
  <c r="F287" i="4"/>
  <c r="J286" i="4"/>
  <c r="F286" i="4"/>
  <c r="J285" i="4"/>
  <c r="F285" i="4"/>
  <c r="J284" i="4"/>
  <c r="F284" i="4"/>
  <c r="J283" i="4"/>
  <c r="F283" i="4"/>
  <c r="J282" i="4"/>
  <c r="F282" i="4"/>
  <c r="J281" i="4"/>
  <c r="F281" i="4"/>
  <c r="J280" i="4"/>
  <c r="F280" i="4"/>
  <c r="J279" i="4"/>
  <c r="F279" i="4"/>
  <c r="J278" i="4"/>
  <c r="F278" i="4"/>
  <c r="J277" i="4"/>
  <c r="F277" i="4"/>
  <c r="J276" i="4"/>
  <c r="F276" i="4"/>
  <c r="J275" i="4"/>
  <c r="F275" i="4"/>
  <c r="J274" i="4"/>
  <c r="F274" i="4"/>
  <c r="J273" i="4"/>
  <c r="F273" i="4"/>
  <c r="J272" i="4"/>
  <c r="F272" i="4"/>
  <c r="J271" i="4"/>
  <c r="F271" i="4"/>
  <c r="J270" i="4"/>
  <c r="F270" i="4"/>
  <c r="J269" i="4"/>
  <c r="F269" i="4"/>
  <c r="J268" i="4"/>
  <c r="F268" i="4"/>
  <c r="J267" i="4"/>
  <c r="F267" i="4"/>
  <c r="J266" i="4"/>
  <c r="F266" i="4"/>
  <c r="J265" i="4"/>
  <c r="F265" i="4"/>
  <c r="J264" i="4"/>
  <c r="F264" i="4"/>
  <c r="J263" i="4"/>
  <c r="F263" i="4"/>
  <c r="J262" i="4"/>
  <c r="F262" i="4"/>
  <c r="J261" i="4"/>
  <c r="F261" i="4"/>
  <c r="J260" i="4"/>
  <c r="F260" i="4"/>
  <c r="J259" i="4"/>
  <c r="F259" i="4"/>
  <c r="J258" i="4"/>
  <c r="F258" i="4"/>
  <c r="J257" i="4"/>
  <c r="F257" i="4"/>
  <c r="J256" i="4"/>
  <c r="F256" i="4"/>
  <c r="J255" i="4"/>
  <c r="F255" i="4"/>
  <c r="J254" i="4"/>
  <c r="F254" i="4"/>
  <c r="J253" i="4"/>
  <c r="F253" i="4"/>
  <c r="J252" i="4"/>
  <c r="F252" i="4"/>
  <c r="J251" i="4"/>
  <c r="F251" i="4"/>
  <c r="J250" i="4"/>
  <c r="F250" i="4"/>
  <c r="J249" i="4"/>
  <c r="F249" i="4"/>
  <c r="J248" i="4"/>
  <c r="F248" i="4"/>
  <c r="J247" i="4"/>
  <c r="F247" i="4"/>
  <c r="J246" i="4"/>
  <c r="F246" i="4"/>
  <c r="J245" i="4"/>
  <c r="F245" i="4"/>
  <c r="J244" i="4"/>
  <c r="F244" i="4"/>
  <c r="J243" i="4"/>
  <c r="F243" i="4"/>
  <c r="J242" i="4"/>
  <c r="F242" i="4"/>
  <c r="J241" i="4"/>
  <c r="F241" i="4"/>
  <c r="J240" i="4"/>
  <c r="F240" i="4"/>
  <c r="J239" i="4"/>
  <c r="F239" i="4"/>
  <c r="J238" i="4"/>
  <c r="F238" i="4"/>
  <c r="J237" i="4"/>
  <c r="F237" i="4"/>
  <c r="J236" i="4"/>
  <c r="F236" i="4"/>
  <c r="J235" i="4"/>
  <c r="F235" i="4"/>
  <c r="J234" i="4"/>
  <c r="F234" i="4"/>
  <c r="J233" i="4"/>
  <c r="F233" i="4"/>
  <c r="J232" i="4"/>
  <c r="F232" i="4"/>
  <c r="J231" i="4"/>
  <c r="F231" i="4"/>
  <c r="J230" i="4"/>
  <c r="F230" i="4"/>
  <c r="J229" i="4"/>
  <c r="F229" i="4"/>
  <c r="J228" i="4"/>
  <c r="F228" i="4"/>
  <c r="J227" i="4"/>
  <c r="F227" i="4"/>
  <c r="J226" i="4"/>
  <c r="F226" i="4"/>
  <c r="J225" i="4"/>
  <c r="F225" i="4"/>
  <c r="J224" i="4"/>
  <c r="F224" i="4"/>
  <c r="J223" i="4"/>
  <c r="F223" i="4"/>
  <c r="J222" i="4"/>
  <c r="F222" i="4"/>
  <c r="J221" i="4"/>
  <c r="F221" i="4"/>
  <c r="J220" i="4"/>
  <c r="F220" i="4"/>
  <c r="J219" i="4"/>
  <c r="F219" i="4"/>
  <c r="J218" i="4"/>
  <c r="F218" i="4"/>
  <c r="J217" i="4"/>
  <c r="F217" i="4"/>
  <c r="J216" i="4"/>
  <c r="F216" i="4"/>
  <c r="J215" i="4"/>
  <c r="F215" i="4"/>
  <c r="J214" i="4"/>
  <c r="F214" i="4"/>
  <c r="J213" i="4"/>
  <c r="F213" i="4"/>
  <c r="J212" i="4"/>
  <c r="F212" i="4"/>
  <c r="J211" i="4"/>
  <c r="F211" i="4"/>
  <c r="J210" i="4"/>
  <c r="F210" i="4"/>
  <c r="J209" i="4"/>
  <c r="F209" i="4"/>
  <c r="J208" i="4"/>
  <c r="F208" i="4"/>
  <c r="J207" i="4"/>
  <c r="F207" i="4"/>
  <c r="J206" i="4"/>
  <c r="F206" i="4"/>
  <c r="J205" i="4"/>
  <c r="F205" i="4"/>
  <c r="J204" i="4"/>
  <c r="F204" i="4"/>
  <c r="J203" i="4"/>
  <c r="F203" i="4"/>
  <c r="J202" i="4"/>
  <c r="F202" i="4"/>
  <c r="J201" i="4"/>
  <c r="F201" i="4"/>
  <c r="J200" i="4"/>
  <c r="F200" i="4"/>
  <c r="J199" i="4"/>
  <c r="F199" i="4"/>
  <c r="J198" i="4"/>
  <c r="F198" i="4"/>
  <c r="J197" i="4"/>
  <c r="F197" i="4"/>
  <c r="J196" i="4"/>
  <c r="F196" i="4"/>
  <c r="J195" i="4"/>
  <c r="F195" i="4"/>
  <c r="J194" i="4"/>
  <c r="F194" i="4"/>
  <c r="J193" i="4"/>
  <c r="F193" i="4"/>
  <c r="J192" i="4"/>
  <c r="F192" i="4"/>
  <c r="J191" i="4"/>
  <c r="F191" i="4"/>
  <c r="J190" i="4"/>
  <c r="F190" i="4"/>
  <c r="J189" i="4"/>
  <c r="F189" i="4"/>
  <c r="J188" i="4"/>
  <c r="F188" i="4"/>
  <c r="J187" i="4"/>
  <c r="F187" i="4"/>
  <c r="J186" i="4"/>
  <c r="F186" i="4"/>
  <c r="J185" i="4"/>
  <c r="F185" i="4"/>
  <c r="J184" i="4"/>
  <c r="F184" i="4"/>
  <c r="J183" i="4"/>
  <c r="F183" i="4"/>
  <c r="J182" i="4"/>
  <c r="F182" i="4"/>
  <c r="J181" i="4"/>
  <c r="F181" i="4"/>
  <c r="J180" i="4"/>
  <c r="F180" i="4"/>
  <c r="J179" i="4"/>
  <c r="F179" i="4"/>
  <c r="J178" i="4"/>
  <c r="F178" i="4"/>
  <c r="J177" i="4"/>
  <c r="F177" i="4"/>
  <c r="J176" i="4"/>
  <c r="F176" i="4"/>
  <c r="J175" i="4"/>
  <c r="F175" i="4"/>
  <c r="J174" i="4"/>
  <c r="F174" i="4"/>
  <c r="J173" i="4"/>
  <c r="F173" i="4"/>
  <c r="J172" i="4"/>
  <c r="F172" i="4"/>
  <c r="J171" i="4"/>
  <c r="F171" i="4"/>
  <c r="J170" i="4"/>
  <c r="F170" i="4"/>
  <c r="J169" i="4"/>
  <c r="F169" i="4"/>
  <c r="J168" i="4"/>
  <c r="F168" i="4"/>
  <c r="J167" i="4"/>
  <c r="F167" i="4"/>
  <c r="J166" i="4"/>
  <c r="F166" i="4"/>
  <c r="J165" i="4"/>
  <c r="F165" i="4"/>
  <c r="J164" i="4"/>
  <c r="F164" i="4"/>
  <c r="J163" i="4"/>
  <c r="F163" i="4"/>
  <c r="J162" i="4"/>
  <c r="F162" i="4"/>
  <c r="J161" i="4"/>
  <c r="F161" i="4"/>
  <c r="J160" i="4"/>
  <c r="F160" i="4"/>
  <c r="J159" i="4"/>
  <c r="F159" i="4"/>
  <c r="J158" i="4"/>
  <c r="F158" i="4"/>
  <c r="J157" i="4"/>
  <c r="F157" i="4"/>
  <c r="J156" i="4"/>
  <c r="F156" i="4"/>
  <c r="J155" i="4"/>
  <c r="F155" i="4"/>
  <c r="J154" i="4"/>
  <c r="F154" i="4"/>
  <c r="J153" i="4"/>
  <c r="F153" i="4"/>
  <c r="J152" i="4"/>
  <c r="F152" i="4"/>
  <c r="J151" i="4"/>
  <c r="F151" i="4"/>
  <c r="J150" i="4"/>
  <c r="F150" i="4"/>
  <c r="J149" i="4"/>
  <c r="F149" i="4"/>
  <c r="J148" i="4"/>
  <c r="F148" i="4"/>
  <c r="J147" i="4"/>
  <c r="F147" i="4"/>
  <c r="J146" i="4"/>
  <c r="F146" i="4"/>
  <c r="J145" i="4"/>
  <c r="F145" i="4"/>
  <c r="J144" i="4"/>
  <c r="F144" i="4"/>
  <c r="J143" i="4"/>
  <c r="F143" i="4"/>
  <c r="J142" i="4"/>
  <c r="F142" i="4"/>
  <c r="J141" i="4"/>
  <c r="F141" i="4"/>
  <c r="J140" i="4"/>
  <c r="F140" i="4"/>
  <c r="J139" i="4"/>
  <c r="F139" i="4"/>
  <c r="J138" i="4"/>
  <c r="F138" i="4"/>
  <c r="J137" i="4"/>
  <c r="F137" i="4"/>
  <c r="J136" i="4"/>
  <c r="F136" i="4"/>
  <c r="J135" i="4"/>
  <c r="F135" i="4"/>
  <c r="J134" i="4"/>
  <c r="F134" i="4"/>
  <c r="J133" i="4"/>
  <c r="F133" i="4"/>
  <c r="J132" i="4"/>
  <c r="F132" i="4"/>
  <c r="J131" i="4"/>
  <c r="F131" i="4"/>
  <c r="J130" i="4"/>
  <c r="F130" i="4"/>
  <c r="J129" i="4"/>
  <c r="F129" i="4"/>
  <c r="J128" i="4"/>
  <c r="F128" i="4"/>
  <c r="J127" i="4"/>
  <c r="F127" i="4"/>
  <c r="J126" i="4"/>
  <c r="F126" i="4"/>
  <c r="J125" i="4"/>
  <c r="F125" i="4"/>
  <c r="J124" i="4"/>
  <c r="F124" i="4"/>
  <c r="J123" i="4"/>
  <c r="F123" i="4"/>
  <c r="J122" i="4"/>
  <c r="F122" i="4"/>
  <c r="J121" i="4"/>
  <c r="F121" i="4"/>
  <c r="J120" i="4"/>
  <c r="F120" i="4"/>
  <c r="J119" i="4"/>
  <c r="F119" i="4"/>
  <c r="J118" i="4"/>
  <c r="F118" i="4"/>
  <c r="J117" i="4"/>
  <c r="F117" i="4"/>
  <c r="J116" i="4"/>
  <c r="F116" i="4"/>
  <c r="J115" i="4"/>
  <c r="F115" i="4"/>
  <c r="J114" i="4"/>
  <c r="F114" i="4"/>
  <c r="J113" i="4"/>
  <c r="F113" i="4"/>
  <c r="J112" i="4"/>
  <c r="F112" i="4"/>
  <c r="J111" i="4"/>
  <c r="F111" i="4"/>
  <c r="J110" i="4"/>
  <c r="F110" i="4"/>
  <c r="J109" i="4"/>
  <c r="F109" i="4"/>
  <c r="J108" i="4"/>
  <c r="F108" i="4"/>
  <c r="J107" i="4"/>
  <c r="F107" i="4"/>
  <c r="J106" i="4"/>
  <c r="F106" i="4"/>
  <c r="J105" i="4"/>
  <c r="F105" i="4"/>
  <c r="J104" i="4"/>
  <c r="F104" i="4"/>
  <c r="J103" i="4"/>
  <c r="F103" i="4"/>
  <c r="J102" i="4"/>
  <c r="F102" i="4"/>
  <c r="J101" i="4"/>
  <c r="F101" i="4"/>
  <c r="J100" i="4"/>
  <c r="F100" i="4"/>
  <c r="J99" i="4"/>
  <c r="F99" i="4"/>
  <c r="J98" i="4"/>
  <c r="F98" i="4"/>
  <c r="J97" i="4"/>
  <c r="F97" i="4"/>
  <c r="J96" i="4"/>
  <c r="F96" i="4"/>
  <c r="J95" i="4"/>
  <c r="F95" i="4"/>
  <c r="J94" i="4"/>
  <c r="F94" i="4"/>
  <c r="J93" i="4"/>
  <c r="F93" i="4"/>
  <c r="J92" i="4"/>
  <c r="F92" i="4"/>
  <c r="J91" i="4"/>
  <c r="F91" i="4"/>
  <c r="J90" i="4"/>
  <c r="F90" i="4"/>
  <c r="J89" i="4"/>
  <c r="F89" i="4"/>
  <c r="J88" i="4"/>
  <c r="F88" i="4"/>
  <c r="J87" i="4"/>
  <c r="F87" i="4"/>
  <c r="J86" i="4"/>
  <c r="F86" i="4"/>
  <c r="J85" i="4"/>
  <c r="F85" i="4"/>
  <c r="J84" i="4"/>
  <c r="F84" i="4"/>
  <c r="J83" i="4"/>
  <c r="F83" i="4"/>
  <c r="J82" i="4"/>
  <c r="F82" i="4"/>
  <c r="J81" i="4"/>
  <c r="F81" i="4"/>
  <c r="J80" i="4"/>
  <c r="F80" i="4"/>
  <c r="J79" i="4"/>
  <c r="F79" i="4"/>
  <c r="J78" i="4"/>
  <c r="F78" i="4"/>
  <c r="J77" i="4"/>
  <c r="F77" i="4"/>
  <c r="J76" i="4"/>
  <c r="F76" i="4"/>
  <c r="J75" i="4"/>
  <c r="F75" i="4"/>
  <c r="J74" i="4"/>
  <c r="F74" i="4"/>
  <c r="J73" i="4"/>
  <c r="F73" i="4"/>
  <c r="J72" i="4"/>
  <c r="F72" i="4"/>
  <c r="J71" i="4"/>
  <c r="F71" i="4"/>
  <c r="J70" i="4"/>
  <c r="F70" i="4"/>
  <c r="J69" i="4"/>
  <c r="F69" i="4"/>
  <c r="J68" i="4"/>
  <c r="F68" i="4"/>
  <c r="J67" i="4"/>
  <c r="F67" i="4"/>
  <c r="J66" i="4"/>
  <c r="F66" i="4"/>
  <c r="J65" i="4"/>
  <c r="F65" i="4"/>
  <c r="J64" i="4"/>
  <c r="F64" i="4"/>
  <c r="J63" i="4"/>
  <c r="F63" i="4"/>
  <c r="J62" i="4"/>
  <c r="F62" i="4"/>
  <c r="J61" i="4"/>
  <c r="F61" i="4"/>
  <c r="J60" i="4"/>
  <c r="F60" i="4"/>
  <c r="J59" i="4"/>
  <c r="F59" i="4"/>
  <c r="J58" i="4"/>
  <c r="F58" i="4"/>
  <c r="J57" i="4"/>
  <c r="F57" i="4"/>
  <c r="J56" i="4"/>
  <c r="F56" i="4"/>
  <c r="J55" i="4"/>
  <c r="F55" i="4"/>
  <c r="J54" i="4"/>
  <c r="F54" i="4"/>
  <c r="J53" i="4"/>
  <c r="F53" i="4"/>
  <c r="J52" i="4"/>
  <c r="F52" i="4"/>
  <c r="J51" i="4"/>
  <c r="F51" i="4"/>
  <c r="J50" i="4"/>
  <c r="F50" i="4"/>
  <c r="J49" i="4"/>
  <c r="F49" i="4"/>
  <c r="J48" i="4"/>
  <c r="F48" i="4"/>
  <c r="J47" i="4"/>
  <c r="F47" i="4"/>
  <c r="J46" i="4"/>
  <c r="F46" i="4"/>
  <c r="J45" i="4"/>
  <c r="F45" i="4"/>
  <c r="J44" i="4"/>
  <c r="F44" i="4"/>
  <c r="J43" i="4"/>
  <c r="F43" i="4"/>
  <c r="J42" i="4"/>
  <c r="F42" i="4"/>
  <c r="J41" i="4"/>
  <c r="F41" i="4"/>
  <c r="J40" i="4"/>
  <c r="F40" i="4"/>
  <c r="J39" i="4"/>
  <c r="F39" i="4"/>
  <c r="J38" i="4"/>
  <c r="F38" i="4"/>
  <c r="J37" i="4"/>
  <c r="F37" i="4"/>
  <c r="J36" i="4"/>
  <c r="F36" i="4"/>
  <c r="J35" i="4"/>
  <c r="F35" i="4"/>
  <c r="J34" i="4"/>
  <c r="F34" i="4"/>
  <c r="J33" i="4"/>
  <c r="F33" i="4"/>
  <c r="J32" i="4"/>
  <c r="F32" i="4"/>
  <c r="J31" i="4"/>
  <c r="F31" i="4"/>
  <c r="J30" i="4"/>
  <c r="F30" i="4"/>
  <c r="J29" i="4"/>
  <c r="F29" i="4"/>
  <c r="J28" i="4"/>
  <c r="F28" i="4"/>
  <c r="J27" i="4"/>
  <c r="F27" i="4"/>
  <c r="J26" i="4"/>
  <c r="F26" i="4"/>
  <c r="J25" i="4"/>
  <c r="F25" i="4"/>
  <c r="J24" i="4"/>
  <c r="F24" i="4"/>
  <c r="J23" i="4"/>
  <c r="F23" i="4"/>
  <c r="J22" i="4"/>
  <c r="F22" i="4"/>
  <c r="J21" i="4"/>
  <c r="F21" i="4"/>
  <c r="J20" i="4"/>
  <c r="F20" i="4"/>
  <c r="J19" i="4"/>
  <c r="F19" i="4"/>
  <c r="J18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J4" i="4"/>
  <c r="F4" i="4"/>
  <c r="J3" i="4"/>
  <c r="F3" i="4"/>
  <c r="J2" i="4"/>
  <c r="F2" i="4"/>
  <c r="D9" i="2" l="1"/>
  <c r="C9" i="2"/>
  <c r="B9" i="2"/>
  <c r="E9" i="2" s="1"/>
  <c r="E8" i="2"/>
  <c r="E7" i="2"/>
  <c r="E6" i="2"/>
  <c r="E5" i="2"/>
  <c r="E4" i="2"/>
  <c r="E3" i="2"/>
  <c r="E2" i="2"/>
  <c r="D4" i="1"/>
  <c r="D5" i="1" l="1"/>
  <c r="D24" i="1" l="1"/>
  <c r="D20" i="1"/>
  <c r="D8" i="1"/>
  <c r="D22" i="1"/>
  <c r="D10" i="1"/>
  <c r="D25" i="1"/>
  <c r="D21" i="1"/>
  <c r="D9" i="1"/>
  <c r="D23" i="1"/>
  <c r="D11" i="1" l="1"/>
  <c r="D26" i="1"/>
  <c r="D27" i="1" s="1"/>
  <c r="D29" i="1" l="1"/>
  <c r="D12" i="1"/>
  <c r="D13" i="1" s="1"/>
  <c r="D15" i="1" s="1"/>
  <c r="D17" i="1" l="1"/>
</calcChain>
</file>

<file path=xl/sharedStrings.xml><?xml version="1.0" encoding="utf-8"?>
<sst xmlns="http://schemas.openxmlformats.org/spreadsheetml/2006/main" count="5566" uniqueCount="1001">
  <si>
    <t>Калкулатор: Заплата и всички осигуровки</t>
  </si>
  <si>
    <t>Основна заплата</t>
  </si>
  <si>
    <t>лева</t>
  </si>
  <si>
    <t>Доплащане за стаж</t>
  </si>
  <si>
    <t>Брутна сума (р.1 + р.2)</t>
  </si>
  <si>
    <t>Осигурителен доход (р.3)</t>
  </si>
  <si>
    <t>Удръжки върху осигурителния доход (р.4):</t>
  </si>
  <si>
    <t>Фондовете за ДОО, включващи:
фонд "Пенсии": 6.58%, фонд "ОЗМ": 1.4%, фонд "Безработица": 0.4%</t>
  </si>
  <si>
    <t>фонд "ДЗПО" в УПФ</t>
  </si>
  <si>
    <t>фонд "Здравно осигуряване"</t>
  </si>
  <si>
    <r>
      <t>Общо осигурителни вноски</t>
    </r>
    <r>
      <rPr>
        <sz val="11"/>
        <color theme="1"/>
        <rFont val="Calibri"/>
        <family val="2"/>
        <scheme val="minor"/>
      </rPr>
      <t xml:space="preserve"> (р.5 + р.6 + р.7)</t>
    </r>
  </si>
  <si>
    <t>Данъчна основа за облагане с ДДФЛ (р.3 - р.8)</t>
  </si>
  <si>
    <t>ДДФЛ (р.9 * 10.00%)</t>
  </si>
  <si>
    <r>
      <t>Общо удръжки от служителя</t>
    </r>
    <r>
      <rPr>
        <sz val="11"/>
        <color theme="1"/>
        <rFont val="Calibri"/>
        <family val="2"/>
        <scheme val="minor"/>
      </rPr>
      <t xml:space="preserve"> (р.8 + р.10)</t>
    </r>
  </si>
  <si>
    <r>
      <t>Чиста сума за получаване</t>
    </r>
    <r>
      <rPr>
        <sz val="11"/>
        <color theme="1"/>
        <rFont val="Calibri"/>
        <family val="2"/>
        <scheme val="minor"/>
      </rPr>
      <t xml:space="preserve"> (р.3 - р.8 - р.10)</t>
    </r>
  </si>
  <si>
    <t>Вноски от работодателя:</t>
  </si>
  <si>
    <t>Фондовете за ДОО, включващи:
фонд "Пенсии": 8.22%, фонд "ОЗМ": 2.1%, фонд "Безработица": 0.6%</t>
  </si>
  <si>
    <t>фонд "ДЗПО" в ППФ</t>
  </si>
  <si>
    <t>фонд "ГВРС"</t>
  </si>
  <si>
    <t>фонд "ТЗПБ"</t>
  </si>
  <si>
    <r>
      <t xml:space="preserve">Общо осигурителни вноски от работодателя
</t>
    </r>
    <r>
      <rPr>
        <sz val="11"/>
        <color theme="1"/>
        <rFont val="Calibri"/>
        <family val="2"/>
        <scheme val="minor"/>
      </rPr>
      <t>(р.13 + р.14 + р.15 + р.16 + р.17 + р.18)</t>
    </r>
  </si>
  <si>
    <r>
      <t>Общо разходи за работодателя</t>
    </r>
    <r>
      <rPr>
        <sz val="11"/>
        <color theme="1"/>
        <rFont val="Calibri"/>
        <family val="2"/>
        <scheme val="minor"/>
      </rPr>
      <t xml:space="preserve"> (р.3 + р.19)</t>
    </r>
  </si>
  <si>
    <r>
      <t>Общо вноски от служител и работодател</t>
    </r>
    <r>
      <rPr>
        <sz val="11"/>
        <color theme="1"/>
        <rFont val="Calibri"/>
        <family val="2"/>
        <scheme val="minor"/>
      </rPr>
      <t xml:space="preserve"> (р.8 + р.10 + р.19)</t>
    </r>
  </si>
  <si>
    <t>Януари</t>
  </si>
  <si>
    <t>Февруари</t>
  </si>
  <si>
    <t>Март</t>
  </si>
  <si>
    <t>За категорията</t>
  </si>
  <si>
    <t>Плодове и зеленчуци</t>
  </si>
  <si>
    <t>Месо и колбаси</t>
  </si>
  <si>
    <t>Пакетирани храни</t>
  </si>
  <si>
    <t>Напитки</t>
  </si>
  <si>
    <t>Алкохол</t>
  </si>
  <si>
    <t>Цигари</t>
  </si>
  <si>
    <t>Други</t>
  </si>
  <si>
    <t>За периода</t>
  </si>
  <si>
    <t>Отдел</t>
  </si>
  <si>
    <t>Main</t>
  </si>
  <si>
    <t>Account Management</t>
  </si>
  <si>
    <t>Creative</t>
  </si>
  <si>
    <t>Environmental Compliance</t>
  </si>
  <si>
    <t>Environmental Health/Safety</t>
  </si>
  <si>
    <t>Facilities/Engineering</t>
  </si>
  <si>
    <t>Green Building</t>
  </si>
  <si>
    <t>Human Resources</t>
  </si>
  <si>
    <t>IT</t>
  </si>
  <si>
    <t>Major Mfg Projects</t>
  </si>
  <si>
    <t>Manufacturing</t>
  </si>
  <si>
    <t>Marketing</t>
  </si>
  <si>
    <t>Product Development</t>
  </si>
  <si>
    <t>Professional Training Group</t>
  </si>
  <si>
    <t>Quality Assurance</t>
  </si>
  <si>
    <t>Quality Control</t>
  </si>
  <si>
    <t>Research Center</t>
  </si>
  <si>
    <t>Sales</t>
  </si>
  <si>
    <t>Training</t>
  </si>
  <si>
    <t>North</t>
  </si>
  <si>
    <t>Manufacturing Admin</t>
  </si>
  <si>
    <t>Research/Development</t>
  </si>
  <si>
    <t>South</t>
  </si>
  <si>
    <t>Taft</t>
  </si>
  <si>
    <t>ADC</t>
  </si>
  <si>
    <t>Watson</t>
  </si>
  <si>
    <t>West</t>
  </si>
  <si>
    <t>Служител</t>
  </si>
  <si>
    <t>Офис</t>
  </si>
  <si>
    <t>Статус</t>
  </si>
  <si>
    <t>Назначен</t>
  </si>
  <si>
    <t>Прослужено</t>
  </si>
  <si>
    <t>Соц.пакет</t>
  </si>
  <si>
    <t>Възнаграждение</t>
  </si>
  <si>
    <t>Рейтинг</t>
  </si>
  <si>
    <t>Ново възнагр.</t>
  </si>
  <si>
    <t>Abbott, James</t>
  </si>
  <si>
    <t>Full Time</t>
  </si>
  <si>
    <t>DMR</t>
  </si>
  <si>
    <t>Acosta, Robert</t>
  </si>
  <si>
    <t>Adams, David</t>
  </si>
  <si>
    <t>D</t>
  </si>
  <si>
    <t>Adkins, Michael</t>
  </si>
  <si>
    <t>R</t>
  </si>
  <si>
    <t>Aguilar, Kevin</t>
  </si>
  <si>
    <t>Alexander, Charles</t>
  </si>
  <si>
    <t>Contract</t>
  </si>
  <si>
    <t>Allen, Thomas</t>
  </si>
  <si>
    <t>Allison, Timothy</t>
  </si>
  <si>
    <t>M</t>
  </si>
  <si>
    <t>Alvarado, Sonia</t>
  </si>
  <si>
    <t>Half-Time</t>
  </si>
  <si>
    <t>DM</t>
  </si>
  <si>
    <t>Alvarez, Steven</t>
  </si>
  <si>
    <t>Anderson, Teason</t>
  </si>
  <si>
    <t>Andrews, Diane</t>
  </si>
  <si>
    <t>Hourly</t>
  </si>
  <si>
    <t>Anthony, Robert</t>
  </si>
  <si>
    <t>Armstrong, David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</si>
  <si>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</si>
  <si>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</si>
  <si>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</si>
  <si>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</si>
  <si>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</si>
  <si>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</si>
  <si>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</si>
  <si>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</si>
  <si>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</si>
  <si>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Baker, Barney</t>
  </si>
  <si>
    <t>Baldwin, Ray</t>
  </si>
  <si>
    <t>Ball, Kirk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</si>
  <si>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</si>
  <si>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</si>
  <si>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</si>
  <si>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</si>
  <si>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</si>
  <si>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</si>
  <si>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</si>
  <si>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</si>
  <si>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</si>
  <si>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</si>
  <si>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</si>
  <si>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</si>
  <si>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</si>
  <si>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</si>
  <si>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</si>
  <si>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</si>
  <si>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</si>
  <si>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</si>
  <si>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</si>
  <si>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</si>
  <si>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</si>
  <si>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</si>
  <si>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</si>
  <si>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</si>
  <si>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</si>
  <si>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</si>
  <si>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</si>
  <si>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</si>
  <si>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</si>
  <si>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</si>
  <si>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</si>
  <si>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</si>
  <si>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</si>
  <si>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</si>
  <si>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</si>
  <si>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</si>
  <si>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</si>
  <si>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</si>
  <si>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</si>
  <si>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</si>
  <si>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</si>
  <si>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</si>
  <si>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</si>
  <si>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</si>
  <si>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</si>
  <si>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</si>
  <si>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</si>
  <si>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</si>
  <si>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</si>
  <si>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</si>
  <si>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</si>
  <si>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</si>
  <si>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</si>
  <si>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</si>
  <si>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</si>
  <si>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</si>
  <si>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</si>
  <si>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</si>
  <si>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</si>
  <si>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</si>
  <si>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</si>
  <si>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</si>
  <si>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</si>
  <si>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</si>
  <si>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</si>
  <si>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</si>
  <si>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</si>
  <si>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</si>
  <si>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</si>
  <si>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</si>
  <si>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</si>
  <si>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</si>
  <si>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</si>
  <si>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</si>
  <si>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</si>
  <si>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</si>
  <si>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</si>
  <si>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</si>
  <si>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</si>
  <si>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</si>
  <si>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</si>
  <si>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</si>
  <si>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</si>
  <si>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</si>
  <si>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</si>
  <si>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</si>
  <si>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</si>
  <si>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</si>
  <si>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</si>
  <si>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</si>
  <si>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</si>
  <si>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</si>
  <si>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</si>
  <si>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</si>
  <si>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</si>
  <si>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</si>
  <si>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</si>
  <si>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</si>
  <si>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</si>
  <si>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</si>
  <si>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</si>
  <si>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</si>
  <si>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</si>
  <si>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</si>
  <si>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</si>
  <si>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</si>
  <si>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</si>
  <si>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</si>
  <si>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</si>
  <si>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</si>
  <si>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</si>
  <si>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</si>
  <si>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</si>
  <si>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</si>
  <si>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</si>
  <si>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</si>
  <si>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</si>
  <si>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</si>
  <si>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</si>
  <si>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</si>
  <si>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</si>
  <si>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</si>
  <si>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</si>
  <si>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</si>
  <si>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</si>
  <si>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</si>
  <si>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</si>
  <si>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</si>
  <si>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</si>
  <si>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</si>
  <si>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</si>
  <si>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</si>
  <si>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</si>
  <si>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</si>
  <si>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</si>
  <si>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</si>
  <si>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</si>
  <si>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</si>
  <si>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</si>
  <si>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</si>
  <si>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</si>
  <si>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</si>
  <si>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</si>
  <si>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</si>
  <si>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</si>
  <si>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</si>
  <si>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</si>
  <si>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</si>
  <si>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</si>
  <si>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</si>
  <si>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</si>
  <si>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</si>
  <si>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</si>
  <si>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</si>
  <si>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</si>
  <si>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</si>
  <si>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</si>
  <si>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</si>
  <si>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</si>
  <si>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</si>
  <si>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</si>
  <si>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</si>
  <si>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</si>
  <si>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</si>
  <si>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</si>
  <si>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</si>
  <si>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</si>
  <si>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</si>
  <si>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</si>
  <si>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</si>
  <si>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</si>
  <si>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</si>
  <si>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</si>
  <si>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</si>
  <si>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</si>
  <si>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</si>
  <si>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</si>
  <si>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</si>
  <si>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</si>
  <si>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</si>
  <si>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</si>
  <si>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</si>
  <si>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</si>
  <si>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</si>
  <si>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</si>
  <si>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</si>
  <si>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</si>
  <si>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</si>
  <si>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</si>
  <si>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</si>
  <si>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</si>
  <si>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</si>
  <si>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</si>
  <si>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</si>
  <si>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</si>
  <si>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</si>
  <si>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</si>
  <si>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</si>
  <si>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</si>
  <si>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</si>
  <si>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</si>
  <si>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</si>
  <si>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</si>
  <si>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</si>
  <si>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</si>
  <si>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</si>
  <si>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</si>
  <si>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</si>
  <si>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</si>
  <si>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</si>
  <si>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</si>
  <si>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</si>
  <si>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</si>
  <si>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</si>
  <si>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</si>
  <si>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</si>
  <si>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</si>
  <si>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</si>
  <si>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</si>
  <si>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</si>
  <si>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</si>
  <si>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</si>
  <si>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</si>
  <si>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</si>
  <si>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</si>
  <si>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</si>
  <si>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</si>
  <si>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</si>
  <si>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</si>
  <si>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</si>
  <si>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</si>
  <si>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</si>
  <si>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</si>
  <si>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</si>
  <si>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</si>
  <si>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</si>
  <si>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</si>
  <si>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</si>
  <si>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</si>
  <si>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</si>
  <si>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</si>
  <si>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</si>
  <si>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</si>
  <si>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</si>
  <si>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</si>
  <si>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</si>
  <si>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</si>
  <si>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</si>
  <si>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</si>
  <si>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</si>
  <si>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</si>
  <si>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</si>
  <si>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</si>
  <si>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</si>
  <si>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</si>
  <si>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</si>
  <si>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</si>
  <si>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</si>
  <si>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</si>
  <si>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</si>
  <si>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</si>
  <si>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</si>
  <si>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</si>
  <si>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</si>
  <si>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</si>
  <si>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</si>
  <si>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</si>
  <si>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</si>
  <si>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</si>
  <si>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</si>
  <si>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</si>
  <si>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</si>
  <si>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</si>
  <si>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</si>
  <si>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</si>
  <si>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</si>
  <si>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</si>
  <si>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</si>
  <si>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</si>
  <si>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</si>
  <si>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</si>
  <si>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</si>
  <si>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</si>
  <si>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</si>
  <si>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</si>
  <si>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</si>
  <si>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</si>
  <si>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</si>
  <si>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</si>
  <si>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</si>
  <si>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</si>
  <si>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</si>
  <si>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</si>
  <si>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</si>
  <si>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</si>
  <si>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</si>
  <si>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</si>
  <si>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</si>
  <si>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</si>
  <si>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</si>
  <si>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</si>
  <si>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</si>
  <si>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</si>
  <si>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</si>
  <si>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</si>
  <si>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</si>
  <si>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</si>
  <si>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</si>
  <si>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</si>
  <si>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</si>
  <si>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</si>
  <si>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</si>
  <si>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</si>
  <si>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</si>
  <si>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</si>
  <si>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</si>
  <si>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</si>
  <si>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</si>
  <si>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</si>
  <si>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</si>
  <si>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</si>
  <si>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</si>
  <si>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</si>
  <si>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</si>
  <si>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</si>
  <si>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</si>
  <si>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</si>
  <si>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</si>
  <si>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</si>
  <si>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</si>
  <si>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</si>
  <si>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</si>
  <si>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</si>
  <si>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</si>
  <si>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</si>
  <si>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</si>
  <si>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</si>
  <si>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</si>
  <si>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</si>
  <si>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</si>
  <si>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</si>
  <si>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</si>
  <si>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</si>
  <si>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</si>
  <si>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</si>
  <si>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</si>
  <si>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</si>
  <si>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</si>
  <si>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</si>
  <si>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</si>
  <si>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</si>
  <si>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</si>
  <si>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</si>
  <si>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</si>
  <si>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</si>
  <si>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</si>
  <si>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</si>
  <si>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</si>
  <si>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</si>
  <si>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</si>
  <si>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</si>
  <si>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</si>
  <si>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</si>
  <si>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</si>
  <si>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</si>
  <si>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</si>
  <si>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</si>
  <si>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</si>
  <si>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</si>
  <si>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</si>
  <si>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</si>
  <si>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</si>
  <si>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</si>
  <si>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</si>
  <si>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</si>
  <si>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</si>
  <si>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</si>
  <si>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</si>
  <si>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</si>
  <si>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</si>
  <si>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</si>
  <si>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</si>
  <si>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</si>
  <si>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</si>
  <si>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</si>
  <si>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</si>
  <si>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</si>
  <si>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</si>
  <si>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</si>
  <si>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</si>
  <si>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</si>
  <si>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</si>
  <si>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</si>
  <si>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</si>
  <si>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</si>
  <si>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</si>
  <si>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</si>
  <si>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</si>
  <si>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</si>
  <si>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</si>
  <si>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</si>
  <si>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</si>
  <si>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</si>
  <si>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</si>
  <si>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</si>
  <si>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</si>
  <si>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</si>
  <si>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</si>
  <si>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</si>
  <si>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</si>
  <si>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</si>
  <si>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</si>
  <si>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</si>
  <si>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</si>
  <si>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</si>
  <si>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</si>
  <si>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</si>
  <si>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</si>
  <si>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</si>
  <si>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</si>
  <si>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</si>
  <si>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</si>
  <si>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</si>
  <si>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</si>
  <si>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</si>
  <si>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</si>
  <si>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</si>
  <si>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</si>
  <si>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</si>
  <si>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</si>
  <si>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</si>
  <si>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</si>
  <si>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</si>
  <si>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</si>
  <si>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</si>
  <si>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</si>
  <si>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</si>
  <si>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</si>
  <si>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</si>
  <si>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</si>
  <si>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</si>
  <si>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</si>
  <si>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</si>
  <si>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</si>
  <si>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</si>
  <si>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</si>
  <si>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</si>
  <si>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</si>
  <si>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</si>
  <si>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</si>
  <si>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</si>
  <si>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</si>
  <si>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</si>
  <si>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</si>
  <si>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</si>
  <si>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</si>
  <si>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</si>
  <si>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</si>
  <si>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</si>
  <si>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</si>
  <si>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</si>
  <si>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</si>
  <si>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</si>
  <si>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</si>
  <si>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</si>
  <si>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</si>
  <si>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</si>
  <si>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</si>
  <si>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</si>
  <si>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</si>
  <si>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</si>
  <si>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</si>
  <si>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</si>
  <si>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</si>
  <si>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</si>
  <si>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</si>
  <si>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</si>
  <si>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</si>
  <si>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</si>
  <si>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</si>
  <si>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</si>
  <si>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</si>
  <si>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</si>
  <si>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</si>
  <si>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</si>
  <si>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</si>
  <si>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</si>
  <si>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</si>
  <si>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</si>
  <si>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</si>
  <si>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</si>
  <si>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</si>
  <si>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</si>
  <si>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</si>
  <si>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</si>
  <si>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</si>
  <si>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</si>
  <si>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</si>
  <si>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</si>
  <si>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</si>
  <si>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</si>
  <si>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</si>
  <si>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</si>
  <si>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</si>
  <si>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</si>
  <si>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</si>
  <si>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</si>
  <si>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</si>
  <si>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</si>
  <si>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</si>
  <si>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</si>
  <si>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</si>
  <si>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</si>
  <si>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</si>
  <si>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</si>
  <si>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</si>
  <si>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</si>
  <si>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</si>
  <si>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</si>
  <si>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</si>
  <si>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</si>
  <si>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</si>
  <si>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</si>
  <si>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</si>
  <si>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</si>
  <si>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</si>
  <si>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</si>
  <si>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</si>
  <si>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</si>
  <si>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</si>
  <si>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</si>
  <si>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</si>
  <si>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</si>
  <si>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</si>
  <si>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</si>
  <si>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</si>
  <si>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</si>
  <si>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</si>
  <si>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</si>
  <si>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</si>
  <si>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</si>
  <si>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</si>
  <si>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</si>
  <si>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</si>
  <si>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</si>
  <si>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</si>
  <si>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</si>
  <si>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</si>
  <si>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</si>
  <si>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</si>
  <si>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</si>
  <si>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</si>
  <si>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</si>
  <si>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</si>
  <si>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</si>
  <si>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</si>
  <si>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</si>
  <si>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</si>
  <si>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</si>
  <si>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</si>
  <si>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</si>
  <si>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</si>
  <si>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</si>
  <si>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</si>
  <si>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</si>
  <si>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</si>
  <si>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</si>
  <si>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</si>
  <si>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</si>
  <si>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</si>
  <si>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</si>
  <si>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</si>
  <si>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</si>
  <si>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</si>
  <si>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</si>
  <si>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</si>
  <si>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</si>
  <si>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</si>
  <si>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</si>
  <si>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</si>
  <si>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</si>
  <si>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</si>
  <si>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</si>
  <si>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</si>
  <si>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</si>
  <si>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</si>
  <si>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</si>
  <si>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</si>
  <si>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</si>
  <si>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</si>
  <si>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</si>
  <si>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</si>
  <si>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</si>
  <si>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</si>
  <si>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</si>
  <si>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</si>
  <si>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</si>
  <si>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</si>
  <si>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</si>
  <si>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</si>
  <si>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</si>
  <si>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</si>
  <si>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</si>
  <si>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</si>
  <si>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</si>
  <si>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</si>
  <si>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</si>
  <si>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</si>
  <si>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</si>
  <si>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</si>
  <si>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</si>
  <si>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</si>
  <si>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</si>
  <si>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</si>
  <si>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</si>
  <si>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</si>
  <si>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</si>
  <si>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</si>
  <si>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</si>
  <si>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</si>
  <si>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</si>
  <si>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</si>
  <si>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</si>
  <si>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</si>
  <si>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</si>
  <si>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</si>
  <si>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</si>
  <si>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</si>
  <si>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</si>
  <si>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</si>
  <si>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</si>
  <si>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</si>
  <si>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</si>
  <si>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</si>
  <si>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</si>
  <si>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</si>
  <si>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</si>
  <si>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</si>
  <si>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</si>
  <si>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</si>
  <si>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</si>
  <si>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</si>
  <si>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</si>
  <si>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</si>
  <si>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</si>
  <si>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</si>
  <si>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</si>
  <si>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</si>
  <si>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</si>
  <si>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</si>
  <si>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</si>
  <si>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</si>
  <si>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</si>
  <si>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</si>
  <si>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</si>
  <si>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</si>
  <si>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</si>
  <si>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</si>
  <si>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</si>
  <si>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</si>
  <si>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</si>
  <si>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</si>
  <si>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</si>
  <si>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</si>
  <si>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</si>
  <si>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</si>
  <si>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</si>
  <si>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</si>
  <si>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</si>
  <si>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</si>
  <si>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</si>
  <si>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</si>
  <si>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</si>
  <si>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</si>
  <si>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</si>
  <si>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</si>
  <si>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</si>
  <si>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</si>
  <si>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</si>
  <si>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</si>
  <si>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</si>
  <si>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</si>
  <si>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</si>
  <si>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</si>
  <si>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</si>
  <si>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</si>
  <si>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</si>
  <si>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</si>
  <si>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</si>
  <si>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</si>
  <si>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</si>
  <si>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</si>
  <si>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</si>
  <si>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</si>
  <si>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</si>
  <si>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</si>
  <si>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</si>
  <si>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</si>
  <si>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</si>
  <si>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</si>
  <si>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</si>
  <si>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</si>
  <si>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</si>
  <si>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</si>
  <si>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</si>
  <si>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</si>
  <si>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</si>
  <si>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</si>
  <si>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</si>
  <si>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</si>
  <si>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</si>
  <si>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</si>
  <si>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</si>
  <si>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</si>
  <si>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</si>
  <si>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</si>
  <si>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Bates, Gill</t>
  </si>
  <si>
    <t>Запис №</t>
  </si>
  <si>
    <t>Начало</t>
  </si>
  <si>
    <t>Край</t>
  </si>
  <si>
    <t>Дни</t>
  </si>
  <si>
    <t>Работни</t>
  </si>
  <si>
    <t>Официални почивни дни</t>
  </si>
  <si>
    <t>п</t>
  </si>
  <si>
    <t>в</t>
  </si>
  <si>
    <t>с</t>
  </si>
  <si>
    <t>ч</t>
  </si>
  <si>
    <t>н</t>
  </si>
  <si>
    <t>Маргарита Плачкова</t>
  </si>
  <si>
    <t>Виолета Тончева</t>
  </si>
  <si>
    <t>Никола Витяков</t>
  </si>
  <si>
    <t>Силвия Тошева</t>
  </si>
  <si>
    <t>Александър Танчев</t>
  </si>
  <si>
    <t>Радка Иванова</t>
  </si>
  <si>
    <t>Ивайло Шалдев</t>
  </si>
  <si>
    <t>Гергана Гемеджиева</t>
  </si>
  <si>
    <t>Александър Желев</t>
  </si>
  <si>
    <t>Стоян Минов</t>
  </si>
  <si>
    <t>Йордан Кескинов</t>
  </si>
  <si>
    <t>Димитър Йорданов</t>
  </si>
  <si>
    <t>Иван Арабаджиев</t>
  </si>
  <si>
    <t>Гергана Богоева</t>
  </si>
  <si>
    <t>Никола Грънчаров</t>
  </si>
  <si>
    <t>Мартин Николов</t>
  </si>
  <si>
    <t>Пенка Гюзелева</t>
  </si>
  <si>
    <t>Йорданка Бонева</t>
  </si>
  <si>
    <t>Пламен Трифонов</t>
  </si>
  <si>
    <t>Десислава Живкова</t>
  </si>
  <si>
    <t>Дейност</t>
  </si>
  <si>
    <t>Работни дни</t>
  </si>
  <si>
    <t>Календарни дни</t>
  </si>
  <si>
    <t>Земни работи</t>
  </si>
  <si>
    <t>Основи</t>
  </si>
  <si>
    <t>Настилки и отводняване</t>
  </si>
  <si>
    <t>Конструкция и стени</t>
  </si>
  <si>
    <t>Покривни работи</t>
  </si>
  <si>
    <t>Довършителни работи</t>
  </si>
  <si>
    <t>Година</t>
  </si>
  <si>
    <t>Отбор</t>
  </si>
  <si>
    <t>ID</t>
  </si>
  <si>
    <t>Лига</t>
  </si>
  <si>
    <t>Дивизия</t>
  </si>
  <si>
    <t>Хоумрън</t>
  </si>
  <si>
    <t>Отбелязани Точки</t>
  </si>
  <si>
    <t>Допуснати точки</t>
  </si>
  <si>
    <t>Разлика</t>
  </si>
  <si>
    <t>Ранг</t>
  </si>
  <si>
    <t>Победи</t>
  </si>
  <si>
    <t>Загуби</t>
  </si>
  <si>
    <t>Заплата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</si>
  <si>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</si>
  <si>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</si>
  <si>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</si>
  <si>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</si>
  <si>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</si>
  <si>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</si>
  <si>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</si>
  <si>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</si>
  <si>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</si>
  <si>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</si>
  <si>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</si>
  <si>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</si>
  <si>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</si>
  <si>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</si>
  <si>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</si>
  <si>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</si>
  <si>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</si>
  <si>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</si>
  <si>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</si>
  <si>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</si>
  <si>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</si>
  <si>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</si>
  <si>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</si>
  <si>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</si>
  <si>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</si>
  <si>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</si>
  <si>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</si>
  <si>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</si>
  <si>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</si>
  <si>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</si>
  <si>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</si>
  <si>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</si>
  <si>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</si>
  <si>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</si>
  <si>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</si>
  <si>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</si>
  <si>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</si>
  <si>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</si>
  <si>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</si>
  <si>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</si>
  <si>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</si>
  <si>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</si>
  <si>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</si>
  <si>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</si>
  <si>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</si>
  <si>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</si>
  <si>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</si>
  <si>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</si>
  <si>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</si>
  <si>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</si>
  <si>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</si>
  <si>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</si>
  <si>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</si>
  <si>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</si>
  <si>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</si>
  <si>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</si>
  <si>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</si>
  <si>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</si>
  <si>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</si>
  <si>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</si>
  <si>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</si>
  <si>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</si>
  <si>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</si>
  <si>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</si>
  <si>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</si>
  <si>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</si>
  <si>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</si>
  <si>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</si>
  <si>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</si>
  <si>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</si>
  <si>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</si>
  <si>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</si>
  <si>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Месец</t>
  </si>
  <si>
    <t>Мобилни</t>
  </si>
  <si>
    <t>Настолни</t>
  </si>
  <si>
    <t>Общо</t>
  </si>
  <si>
    <t>Clicks</t>
  </si>
  <si>
    <t>$/Click</t>
  </si>
  <si>
    <t>Трансакции</t>
  </si>
  <si>
    <t>% Трансакции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</si>
  <si>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</si>
  <si>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</si>
  <si>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</si>
  <si>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</si>
  <si>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</si>
  <si>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</si>
  <si>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</si>
  <si>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</si>
  <si>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</si>
  <si>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Цена</t>
  </si>
  <si>
    <t>Продажби</t>
  </si>
  <si>
    <t>Маркетинг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</si>
  <si>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</si>
  <si>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</si>
  <si>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</si>
  <si>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</si>
  <si>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</si>
  <si>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</si>
  <si>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</si>
  <si>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</si>
  <si>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</si>
  <si>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</si>
  <si>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</si>
  <si>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</si>
  <si>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</si>
  <si>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</si>
  <si>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</si>
  <si>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</si>
  <si>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</si>
  <si>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</si>
  <si>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</si>
  <si>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</si>
  <si>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</si>
  <si>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</si>
  <si>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</si>
  <si>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</si>
  <si>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</si>
  <si>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</si>
  <si>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Продажби</t>
  </si>
  <si>
    <t>Residuals</t>
  </si>
  <si>
    <t>Actual</t>
  </si>
  <si>
    <t>Under</t>
  </si>
  <si>
    <t>Over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</si>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</sst>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[$лв.-402]_-;\-* #,##0\ [$лв.-402]_-;_-* &quot;-&quot;??\ [$лв.-402]_-;_-@_-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(* #,##0.00_);_(* \(#,##0.00\);_(* &quot;-&quot;??_);_(@_)"/>
    <numFmt numFmtId="168" formatCode="_(* #,##0_);_(* \(#,##0\);_(* &quot;-&quot;??_);_(@_)"/>
    <numFmt numFmtId="169" formatCode="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2" fillId="2" borderId="1" xfId="1" applyAlignment="1">
      <alignment vertical="center"/>
    </xf>
    <xf numFmtId="0" fontId="4" fillId="3" borderId="1" xfId="3" applyAlignment="1">
      <alignment vertical="center"/>
    </xf>
    <xf numFmtId="0" fontId="0" fillId="0" borderId="3" xfId="0" applyBorder="1" applyAlignment="1">
      <alignment vertical="center"/>
    </xf>
    <xf numFmtId="0" fontId="4" fillId="3" borderId="4" xfId="3" applyBorder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/>
    </xf>
    <xf numFmtId="2" fontId="4" fillId="3" borderId="1" xfId="3" applyNumberFormat="1" applyAlignment="1">
      <alignment vertical="center"/>
    </xf>
    <xf numFmtId="10" fontId="0" fillId="0" borderId="3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10" fontId="8" fillId="0" borderId="0" xfId="0" applyNumberFormat="1" applyFont="1" applyAlignment="1">
      <alignment vertical="center"/>
    </xf>
    <xf numFmtId="2" fontId="4" fillId="3" borderId="5" xfId="3" applyNumberFormat="1" applyBorder="1" applyAlignment="1">
      <alignment vertical="center"/>
    </xf>
    <xf numFmtId="0" fontId="8" fillId="5" borderId="0" xfId="5" applyFont="1" applyAlignment="1">
      <alignment vertical="center"/>
    </xf>
    <xf numFmtId="2" fontId="8" fillId="5" borderId="0" xfId="5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3" borderId="5" xfId="3" applyBorder="1" applyAlignment="1">
      <alignment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64" fontId="4" fillId="3" borderId="1" xfId="3" applyNumberFormat="1"/>
    <xf numFmtId="0" fontId="8" fillId="0" borderId="0" xfId="0" applyFont="1" applyAlignment="1">
      <alignment horizontal="right"/>
    </xf>
    <xf numFmtId="164" fontId="3" fillId="3" borderId="2" xfId="2" applyNumberFormat="1"/>
    <xf numFmtId="0" fontId="0" fillId="0" borderId="6" xfId="0" applyBorder="1"/>
    <xf numFmtId="166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0" fillId="0" borderId="0" xfId="6" applyFont="1" applyProtection="1">
      <protection locked="0"/>
    </xf>
    <xf numFmtId="0" fontId="10" fillId="0" borderId="0" xfId="6" applyFont="1" applyAlignment="1" applyProtection="1">
      <alignment horizontal="center"/>
      <protection locked="0"/>
    </xf>
    <xf numFmtId="14" fontId="10" fillId="0" borderId="0" xfId="7" applyNumberFormat="1" applyFont="1" applyFill="1" applyAlignment="1" applyProtection="1">
      <protection locked="0"/>
    </xf>
    <xf numFmtId="168" fontId="10" fillId="0" borderId="0" xfId="7" applyNumberFormat="1" applyFont="1" applyFill="1" applyProtection="1"/>
    <xf numFmtId="168" fontId="10" fillId="0" borderId="0" xfId="7" applyNumberFormat="1" applyFont="1" applyProtection="1">
      <protection locked="0"/>
    </xf>
    <xf numFmtId="168" fontId="10" fillId="0" borderId="0" xfId="7" applyNumberFormat="1" applyFont="1" applyFill="1" applyAlignment="1" applyProtection="1">
      <protection locked="0"/>
    </xf>
    <xf numFmtId="168" fontId="10" fillId="0" borderId="0" xfId="7" applyNumberFormat="1" applyFont="1" applyFill="1" applyAlignment="1" applyProtection="1"/>
    <xf numFmtId="0" fontId="10" fillId="9" borderId="0" xfId="6" applyFont="1" applyFill="1" applyProtection="1">
      <protection locked="0"/>
    </xf>
    <xf numFmtId="168" fontId="10" fillId="0" borderId="0" xfId="7" applyNumberFormat="1" applyFont="1" applyFill="1" applyBorder="1" applyProtection="1"/>
    <xf numFmtId="168" fontId="10" fillId="0" borderId="0" xfId="7" applyNumberFormat="1" applyFont="1" applyBorder="1" applyProtection="1">
      <protection locked="0"/>
    </xf>
    <xf numFmtId="14" fontId="6" fillId="0" borderId="0" xfId="0" applyNumberFormat="1" applyFont="1"/>
    <xf numFmtId="0" fontId="4" fillId="3" borderId="1" xfId="3"/>
    <xf numFmtId="0" fontId="8" fillId="10" borderId="6" xfId="0" applyFont="1" applyFill="1" applyBorder="1" applyAlignment="1">
      <alignment horizontal="center"/>
    </xf>
    <xf numFmtId="0" fontId="11" fillId="4" borderId="7" xfId="4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8" fillId="0" borderId="6" xfId="0" applyFont="1" applyBorder="1"/>
    <xf numFmtId="14" fontId="0" fillId="0" borderId="6" xfId="0" applyNumberFormat="1" applyBorder="1"/>
    <xf numFmtId="0" fontId="4" fillId="3" borderId="1" xfId="3" applyNumberFormat="1"/>
    <xf numFmtId="14" fontId="0" fillId="0" borderId="9" xfId="0" applyNumberFormat="1" applyBorder="1"/>
    <xf numFmtId="0" fontId="0" fillId="0" borderId="0" xfId="0" applyAlignment="1">
      <alignment horizontal="right"/>
    </xf>
    <xf numFmtId="169" fontId="0" fillId="0" borderId="0" xfId="0" applyNumberFormat="1"/>
    <xf numFmtId="169" fontId="0" fillId="6" borderId="0" xfId="0" applyNumberFormat="1" applyFill="1"/>
    <xf numFmtId="0" fontId="13" fillId="11" borderId="0" xfId="0" applyFont="1" applyFill="1"/>
    <xf numFmtId="14" fontId="0" fillId="0" borderId="0" xfId="0" applyNumberFormat="1"/>
    <xf numFmtId="0" fontId="13" fillId="12" borderId="0" xfId="0" applyFont="1" applyFill="1"/>
    <xf numFmtId="0" fontId="13" fillId="13" borderId="0" xfId="0" applyFont="1" applyFill="1"/>
    <xf numFmtId="0" fontId="13" fillId="14" borderId="0" xfId="0" applyFont="1" applyFill="1"/>
    <xf numFmtId="0" fontId="13" fillId="7" borderId="0" xfId="0" applyFont="1" applyFill="1"/>
    <xf numFmtId="0" fontId="13" fillId="8" borderId="0" xfId="0" applyFont="1" applyFill="1"/>
    <xf numFmtId="0" fontId="8" fillId="0" borderId="0" xfId="0" applyFont="1" applyAlignment="1">
      <alignment horizontal="center" wrapText="1"/>
    </xf>
    <xf numFmtId="166" fontId="0" fillId="0" borderId="0" xfId="8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8" applyNumberFormat="1" applyFont="1" applyAlignment="1">
      <alignment horizontal="center"/>
    </xf>
    <xf numFmtId="0" fontId="14" fillId="0" borderId="0" xfId="9"/>
    <xf numFmtId="0" fontId="15" fillId="0" borderId="10" xfId="0" applyFont="1" applyBorder="1" applyAlignment="1">
      <alignment horizontal="centerContinuous"/>
    </xf>
    <xf numFmtId="0" fontId="0" fillId="0" borderId="11" xfId="0" applyBorder="1"/>
    <xf numFmtId="0" fontId="15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vertical="center"/>
    </xf>
  </cellXfs>
  <cellStyles count="10">
    <cellStyle name="40% - Accent1" xfId="5" builtinId="31"/>
    <cellStyle name="Accent1" xfId="4" builtinId="29"/>
    <cellStyle name="Calculation" xfId="3" builtinId="22"/>
    <cellStyle name="Comma 2 2" xfId="7" xr:uid="{4B8FA779-2087-46DA-981A-92E087062D34}"/>
    <cellStyle name="Input" xfId="1" builtinId="20"/>
    <cellStyle name="Normal" xfId="0" builtinId="0"/>
    <cellStyle name="Normal 2" xfId="6" xr:uid="{0D55CE7E-01C9-4CD7-9793-2BF0CD4BE135}"/>
    <cellStyle name="Normal 3" xfId="9" xr:uid="{C1B97126-9B51-49B4-BAE5-0936EDEB9A18}"/>
    <cellStyle name="Output" xfId="2" builtinId="21"/>
    <cellStyle name="Percent 2" xfId="8" xr:uid="{B87FD8B5-57E6-48DF-AAE7-9A933CC43E99}"/>
  </cellStyles>
  <dxfs count="15">
    <dxf>
      <border>
        <top style="thin">
          <color auto="1"/>
        </top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rgb="FFFF5050"/>
        </patternFill>
      </fill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_-* #,##0.00\ _л_в_._-;\-* #,##0.00\ _л_в_._-;_-* &quot;-&quot;??\ _л_в_.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Съотношение</a:t>
            </a:r>
            <a:r>
              <a:rPr lang="bg-BG" baseline="0"/>
              <a:t> на потребители и движение на % Трансакции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Визуализация!$B$1</c:f>
              <c:strCache>
                <c:ptCount val="1"/>
                <c:pt idx="0">
                  <c:v>Мобилни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Визуализация!$A$2:$A$13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Визуализация!$B$2:$B$13</c:f>
              <c:numCache>
                <c:formatCode>_-[$$-409]* #\ ##0_ ;_-[$$-409]* \-#\ ##0\ ;_-[$$-409]* "-"??_ ;_-@_ 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B77-AC23-A3F50CAEBC12}"/>
            </c:ext>
          </c:extLst>
        </c:ser>
        <c:ser>
          <c:idx val="1"/>
          <c:order val="1"/>
          <c:tx>
            <c:strRef>
              <c:f>Визуализация!$C$1</c:f>
              <c:strCache>
                <c:ptCount val="1"/>
                <c:pt idx="0">
                  <c:v>Настолни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Визуализация!$A$2:$A$13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Визуализация!$C$2:$C$13</c:f>
              <c:numCache>
                <c:formatCode>_-[$$-409]* #\ ##0_ ;_-[$$-409]* \-#\ ##0\ ;_-[$$-409]* "-"??_ ;_-@_ 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E-4B77-AC23-A3F50CAE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987120"/>
        <c:axId val="758678992"/>
      </c:barChart>
      <c:lineChart>
        <c:grouping val="standard"/>
        <c:varyColors val="0"/>
        <c:ser>
          <c:idx val="2"/>
          <c:order val="2"/>
          <c:tx>
            <c:strRef>
              <c:f>Визуализация!$H$1</c:f>
              <c:strCache>
                <c:ptCount val="1"/>
                <c:pt idx="0">
                  <c:v>% Трансакции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Визуализация!$A$2:$A$13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Визуализация!$H$2:$H$13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E-4B77-AC23-A3F50CAE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04720"/>
        <c:axId val="689637584"/>
      </c:lineChart>
      <c:catAx>
        <c:axId val="6899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8992"/>
        <c:crosses val="autoZero"/>
        <c:auto val="1"/>
        <c:lblAlgn val="ctr"/>
        <c:lblOffset val="100"/>
        <c:noMultiLvlLbl val="0"/>
      </c:catAx>
      <c:valAx>
        <c:axId val="7586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7120"/>
        <c:crosses val="autoZero"/>
        <c:crossBetween val="between"/>
      </c:valAx>
      <c:valAx>
        <c:axId val="689637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4720"/>
        <c:crosses val="max"/>
        <c:crossBetween val="between"/>
      </c:valAx>
      <c:catAx>
        <c:axId val="49110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63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Clickthrough</a:t>
            </a:r>
            <a:r>
              <a:rPr lang="en-US" baseline="0"/>
              <a:t> &amp; CPC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Визуализация!$E$1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Визуализация!$A$2:$A$13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Визуализация!$E$2:$E$13</c:f>
              <c:numCache>
                <c:formatCode>General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D-4F37-81F8-54CFE943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987120"/>
        <c:axId val="758678992"/>
      </c:barChart>
      <c:lineChart>
        <c:grouping val="standard"/>
        <c:varyColors val="0"/>
        <c:ser>
          <c:idx val="1"/>
          <c:order val="1"/>
          <c:tx>
            <c:strRef>
              <c:f>Визуализация!$F$1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Визуализация!$A$2:$A$13</c:f>
              <c:strCache>
                <c:ptCount val="12"/>
                <c:pt idx="0">
                  <c:v>Януари</c:v>
                </c:pt>
                <c:pt idx="1">
                  <c:v>Февруари</c:v>
                </c:pt>
                <c:pt idx="2">
                  <c:v>Март</c:v>
                </c:pt>
                <c:pt idx="3">
                  <c:v>Април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Август</c:v>
                </c:pt>
                <c:pt idx="8">
                  <c:v>Септември</c:v>
                </c:pt>
                <c:pt idx="9">
                  <c:v>Октомври</c:v>
                </c:pt>
                <c:pt idx="10">
                  <c:v>Ноември</c:v>
                </c:pt>
                <c:pt idx="11">
                  <c:v>Декември</c:v>
                </c:pt>
              </c:strCache>
            </c:strRef>
          </c:cat>
          <c:val>
            <c:numRef>
              <c:f>Визуализация!$F$2:$F$13</c:f>
              <c:numCache>
                <c:formatCode>_-[$$-409]* #\ ##0.00_ ;_-[$$-409]* \-#\ ##0.00\ ;_-[$$-409]* "-"??_ ;_-@_ 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D-4F37-81F8-54CFE943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69344"/>
        <c:axId val="758674000"/>
      </c:lineChart>
      <c:catAx>
        <c:axId val="6899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8992"/>
        <c:crosses val="autoZero"/>
        <c:auto val="1"/>
        <c:lblAlgn val="ctr"/>
        <c:lblOffset val="100"/>
        <c:noMultiLvlLbl val="0"/>
      </c:catAx>
      <c:valAx>
        <c:axId val="7586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хил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7120"/>
        <c:crosses val="autoZero"/>
        <c:crossBetween val="between"/>
        <c:dispUnits>
          <c:builtInUnit val="thousands"/>
        </c:dispUnits>
      </c:valAx>
      <c:valAx>
        <c:axId val="758674000"/>
        <c:scaling>
          <c:orientation val="minMax"/>
        </c:scaling>
        <c:delete val="0"/>
        <c:axPos val="r"/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69344"/>
        <c:crosses val="max"/>
        <c:crossBetween val="between"/>
      </c:valAx>
      <c:catAx>
        <c:axId val="6897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867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'Планиране 2'!$B$1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'Планиране 2'!$A$2:$A$7</c:f>
              <c:strCache>
                <c:ptCount val="6"/>
                <c:pt idx="0">
                  <c:v>Земни работи</c:v>
                </c:pt>
                <c:pt idx="1">
                  <c:v>Основи</c:v>
                </c:pt>
                <c:pt idx="2">
                  <c:v>Настилки и отводняване</c:v>
                </c:pt>
                <c:pt idx="3">
                  <c:v>Конструкция и стени</c:v>
                </c:pt>
                <c:pt idx="4">
                  <c:v>Покривни работи</c:v>
                </c:pt>
                <c:pt idx="5">
                  <c:v>Довършителни работи</c:v>
                </c:pt>
              </c:strCache>
            </c:strRef>
          </c:cat>
          <c:val>
            <c:numRef>
              <c:f>'Планиране 2'!$B$2:$B$7</c:f>
              <c:numCache>
                <c:formatCode>m/d/yyyy</c:formatCode>
                <c:ptCount val="6"/>
                <c:pt idx="0">
                  <c:v>42373</c:v>
                </c:pt>
                <c:pt idx="1">
                  <c:v>42394</c:v>
                </c:pt>
                <c:pt idx="2">
                  <c:v>42418</c:v>
                </c:pt>
                <c:pt idx="3">
                  <c:v>42449</c:v>
                </c:pt>
                <c:pt idx="4">
                  <c:v>42494</c:v>
                </c:pt>
                <c:pt idx="5">
                  <c:v>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4-4B25-8128-57DF6B86B4B3}"/>
            </c:ext>
          </c:extLst>
        </c:ser>
        <c:ser>
          <c:idx val="1"/>
          <c:order val="1"/>
          <c:tx>
            <c:strRef>
              <c:f>'Планиране 2'!$E$1</c:f>
              <c:strCache>
                <c:ptCount val="1"/>
                <c:pt idx="0">
                  <c:v>Календарни дни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94-4B25-8128-57DF6B86B4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94-4B25-8128-57DF6B86B4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94-4B25-8128-57DF6B86B4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194-4B25-8128-57DF6B86B4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194-4B25-8128-57DF6B86B4B3}"/>
              </c:ext>
            </c:extLst>
          </c:dPt>
          <c:cat>
            <c:strRef>
              <c:f>'Планиране 2'!$A$2:$A$7</c:f>
              <c:strCache>
                <c:ptCount val="6"/>
                <c:pt idx="0">
                  <c:v>Земни работи</c:v>
                </c:pt>
                <c:pt idx="1">
                  <c:v>Основи</c:v>
                </c:pt>
                <c:pt idx="2">
                  <c:v>Настилки и отводняване</c:v>
                </c:pt>
                <c:pt idx="3">
                  <c:v>Конструкция и стени</c:v>
                </c:pt>
                <c:pt idx="4">
                  <c:v>Покривни работи</c:v>
                </c:pt>
                <c:pt idx="5">
                  <c:v>Довършителни работи</c:v>
                </c:pt>
              </c:strCache>
            </c:strRef>
          </c:cat>
          <c:val>
            <c:numRef>
              <c:f>'Планиране 2'!$E$2:$E$7</c:f>
              <c:numCache>
                <c:formatCode>General</c:formatCode>
                <c:ptCount val="6"/>
                <c:pt idx="0">
                  <c:v>28</c:v>
                </c:pt>
                <c:pt idx="1">
                  <c:v>42</c:v>
                </c:pt>
                <c:pt idx="2">
                  <c:v>63</c:v>
                </c:pt>
                <c:pt idx="3">
                  <c:v>82</c:v>
                </c:pt>
                <c:pt idx="4">
                  <c:v>28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94-4B25-8128-57DF6B86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0692704"/>
        <c:axId val="575749184"/>
      </c:barChart>
      <c:catAx>
        <c:axId val="690692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9184"/>
        <c:crosses val="autoZero"/>
        <c:auto val="1"/>
        <c:lblAlgn val="ctr"/>
        <c:lblOffset val="100"/>
        <c:noMultiLvlLbl val="0"/>
      </c:catAx>
      <c:valAx>
        <c:axId val="575749184"/>
        <c:scaling>
          <c:orientation val="minMax"/>
          <c:max val="42541"/>
          <c:min val="423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2704"/>
        <c:crosses val="autoZero"/>
        <c:crossBetween val="between"/>
        <c:majorUnit val="28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Победи</a:t>
            </a:r>
            <a:r>
              <a:rPr lang="en-US"/>
              <a:t> </a:t>
            </a:r>
            <a:r>
              <a:rPr lang="bg-BG"/>
              <a:t>спрямо</a:t>
            </a:r>
            <a:r>
              <a:rPr lang="bg-BG" baseline="0"/>
              <a:t> отбелязани точки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Анализ!$K$1</c:f>
              <c:strCache>
                <c:ptCount val="1"/>
                <c:pt idx="0">
                  <c:v>Победи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Анализ!$G$2:$G$481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Анализ!$K$2:$K$481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1-4502-8F03-E18E49E8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82720"/>
        <c:axId val="688232416"/>
      </c:scatterChart>
      <c:valAx>
        <c:axId val="689982720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32416"/>
        <c:crosses val="autoZero"/>
        <c:crossBetween val="midCat"/>
      </c:valAx>
      <c:valAx>
        <c:axId val="6882324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Заплата спрямо победи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Анализ!$M$1</c:f>
              <c:strCache>
                <c:ptCount val="1"/>
                <c:pt idx="0">
                  <c:v>Заплата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Анализ!$K$2:$K$481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xVal>
          <c:yVal>
            <c:numRef>
              <c:f>Анализ!$M$2:$M$481</c:f>
              <c:numCache>
                <c:formatCode>_-[$$-409]* #\ ##0_ ;_-[$$-409]* \-#\ ##0\ ;_-[$$-409]* "-"??_ ;_-@_ 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6-4931-A157-514E7146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94304"/>
        <c:axId val="698066512"/>
      </c:scatterChart>
      <c:valAx>
        <c:axId val="6906943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66512"/>
        <c:crosses val="autoZero"/>
        <c:crossBetween val="midCat"/>
      </c:valAx>
      <c:valAx>
        <c:axId val="6980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'Анализ 2'!$I$25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'Анализ 2'!$E$26:$E$32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'Анализ 2'!$I$26:$I$32</c:f>
              <c:numCache>
                <c:formatCode>General</c:formatCode>
                <c:ptCount val="7"/>
                <c:pt idx="0">
                  <c:v>8500</c:v>
                </c:pt>
                <c:pt idx="1">
                  <c:v>4476.0478246429748</c:v>
                </c:pt>
                <c:pt idx="2">
                  <c:v>5800</c:v>
                </c:pt>
                <c:pt idx="3">
                  <c:v>7160.8834274327464</c:v>
                </c:pt>
                <c:pt idx="4">
                  <c:v>6200</c:v>
                </c:pt>
                <c:pt idx="5">
                  <c:v>7095.0581202258381</c:v>
                </c:pt>
                <c:pt idx="6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5-4F4E-867E-FBB323FE977C}"/>
            </c:ext>
          </c:extLst>
        </c:ser>
        <c:ser>
          <c:idx val="2"/>
          <c:order val="2"/>
          <c:tx>
            <c:strRef>
              <c:f>'Анализ 2'!$J$25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'Анализ 2'!$E$26:$E$32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'Анализ 2'!$J$26:$J$32</c:f>
              <c:numCache>
                <c:formatCode>General</c:formatCode>
                <c:ptCount val="7"/>
                <c:pt idx="0">
                  <c:v>23.008967120556918</c:v>
                </c:pt>
                <c:pt idx="1">
                  <c:v>0</c:v>
                </c:pt>
                <c:pt idx="2">
                  <c:v>465.93822650282254</c:v>
                </c:pt>
                <c:pt idx="3">
                  <c:v>0</c:v>
                </c:pt>
                <c:pt idx="4">
                  <c:v>52.733311192294423</c:v>
                </c:pt>
                <c:pt idx="5">
                  <c:v>0</c:v>
                </c:pt>
                <c:pt idx="6">
                  <c:v>126.33012288276313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5-4F4E-867E-FBB323FE977C}"/>
            </c:ext>
          </c:extLst>
        </c:ser>
        <c:ser>
          <c:idx val="3"/>
          <c:order val="3"/>
          <c:tx>
            <c:strRef>
              <c:f>'Анализ 2'!$K$25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'Анализ 2'!$E$26:$E$32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'Анализ 2'!$K$26:$K$32</c:f>
              <c:numCache>
                <c:formatCode>General</c:formatCode>
                <c:ptCount val="7"/>
                <c:pt idx="0">
                  <c:v>0</c:v>
                </c:pt>
                <c:pt idx="1">
                  <c:v>223.95217535702523</c:v>
                </c:pt>
                <c:pt idx="2">
                  <c:v>0</c:v>
                </c:pt>
                <c:pt idx="3">
                  <c:v>239.11657256725357</c:v>
                </c:pt>
                <c:pt idx="4">
                  <c:v>0</c:v>
                </c:pt>
                <c:pt idx="5">
                  <c:v>204.94187977416186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5-4F4E-867E-FBB323FE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0"/>
        <c:overlap val="100"/>
        <c:axId val="734601952"/>
        <c:axId val="657586144"/>
      </c:barChart>
      <c:lineChart>
        <c:grouping val="standard"/>
        <c:varyColors val="0"/>
        <c:ser>
          <c:idx val="0"/>
          <c:order val="0"/>
          <c:tx>
            <c:strRef>
              <c:f>'Анализ 2'!$H$25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'Анализ 2'!$E$26:$E$32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'Анализ 2'!$H$26:$H$32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5-4F4E-867E-FBB323FE977C}"/>
            </c:ext>
          </c:extLst>
        </c:ser>
        <c:ser>
          <c:idx val="4"/>
          <c:order val="4"/>
          <c:tx>
            <c:strRef>
              <c:f>'Анализ 2'!$F$25</c:f>
              <c:strCache>
                <c:ptCount val="1"/>
                <c:pt idx="0">
                  <c:v>Predicted Продажби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'Анализ 2'!$E$26:$E$32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'Анализ 2'!$F$26:$F$32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5-4F4E-867E-FBB323FE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952"/>
        <c:axId val="657586144"/>
      </c:lineChart>
      <c:catAx>
        <c:axId val="7346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6144"/>
        <c:crosses val="autoZero"/>
        <c:auto val="1"/>
        <c:lblAlgn val="ctr"/>
        <c:lblOffset val="100"/>
        <c:noMultiLvlLbl val="0"/>
      </c:catAx>
      <c:valAx>
        <c:axId val="65758614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1042988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80C0A-B4E2-4DD1-A19B-2C9749E63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1042988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FD1A1-5BBF-48D8-A01F-B8F72FB47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114300</xdr:rowOff>
    </xdr:from>
    <xdr:to>
      <xdr:col>10</xdr:col>
      <xdr:colOff>293175</xdr:colOff>
      <xdr:row>20</xdr:row>
      <xdr:rowOff>61256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713011-BB65-4A42-B9FF-18C6D6C4F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4300"/>
          <a:ext cx="6541575" cy="3414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1571624</xdr:colOff>
      <xdr:row>8</xdr:row>
      <xdr:rowOff>0</xdr:rowOff>
    </xdr:from>
    <xdr:to>
      <xdr:col>7</xdr:col>
      <xdr:colOff>590549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EDA50-6EB1-4A91-BAEB-DB4201A2E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F8A09-FFB8-4CBF-AB43-6DE1FC81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51DA8-9F8F-420F-AD22-7FE251DC5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100011</xdr:colOff>
      <xdr:row>1</xdr:row>
      <xdr:rowOff>57150</xdr:rowOff>
    </xdr:from>
    <xdr:to>
      <xdr:col>22</xdr:col>
      <xdr:colOff>180974</xdr:colOff>
      <xdr:row>32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81908-1717-4470-BCA7-E96915DC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to\OneDrive\SoftUni\Projects\Courses\Excel\2.%20Advanced\02.Advanced-Formulas-Solu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дове"/>
      <sheetName val="Доставка"/>
      <sheetName val="Абонаменти"/>
      <sheetName val="Поръчки"/>
      <sheetName val="Резултати"/>
      <sheetName val="Протокол"/>
      <sheetName val="Акции"/>
      <sheetName val="Пловдив"/>
      <sheetName val="Стара Загора"/>
      <sheetName val="Варна"/>
      <sheetName val="Бургас"/>
      <sheetName val="Продажби"/>
      <sheetName val="Щати"/>
      <sheetName val="Обобщение"/>
      <sheetName val="График"/>
    </sheetNames>
    <sheetDataSet>
      <sheetData sheetId="0" refreshError="1"/>
      <sheetData sheetId="1">
        <row r="3">
          <cell r="H3">
            <v>10.69</v>
          </cell>
          <cell r="I3">
            <v>12.790000000000001</v>
          </cell>
          <cell r="J3">
            <v>15.290000000000001</v>
          </cell>
          <cell r="K3">
            <v>18.29</v>
          </cell>
          <cell r="L3">
            <v>21.889999999999997</v>
          </cell>
          <cell r="M3">
            <v>26.29</v>
          </cell>
          <cell r="N3">
            <v>31.49</v>
          </cell>
          <cell r="O3">
            <v>37.79</v>
          </cell>
        </row>
        <row r="4">
          <cell r="H4">
            <v>12.29</v>
          </cell>
          <cell r="I4">
            <v>14.69</v>
          </cell>
          <cell r="J4">
            <v>17.59</v>
          </cell>
          <cell r="K4">
            <v>21.09</v>
          </cell>
          <cell r="L4">
            <v>25.29</v>
          </cell>
          <cell r="M4">
            <v>30.29</v>
          </cell>
          <cell r="N4">
            <v>36.29</v>
          </cell>
          <cell r="O4">
            <v>43.49</v>
          </cell>
        </row>
        <row r="5">
          <cell r="H5">
            <v>14.19</v>
          </cell>
          <cell r="I5">
            <v>16.989999999999998</v>
          </cell>
          <cell r="J5">
            <v>20.389999999999997</v>
          </cell>
          <cell r="K5">
            <v>24.49</v>
          </cell>
          <cell r="L5">
            <v>29.389999999999997</v>
          </cell>
          <cell r="M5">
            <v>35.29</v>
          </cell>
          <cell r="N5">
            <v>42.29</v>
          </cell>
          <cell r="O5">
            <v>50.690000000000005</v>
          </cell>
        </row>
        <row r="6">
          <cell r="H6">
            <v>16.89</v>
          </cell>
          <cell r="I6">
            <v>20.29</v>
          </cell>
          <cell r="J6">
            <v>24.29</v>
          </cell>
          <cell r="K6">
            <v>29.09</v>
          </cell>
          <cell r="L6">
            <v>34.89</v>
          </cell>
          <cell r="M6">
            <v>41.89</v>
          </cell>
          <cell r="N6">
            <v>50.29</v>
          </cell>
          <cell r="O6">
            <v>60.29</v>
          </cell>
        </row>
        <row r="7">
          <cell r="H7">
            <v>18.29</v>
          </cell>
          <cell r="I7">
            <v>21.889999999999997</v>
          </cell>
          <cell r="J7">
            <v>26.29</v>
          </cell>
          <cell r="K7">
            <v>31.49</v>
          </cell>
          <cell r="L7">
            <v>37.79</v>
          </cell>
          <cell r="M7">
            <v>45.29</v>
          </cell>
          <cell r="N7">
            <v>54.29</v>
          </cell>
          <cell r="O7">
            <v>65.089999999999989</v>
          </cell>
        </row>
      </sheetData>
      <sheetData sheetId="2" refreshError="1"/>
      <sheetData sheetId="3">
        <row r="4">
          <cell r="F4">
            <v>5</v>
          </cell>
        </row>
        <row r="5">
          <cell r="F5">
            <v>2</v>
          </cell>
        </row>
        <row r="6">
          <cell r="F6">
            <v>7</v>
          </cell>
        </row>
        <row r="7">
          <cell r="F7">
            <v>3</v>
          </cell>
        </row>
        <row r="8">
          <cell r="F8">
            <v>12</v>
          </cell>
        </row>
        <row r="9">
          <cell r="F9">
            <v>4</v>
          </cell>
        </row>
        <row r="10">
          <cell r="F10">
            <v>10</v>
          </cell>
        </row>
        <row r="11">
          <cell r="F11">
            <v>2</v>
          </cell>
        </row>
        <row r="12">
          <cell r="F12">
            <v>6</v>
          </cell>
        </row>
        <row r="13">
          <cell r="F13">
            <v>10</v>
          </cell>
        </row>
        <row r="14">
          <cell r="F14">
            <v>13</v>
          </cell>
        </row>
        <row r="15">
          <cell r="F15">
            <v>4</v>
          </cell>
        </row>
        <row r="16">
          <cell r="F16">
            <v>11</v>
          </cell>
        </row>
        <row r="17">
          <cell r="F17">
            <v>7</v>
          </cell>
        </row>
        <row r="18">
          <cell r="F18">
            <v>11</v>
          </cell>
        </row>
        <row r="19">
          <cell r="F19">
            <v>6</v>
          </cell>
        </row>
        <row r="20">
          <cell r="F20">
            <v>10</v>
          </cell>
        </row>
        <row r="21">
          <cell r="F21">
            <v>14</v>
          </cell>
        </row>
        <row r="22">
          <cell r="F22">
            <v>4</v>
          </cell>
        </row>
        <row r="23">
          <cell r="F23">
            <v>20</v>
          </cell>
        </row>
        <row r="24">
          <cell r="F24">
            <v>8</v>
          </cell>
        </row>
        <row r="25">
          <cell r="F25">
            <v>11</v>
          </cell>
        </row>
        <row r="26">
          <cell r="F26">
            <v>13</v>
          </cell>
        </row>
        <row r="27">
          <cell r="F27">
            <v>7</v>
          </cell>
        </row>
        <row r="28">
          <cell r="F28">
            <v>8</v>
          </cell>
        </row>
        <row r="29">
          <cell r="F29">
            <v>10</v>
          </cell>
        </row>
        <row r="30">
          <cell r="F30">
            <v>7</v>
          </cell>
        </row>
        <row r="31">
          <cell r="F31">
            <v>8</v>
          </cell>
        </row>
        <row r="32">
          <cell r="F32">
            <v>4</v>
          </cell>
        </row>
        <row r="33">
          <cell r="F33">
            <v>6</v>
          </cell>
        </row>
        <row r="34">
          <cell r="F34">
            <v>5</v>
          </cell>
        </row>
        <row r="35">
          <cell r="F35">
            <v>7</v>
          </cell>
        </row>
        <row r="36">
          <cell r="F36">
            <v>5</v>
          </cell>
        </row>
        <row r="37">
          <cell r="F37">
            <v>10</v>
          </cell>
        </row>
        <row r="38">
          <cell r="F38">
            <v>7</v>
          </cell>
        </row>
        <row r="39">
          <cell r="F39">
            <v>11</v>
          </cell>
        </row>
        <row r="40">
          <cell r="F40">
            <v>9</v>
          </cell>
        </row>
        <row r="41">
          <cell r="F41">
            <v>12</v>
          </cell>
        </row>
        <row r="42">
          <cell r="F42">
            <v>15</v>
          </cell>
        </row>
        <row r="43">
          <cell r="F43">
            <v>17</v>
          </cell>
        </row>
        <row r="44">
          <cell r="F44">
            <v>9</v>
          </cell>
        </row>
        <row r="45">
          <cell r="F45">
            <v>14</v>
          </cell>
        </row>
        <row r="46">
          <cell r="F46">
            <v>1</v>
          </cell>
        </row>
        <row r="47">
          <cell r="F47">
            <v>3</v>
          </cell>
        </row>
        <row r="48">
          <cell r="F48">
            <v>4</v>
          </cell>
        </row>
        <row r="49">
          <cell r="F49">
            <v>11</v>
          </cell>
        </row>
        <row r="50">
          <cell r="F50">
            <v>8</v>
          </cell>
        </row>
        <row r="51">
          <cell r="F51">
            <v>13</v>
          </cell>
        </row>
        <row r="52">
          <cell r="F52">
            <v>8</v>
          </cell>
        </row>
        <row r="53">
          <cell r="F53">
            <v>14</v>
          </cell>
        </row>
        <row r="54">
          <cell r="F54">
            <v>4</v>
          </cell>
        </row>
        <row r="55">
          <cell r="F55">
            <v>6</v>
          </cell>
        </row>
        <row r="56">
          <cell r="F56">
            <v>17</v>
          </cell>
        </row>
        <row r="57">
          <cell r="F57">
            <v>11</v>
          </cell>
        </row>
        <row r="58">
          <cell r="F58">
            <v>1</v>
          </cell>
        </row>
        <row r="59">
          <cell r="F59">
            <v>15</v>
          </cell>
        </row>
        <row r="60">
          <cell r="F60">
            <v>20</v>
          </cell>
        </row>
        <row r="61">
          <cell r="F61">
            <v>9</v>
          </cell>
        </row>
        <row r="62">
          <cell r="F62">
            <v>14</v>
          </cell>
        </row>
        <row r="63">
          <cell r="F63">
            <v>5</v>
          </cell>
        </row>
        <row r="64">
          <cell r="F64">
            <v>8</v>
          </cell>
        </row>
        <row r="65">
          <cell r="F65">
            <v>18</v>
          </cell>
        </row>
        <row r="66">
          <cell r="F66">
            <v>14</v>
          </cell>
        </row>
        <row r="67">
          <cell r="F67">
            <v>18</v>
          </cell>
        </row>
        <row r="68">
          <cell r="F68">
            <v>2</v>
          </cell>
        </row>
        <row r="69">
          <cell r="F69">
            <v>12</v>
          </cell>
        </row>
        <row r="70">
          <cell r="F70">
            <v>17</v>
          </cell>
        </row>
        <row r="71">
          <cell r="F71">
            <v>14</v>
          </cell>
        </row>
        <row r="72">
          <cell r="F72">
            <v>9</v>
          </cell>
        </row>
        <row r="73">
          <cell r="F73">
            <v>4</v>
          </cell>
        </row>
        <row r="74">
          <cell r="F74">
            <v>20</v>
          </cell>
        </row>
        <row r="75">
          <cell r="F75">
            <v>10</v>
          </cell>
        </row>
        <row r="76">
          <cell r="F76">
            <v>12</v>
          </cell>
        </row>
        <row r="77">
          <cell r="F77">
            <v>11</v>
          </cell>
        </row>
        <row r="78">
          <cell r="F78">
            <v>1</v>
          </cell>
        </row>
        <row r="79">
          <cell r="F79">
            <v>15</v>
          </cell>
        </row>
        <row r="80">
          <cell r="F80">
            <v>6</v>
          </cell>
        </row>
        <row r="81">
          <cell r="F81">
            <v>8</v>
          </cell>
        </row>
        <row r="82">
          <cell r="F82">
            <v>17</v>
          </cell>
        </row>
        <row r="83">
          <cell r="F83">
            <v>2</v>
          </cell>
        </row>
        <row r="84">
          <cell r="F84">
            <v>9</v>
          </cell>
        </row>
        <row r="85">
          <cell r="F85">
            <v>8</v>
          </cell>
        </row>
        <row r="86">
          <cell r="F86">
            <v>5</v>
          </cell>
        </row>
        <row r="87">
          <cell r="F87">
            <v>11</v>
          </cell>
        </row>
        <row r="88">
          <cell r="F88">
            <v>9</v>
          </cell>
        </row>
        <row r="89">
          <cell r="F89">
            <v>1</v>
          </cell>
        </row>
        <row r="90">
          <cell r="F90">
            <v>11</v>
          </cell>
        </row>
        <row r="91">
          <cell r="F91">
            <v>5</v>
          </cell>
        </row>
        <row r="92">
          <cell r="F92">
            <v>12</v>
          </cell>
        </row>
        <row r="93">
          <cell r="F93">
            <v>9</v>
          </cell>
        </row>
        <row r="94">
          <cell r="F94">
            <v>1</v>
          </cell>
        </row>
        <row r="95">
          <cell r="F95">
            <v>16</v>
          </cell>
        </row>
        <row r="96">
          <cell r="F96">
            <v>8</v>
          </cell>
        </row>
        <row r="97">
          <cell r="F97">
            <v>20</v>
          </cell>
        </row>
        <row r="98">
          <cell r="F98">
            <v>6</v>
          </cell>
        </row>
        <row r="99">
          <cell r="F99">
            <v>20</v>
          </cell>
        </row>
        <row r="100">
          <cell r="F100">
            <v>15</v>
          </cell>
        </row>
        <row r="101">
          <cell r="F101">
            <v>9</v>
          </cell>
        </row>
        <row r="102">
          <cell r="F102">
            <v>7</v>
          </cell>
        </row>
        <row r="103">
          <cell r="F103">
            <v>6</v>
          </cell>
        </row>
        <row r="104">
          <cell r="F104">
            <v>14</v>
          </cell>
        </row>
        <row r="105">
          <cell r="F105">
            <v>3</v>
          </cell>
        </row>
        <row r="106">
          <cell r="F106">
            <v>5</v>
          </cell>
        </row>
        <row r="107">
          <cell r="F107">
            <v>3</v>
          </cell>
        </row>
        <row r="108">
          <cell r="F108">
            <v>13</v>
          </cell>
        </row>
        <row r="109">
          <cell r="F109">
            <v>13</v>
          </cell>
        </row>
        <row r="110">
          <cell r="F110">
            <v>18</v>
          </cell>
        </row>
        <row r="111">
          <cell r="F111">
            <v>11</v>
          </cell>
        </row>
        <row r="112">
          <cell r="F112">
            <v>6</v>
          </cell>
        </row>
        <row r="113">
          <cell r="F113">
            <v>2</v>
          </cell>
        </row>
        <row r="114">
          <cell r="F114">
            <v>13</v>
          </cell>
        </row>
        <row r="115">
          <cell r="F115">
            <v>3</v>
          </cell>
        </row>
        <row r="116">
          <cell r="F116">
            <v>10</v>
          </cell>
        </row>
        <row r="117">
          <cell r="F117">
            <v>8</v>
          </cell>
        </row>
        <row r="118">
          <cell r="F118">
            <v>14</v>
          </cell>
        </row>
        <row r="119">
          <cell r="F119">
            <v>4</v>
          </cell>
        </row>
        <row r="120">
          <cell r="F120">
            <v>4</v>
          </cell>
        </row>
        <row r="121">
          <cell r="F121">
            <v>12</v>
          </cell>
        </row>
        <row r="122">
          <cell r="F122">
            <v>7</v>
          </cell>
        </row>
        <row r="123">
          <cell r="F123">
            <v>6</v>
          </cell>
        </row>
        <row r="124">
          <cell r="F124">
            <v>12</v>
          </cell>
        </row>
        <row r="125">
          <cell r="F125">
            <v>12</v>
          </cell>
        </row>
        <row r="126">
          <cell r="F126">
            <v>8</v>
          </cell>
        </row>
        <row r="127">
          <cell r="F127">
            <v>5</v>
          </cell>
        </row>
        <row r="128">
          <cell r="F128">
            <v>8</v>
          </cell>
        </row>
        <row r="129">
          <cell r="F129">
            <v>11</v>
          </cell>
        </row>
        <row r="130">
          <cell r="F130">
            <v>2</v>
          </cell>
        </row>
        <row r="131">
          <cell r="F131">
            <v>1</v>
          </cell>
        </row>
        <row r="132">
          <cell r="F132">
            <v>12</v>
          </cell>
        </row>
        <row r="133">
          <cell r="F133">
            <v>10</v>
          </cell>
        </row>
        <row r="134">
          <cell r="F134">
            <v>7</v>
          </cell>
        </row>
        <row r="135">
          <cell r="F135">
            <v>8</v>
          </cell>
        </row>
        <row r="136">
          <cell r="F136">
            <v>4</v>
          </cell>
        </row>
        <row r="137">
          <cell r="F137">
            <v>7</v>
          </cell>
        </row>
        <row r="138">
          <cell r="F138">
            <v>16</v>
          </cell>
        </row>
        <row r="139">
          <cell r="F139">
            <v>8</v>
          </cell>
        </row>
        <row r="140">
          <cell r="F140">
            <v>2</v>
          </cell>
        </row>
        <row r="141">
          <cell r="F141">
            <v>11</v>
          </cell>
        </row>
        <row r="142">
          <cell r="F142">
            <v>12</v>
          </cell>
        </row>
        <row r="143">
          <cell r="F143">
            <v>8</v>
          </cell>
        </row>
        <row r="144">
          <cell r="F144">
            <v>1</v>
          </cell>
        </row>
        <row r="145">
          <cell r="F145">
            <v>2</v>
          </cell>
        </row>
        <row r="146">
          <cell r="F146">
            <v>6</v>
          </cell>
        </row>
        <row r="147">
          <cell r="F147">
            <v>5</v>
          </cell>
        </row>
        <row r="148">
          <cell r="F148">
            <v>6</v>
          </cell>
        </row>
        <row r="149">
          <cell r="F149">
            <v>15</v>
          </cell>
        </row>
        <row r="150">
          <cell r="F150">
            <v>9</v>
          </cell>
        </row>
        <row r="151">
          <cell r="F151">
            <v>11</v>
          </cell>
        </row>
        <row r="152">
          <cell r="F152">
            <v>10</v>
          </cell>
        </row>
        <row r="153">
          <cell r="F153">
            <v>3</v>
          </cell>
        </row>
        <row r="154">
          <cell r="F154">
            <v>15</v>
          </cell>
        </row>
        <row r="155">
          <cell r="F155">
            <v>14</v>
          </cell>
        </row>
        <row r="156">
          <cell r="F156">
            <v>6</v>
          </cell>
        </row>
        <row r="157">
          <cell r="F157">
            <v>7</v>
          </cell>
        </row>
        <row r="158">
          <cell r="F158">
            <v>12</v>
          </cell>
        </row>
        <row r="159">
          <cell r="F159">
            <v>5</v>
          </cell>
        </row>
        <row r="160">
          <cell r="F160">
            <v>11</v>
          </cell>
        </row>
        <row r="161">
          <cell r="F161">
            <v>15</v>
          </cell>
        </row>
        <row r="162">
          <cell r="F162">
            <v>15</v>
          </cell>
        </row>
        <row r="163">
          <cell r="F163">
            <v>18</v>
          </cell>
        </row>
        <row r="164">
          <cell r="F164">
            <v>3</v>
          </cell>
        </row>
        <row r="165">
          <cell r="F165">
            <v>4</v>
          </cell>
        </row>
        <row r="166">
          <cell r="F166">
            <v>9</v>
          </cell>
        </row>
        <row r="167">
          <cell r="F167">
            <v>10</v>
          </cell>
        </row>
        <row r="168">
          <cell r="F168">
            <v>3</v>
          </cell>
        </row>
        <row r="169">
          <cell r="F169">
            <v>6</v>
          </cell>
        </row>
        <row r="170">
          <cell r="F170">
            <v>9</v>
          </cell>
        </row>
        <row r="171">
          <cell r="F171">
            <v>1</v>
          </cell>
        </row>
        <row r="172">
          <cell r="F172">
            <v>14</v>
          </cell>
        </row>
        <row r="173">
          <cell r="F173">
            <v>1</v>
          </cell>
        </row>
        <row r="174">
          <cell r="F174">
            <v>5</v>
          </cell>
        </row>
        <row r="175">
          <cell r="F175">
            <v>14</v>
          </cell>
        </row>
        <row r="176">
          <cell r="F176">
            <v>12</v>
          </cell>
        </row>
        <row r="177">
          <cell r="F177">
            <v>2</v>
          </cell>
        </row>
        <row r="178">
          <cell r="F178">
            <v>9</v>
          </cell>
        </row>
        <row r="179">
          <cell r="F179">
            <v>6</v>
          </cell>
        </row>
        <row r="180">
          <cell r="F180">
            <v>18</v>
          </cell>
        </row>
        <row r="181">
          <cell r="F181">
            <v>13</v>
          </cell>
        </row>
        <row r="182">
          <cell r="F182">
            <v>14</v>
          </cell>
        </row>
        <row r="183">
          <cell r="F183">
            <v>3</v>
          </cell>
        </row>
        <row r="184">
          <cell r="F184">
            <v>9</v>
          </cell>
        </row>
        <row r="185">
          <cell r="F185">
            <v>18</v>
          </cell>
        </row>
        <row r="186">
          <cell r="F186">
            <v>10</v>
          </cell>
        </row>
        <row r="187">
          <cell r="F187">
            <v>6</v>
          </cell>
        </row>
        <row r="188">
          <cell r="F188">
            <v>6</v>
          </cell>
        </row>
        <row r="189">
          <cell r="F189">
            <v>9</v>
          </cell>
        </row>
        <row r="190">
          <cell r="F190">
            <v>10</v>
          </cell>
        </row>
        <row r="191">
          <cell r="F191">
            <v>3</v>
          </cell>
        </row>
        <row r="192">
          <cell r="F192">
            <v>19</v>
          </cell>
        </row>
        <row r="193">
          <cell r="F193">
            <v>14</v>
          </cell>
        </row>
        <row r="194">
          <cell r="F194">
            <v>11</v>
          </cell>
        </row>
        <row r="195">
          <cell r="F195">
            <v>6</v>
          </cell>
        </row>
        <row r="196">
          <cell r="F196">
            <v>3</v>
          </cell>
        </row>
        <row r="197">
          <cell r="F197">
            <v>5</v>
          </cell>
        </row>
        <row r="198">
          <cell r="F198">
            <v>10</v>
          </cell>
        </row>
        <row r="199">
          <cell r="F199">
            <v>8</v>
          </cell>
        </row>
        <row r="200">
          <cell r="F200">
            <v>19</v>
          </cell>
        </row>
        <row r="201">
          <cell r="F201">
            <v>9</v>
          </cell>
        </row>
        <row r="202">
          <cell r="F202">
            <v>11</v>
          </cell>
        </row>
        <row r="203">
          <cell r="F203">
            <v>6</v>
          </cell>
        </row>
        <row r="204">
          <cell r="F204">
            <v>7</v>
          </cell>
        </row>
        <row r="205">
          <cell r="F205">
            <v>2</v>
          </cell>
        </row>
        <row r="206">
          <cell r="F206">
            <v>15</v>
          </cell>
        </row>
        <row r="207">
          <cell r="F207">
            <v>12</v>
          </cell>
        </row>
        <row r="208">
          <cell r="F208">
            <v>4</v>
          </cell>
        </row>
        <row r="209">
          <cell r="F209">
            <v>14</v>
          </cell>
        </row>
        <row r="210">
          <cell r="F210">
            <v>15</v>
          </cell>
        </row>
        <row r="211">
          <cell r="F211">
            <v>14</v>
          </cell>
        </row>
        <row r="212">
          <cell r="F212">
            <v>11</v>
          </cell>
        </row>
        <row r="213">
          <cell r="F213">
            <v>7</v>
          </cell>
        </row>
        <row r="214">
          <cell r="F214">
            <v>6</v>
          </cell>
        </row>
        <row r="215">
          <cell r="F215">
            <v>13</v>
          </cell>
        </row>
        <row r="216">
          <cell r="F216">
            <v>2</v>
          </cell>
        </row>
        <row r="217">
          <cell r="F217">
            <v>12</v>
          </cell>
        </row>
        <row r="218">
          <cell r="F218">
            <v>15</v>
          </cell>
        </row>
        <row r="219">
          <cell r="F219">
            <v>14</v>
          </cell>
        </row>
        <row r="220">
          <cell r="F220">
            <v>9</v>
          </cell>
        </row>
        <row r="221">
          <cell r="F221">
            <v>14</v>
          </cell>
        </row>
        <row r="222">
          <cell r="F222">
            <v>3</v>
          </cell>
        </row>
        <row r="223">
          <cell r="F223">
            <v>14</v>
          </cell>
        </row>
        <row r="224">
          <cell r="F224">
            <v>2</v>
          </cell>
        </row>
        <row r="225">
          <cell r="F225">
            <v>6</v>
          </cell>
        </row>
        <row r="226">
          <cell r="F226">
            <v>13</v>
          </cell>
        </row>
        <row r="227">
          <cell r="F227">
            <v>2</v>
          </cell>
        </row>
        <row r="228">
          <cell r="F228">
            <v>8</v>
          </cell>
        </row>
        <row r="229">
          <cell r="F229">
            <v>2</v>
          </cell>
        </row>
        <row r="230">
          <cell r="F230">
            <v>13</v>
          </cell>
        </row>
        <row r="231">
          <cell r="F231">
            <v>14</v>
          </cell>
        </row>
        <row r="232">
          <cell r="F232">
            <v>13</v>
          </cell>
        </row>
        <row r="233">
          <cell r="F233">
            <v>13</v>
          </cell>
        </row>
        <row r="234">
          <cell r="F234">
            <v>2</v>
          </cell>
        </row>
        <row r="235">
          <cell r="F235">
            <v>15</v>
          </cell>
        </row>
        <row r="236">
          <cell r="F236">
            <v>7</v>
          </cell>
        </row>
        <row r="237">
          <cell r="F237">
            <v>9</v>
          </cell>
        </row>
        <row r="238">
          <cell r="F238">
            <v>7</v>
          </cell>
        </row>
        <row r="239">
          <cell r="F239">
            <v>14</v>
          </cell>
        </row>
        <row r="240">
          <cell r="F240">
            <v>9</v>
          </cell>
        </row>
        <row r="241">
          <cell r="F241">
            <v>12</v>
          </cell>
        </row>
        <row r="242">
          <cell r="F242">
            <v>2</v>
          </cell>
        </row>
        <row r="243">
          <cell r="F243">
            <v>9</v>
          </cell>
        </row>
        <row r="244">
          <cell r="F244">
            <v>3</v>
          </cell>
        </row>
        <row r="245">
          <cell r="F245">
            <v>12</v>
          </cell>
        </row>
        <row r="246">
          <cell r="F246">
            <v>8</v>
          </cell>
        </row>
        <row r="247">
          <cell r="F247">
            <v>10</v>
          </cell>
        </row>
        <row r="248">
          <cell r="F248">
            <v>12</v>
          </cell>
        </row>
        <row r="249">
          <cell r="F249">
            <v>11</v>
          </cell>
        </row>
        <row r="250">
          <cell r="F250">
            <v>10</v>
          </cell>
        </row>
        <row r="251">
          <cell r="F251">
            <v>20</v>
          </cell>
        </row>
        <row r="252">
          <cell r="F252">
            <v>15</v>
          </cell>
        </row>
        <row r="253">
          <cell r="F253">
            <v>15</v>
          </cell>
        </row>
        <row r="254">
          <cell r="F254">
            <v>7</v>
          </cell>
        </row>
        <row r="255">
          <cell r="F255">
            <v>4</v>
          </cell>
        </row>
        <row r="256">
          <cell r="F256">
            <v>8</v>
          </cell>
        </row>
        <row r="257">
          <cell r="F257">
            <v>5</v>
          </cell>
        </row>
        <row r="258">
          <cell r="F258">
            <v>14</v>
          </cell>
        </row>
        <row r="259">
          <cell r="F259">
            <v>2</v>
          </cell>
        </row>
        <row r="260">
          <cell r="F260">
            <v>13</v>
          </cell>
        </row>
        <row r="261">
          <cell r="F261">
            <v>3</v>
          </cell>
        </row>
        <row r="262">
          <cell r="F262">
            <v>20</v>
          </cell>
        </row>
        <row r="263">
          <cell r="F263">
            <v>9</v>
          </cell>
        </row>
        <row r="264">
          <cell r="F264">
            <v>15</v>
          </cell>
        </row>
        <row r="265">
          <cell r="F265">
            <v>2</v>
          </cell>
        </row>
        <row r="266">
          <cell r="F266">
            <v>1</v>
          </cell>
        </row>
        <row r="267">
          <cell r="F267">
            <v>3</v>
          </cell>
        </row>
        <row r="268">
          <cell r="F268">
            <v>10</v>
          </cell>
        </row>
        <row r="269">
          <cell r="F269">
            <v>8</v>
          </cell>
        </row>
        <row r="270">
          <cell r="F270">
            <v>1</v>
          </cell>
        </row>
        <row r="271">
          <cell r="F271">
            <v>6</v>
          </cell>
        </row>
        <row r="272">
          <cell r="F272">
            <v>13</v>
          </cell>
        </row>
        <row r="273">
          <cell r="F273">
            <v>9</v>
          </cell>
        </row>
        <row r="274">
          <cell r="F274">
            <v>4</v>
          </cell>
        </row>
        <row r="275">
          <cell r="F275">
            <v>12</v>
          </cell>
        </row>
        <row r="276">
          <cell r="F276">
            <v>8</v>
          </cell>
        </row>
        <row r="277">
          <cell r="F277">
            <v>5</v>
          </cell>
        </row>
        <row r="278">
          <cell r="F278">
            <v>3</v>
          </cell>
        </row>
        <row r="279">
          <cell r="F279">
            <v>15</v>
          </cell>
        </row>
        <row r="280">
          <cell r="F280">
            <v>5</v>
          </cell>
        </row>
        <row r="281">
          <cell r="F281">
            <v>12</v>
          </cell>
        </row>
        <row r="282">
          <cell r="F282">
            <v>12</v>
          </cell>
        </row>
        <row r="283">
          <cell r="F283">
            <v>2</v>
          </cell>
        </row>
        <row r="284">
          <cell r="F284">
            <v>3</v>
          </cell>
        </row>
        <row r="285">
          <cell r="F285">
            <v>11</v>
          </cell>
        </row>
        <row r="286">
          <cell r="F286">
            <v>9</v>
          </cell>
        </row>
        <row r="287">
          <cell r="F287">
            <v>11</v>
          </cell>
        </row>
        <row r="288">
          <cell r="F288">
            <v>9</v>
          </cell>
        </row>
        <row r="289">
          <cell r="F289">
            <v>1</v>
          </cell>
        </row>
        <row r="290">
          <cell r="F290">
            <v>13</v>
          </cell>
        </row>
        <row r="291">
          <cell r="F291">
            <v>1</v>
          </cell>
        </row>
        <row r="292">
          <cell r="F292">
            <v>4</v>
          </cell>
        </row>
        <row r="293">
          <cell r="F293">
            <v>7</v>
          </cell>
        </row>
        <row r="294">
          <cell r="F294">
            <v>14</v>
          </cell>
        </row>
        <row r="295">
          <cell r="F295">
            <v>1</v>
          </cell>
        </row>
        <row r="296">
          <cell r="F296">
            <v>4</v>
          </cell>
        </row>
        <row r="297">
          <cell r="F297">
            <v>3</v>
          </cell>
        </row>
        <row r="298">
          <cell r="F298">
            <v>10</v>
          </cell>
        </row>
        <row r="299">
          <cell r="F299">
            <v>13</v>
          </cell>
        </row>
        <row r="300">
          <cell r="F300">
            <v>13</v>
          </cell>
        </row>
        <row r="301">
          <cell r="F301">
            <v>10</v>
          </cell>
        </row>
        <row r="302">
          <cell r="F302">
            <v>5</v>
          </cell>
        </row>
        <row r="303">
          <cell r="F303">
            <v>8</v>
          </cell>
        </row>
        <row r="304">
          <cell r="F304">
            <v>8</v>
          </cell>
        </row>
        <row r="305">
          <cell r="F305">
            <v>8</v>
          </cell>
        </row>
        <row r="306">
          <cell r="F306">
            <v>10</v>
          </cell>
        </row>
        <row r="307">
          <cell r="F307">
            <v>9</v>
          </cell>
        </row>
        <row r="308">
          <cell r="F308">
            <v>13</v>
          </cell>
        </row>
        <row r="309">
          <cell r="F309">
            <v>14</v>
          </cell>
        </row>
        <row r="310">
          <cell r="F310">
            <v>11</v>
          </cell>
        </row>
        <row r="311">
          <cell r="F311">
            <v>15</v>
          </cell>
        </row>
        <row r="312">
          <cell r="F312">
            <v>12</v>
          </cell>
        </row>
        <row r="313">
          <cell r="F313">
            <v>10</v>
          </cell>
        </row>
        <row r="314">
          <cell r="F314">
            <v>12</v>
          </cell>
        </row>
        <row r="315">
          <cell r="F315">
            <v>4</v>
          </cell>
        </row>
        <row r="316">
          <cell r="F316">
            <v>3</v>
          </cell>
        </row>
        <row r="317">
          <cell r="F317">
            <v>1</v>
          </cell>
        </row>
        <row r="318">
          <cell r="F318">
            <v>4</v>
          </cell>
        </row>
        <row r="319">
          <cell r="F319">
            <v>6</v>
          </cell>
        </row>
        <row r="320">
          <cell r="F320">
            <v>1</v>
          </cell>
        </row>
        <row r="321">
          <cell r="F321">
            <v>12</v>
          </cell>
        </row>
        <row r="322">
          <cell r="F322">
            <v>1</v>
          </cell>
        </row>
        <row r="323">
          <cell r="F323">
            <v>20</v>
          </cell>
        </row>
        <row r="324">
          <cell r="F324">
            <v>19</v>
          </cell>
        </row>
        <row r="325">
          <cell r="F325">
            <v>6</v>
          </cell>
        </row>
        <row r="326">
          <cell r="F326">
            <v>6</v>
          </cell>
        </row>
        <row r="327">
          <cell r="F327">
            <v>18</v>
          </cell>
        </row>
        <row r="328">
          <cell r="F328">
            <v>4</v>
          </cell>
        </row>
        <row r="329">
          <cell r="F329">
            <v>4</v>
          </cell>
        </row>
        <row r="330">
          <cell r="F330">
            <v>15</v>
          </cell>
        </row>
        <row r="331">
          <cell r="F331">
            <v>7</v>
          </cell>
        </row>
        <row r="332">
          <cell r="F332">
            <v>1</v>
          </cell>
        </row>
        <row r="333">
          <cell r="F333">
            <v>6</v>
          </cell>
        </row>
        <row r="334">
          <cell r="F334">
            <v>12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13</v>
          </cell>
        </row>
        <row r="338">
          <cell r="F338">
            <v>4</v>
          </cell>
        </row>
        <row r="339">
          <cell r="F339">
            <v>1</v>
          </cell>
        </row>
        <row r="340">
          <cell r="F340">
            <v>3</v>
          </cell>
        </row>
        <row r="341">
          <cell r="F341">
            <v>7</v>
          </cell>
        </row>
        <row r="342">
          <cell r="F342">
            <v>2</v>
          </cell>
        </row>
        <row r="343">
          <cell r="F343">
            <v>6</v>
          </cell>
        </row>
        <row r="344">
          <cell r="F344">
            <v>13</v>
          </cell>
        </row>
        <row r="345">
          <cell r="F345">
            <v>5</v>
          </cell>
        </row>
        <row r="346">
          <cell r="F346">
            <v>7</v>
          </cell>
        </row>
        <row r="347">
          <cell r="F347">
            <v>2</v>
          </cell>
        </row>
        <row r="348">
          <cell r="F348">
            <v>12</v>
          </cell>
        </row>
        <row r="349">
          <cell r="F349">
            <v>12</v>
          </cell>
        </row>
        <row r="350">
          <cell r="F350">
            <v>5</v>
          </cell>
        </row>
        <row r="351">
          <cell r="F351">
            <v>2</v>
          </cell>
        </row>
        <row r="352">
          <cell r="F352">
            <v>8</v>
          </cell>
        </row>
        <row r="353">
          <cell r="F353">
            <v>4</v>
          </cell>
        </row>
        <row r="354">
          <cell r="F354">
            <v>2</v>
          </cell>
        </row>
        <row r="355">
          <cell r="F355">
            <v>5</v>
          </cell>
        </row>
        <row r="356">
          <cell r="F356">
            <v>12</v>
          </cell>
        </row>
        <row r="357">
          <cell r="F357">
            <v>15</v>
          </cell>
        </row>
        <row r="358">
          <cell r="F358">
            <v>5</v>
          </cell>
        </row>
        <row r="359">
          <cell r="F359">
            <v>9</v>
          </cell>
        </row>
        <row r="360">
          <cell r="F360">
            <v>4</v>
          </cell>
        </row>
        <row r="361">
          <cell r="F361">
            <v>15</v>
          </cell>
        </row>
        <row r="362">
          <cell r="F362">
            <v>10</v>
          </cell>
        </row>
        <row r="363">
          <cell r="F363">
            <v>2</v>
          </cell>
        </row>
        <row r="364">
          <cell r="F364">
            <v>11</v>
          </cell>
        </row>
        <row r="365">
          <cell r="F365">
            <v>2</v>
          </cell>
        </row>
        <row r="366">
          <cell r="F366">
            <v>6</v>
          </cell>
        </row>
        <row r="367">
          <cell r="F367">
            <v>7</v>
          </cell>
        </row>
        <row r="368">
          <cell r="F368">
            <v>11</v>
          </cell>
        </row>
        <row r="369">
          <cell r="F369">
            <v>9</v>
          </cell>
        </row>
        <row r="370">
          <cell r="F370">
            <v>11</v>
          </cell>
        </row>
        <row r="371">
          <cell r="F371">
            <v>1</v>
          </cell>
        </row>
        <row r="372">
          <cell r="F372">
            <v>13</v>
          </cell>
        </row>
        <row r="373">
          <cell r="F373">
            <v>10</v>
          </cell>
        </row>
        <row r="374">
          <cell r="F374">
            <v>16</v>
          </cell>
        </row>
        <row r="375">
          <cell r="F375">
            <v>4</v>
          </cell>
        </row>
        <row r="376">
          <cell r="F376">
            <v>2</v>
          </cell>
        </row>
        <row r="377">
          <cell r="F377">
            <v>3</v>
          </cell>
        </row>
        <row r="378">
          <cell r="F378">
            <v>15</v>
          </cell>
        </row>
        <row r="379">
          <cell r="F379">
            <v>5</v>
          </cell>
        </row>
        <row r="380">
          <cell r="F380">
            <v>8</v>
          </cell>
        </row>
        <row r="381">
          <cell r="F381">
            <v>13</v>
          </cell>
        </row>
        <row r="382">
          <cell r="F382">
            <v>10</v>
          </cell>
        </row>
        <row r="383">
          <cell r="F383">
            <v>9</v>
          </cell>
        </row>
        <row r="384">
          <cell r="F384">
            <v>10</v>
          </cell>
        </row>
        <row r="385">
          <cell r="F385">
            <v>3</v>
          </cell>
        </row>
        <row r="386">
          <cell r="F386">
            <v>4</v>
          </cell>
        </row>
        <row r="387">
          <cell r="F387">
            <v>5</v>
          </cell>
        </row>
        <row r="388">
          <cell r="F388">
            <v>7</v>
          </cell>
        </row>
        <row r="389">
          <cell r="F389">
            <v>3</v>
          </cell>
        </row>
        <row r="390">
          <cell r="F390">
            <v>11</v>
          </cell>
        </row>
        <row r="391">
          <cell r="F391">
            <v>8</v>
          </cell>
        </row>
        <row r="392">
          <cell r="F392">
            <v>15</v>
          </cell>
        </row>
        <row r="393">
          <cell r="F393">
            <v>8</v>
          </cell>
        </row>
        <row r="394">
          <cell r="F394">
            <v>4</v>
          </cell>
        </row>
        <row r="395">
          <cell r="F395">
            <v>14</v>
          </cell>
        </row>
        <row r="396">
          <cell r="F396">
            <v>19</v>
          </cell>
        </row>
        <row r="397">
          <cell r="F397">
            <v>15</v>
          </cell>
        </row>
        <row r="398">
          <cell r="F398">
            <v>14</v>
          </cell>
        </row>
        <row r="399">
          <cell r="F399">
            <v>2</v>
          </cell>
        </row>
        <row r="400">
          <cell r="F400">
            <v>8</v>
          </cell>
        </row>
        <row r="401">
          <cell r="F401">
            <v>2</v>
          </cell>
        </row>
        <row r="402">
          <cell r="F402">
            <v>14</v>
          </cell>
        </row>
        <row r="403">
          <cell r="F403">
            <v>5</v>
          </cell>
        </row>
        <row r="404">
          <cell r="F404">
            <v>14</v>
          </cell>
        </row>
        <row r="405">
          <cell r="F405">
            <v>9</v>
          </cell>
        </row>
        <row r="406">
          <cell r="F406">
            <v>3</v>
          </cell>
        </row>
        <row r="407">
          <cell r="F407">
            <v>17</v>
          </cell>
        </row>
        <row r="408">
          <cell r="F408">
            <v>12</v>
          </cell>
        </row>
        <row r="409">
          <cell r="F409">
            <v>14</v>
          </cell>
        </row>
        <row r="410">
          <cell r="F410">
            <v>14</v>
          </cell>
        </row>
        <row r="411">
          <cell r="F411">
            <v>9</v>
          </cell>
        </row>
        <row r="412">
          <cell r="F412">
            <v>13</v>
          </cell>
        </row>
        <row r="413">
          <cell r="F413">
            <v>12</v>
          </cell>
        </row>
        <row r="414">
          <cell r="F414">
            <v>15</v>
          </cell>
        </row>
        <row r="415">
          <cell r="F415">
            <v>13</v>
          </cell>
        </row>
        <row r="416">
          <cell r="F416">
            <v>3</v>
          </cell>
        </row>
        <row r="417">
          <cell r="F417">
            <v>13</v>
          </cell>
        </row>
        <row r="418">
          <cell r="F418">
            <v>15</v>
          </cell>
        </row>
        <row r="419">
          <cell r="F419">
            <v>10</v>
          </cell>
        </row>
        <row r="420">
          <cell r="F420">
            <v>5</v>
          </cell>
        </row>
        <row r="421">
          <cell r="F421">
            <v>7</v>
          </cell>
        </row>
        <row r="422">
          <cell r="F422">
            <v>1</v>
          </cell>
        </row>
        <row r="423">
          <cell r="F423">
            <v>6</v>
          </cell>
        </row>
        <row r="424">
          <cell r="F424">
            <v>1</v>
          </cell>
        </row>
        <row r="425">
          <cell r="F425">
            <v>7</v>
          </cell>
        </row>
        <row r="426">
          <cell r="F426">
            <v>13</v>
          </cell>
        </row>
        <row r="427">
          <cell r="F427">
            <v>9</v>
          </cell>
        </row>
        <row r="428">
          <cell r="F428">
            <v>2</v>
          </cell>
        </row>
        <row r="429">
          <cell r="F429">
            <v>13</v>
          </cell>
        </row>
        <row r="430">
          <cell r="F430">
            <v>4</v>
          </cell>
        </row>
        <row r="431">
          <cell r="F431">
            <v>14</v>
          </cell>
        </row>
        <row r="432">
          <cell r="F432">
            <v>11</v>
          </cell>
        </row>
        <row r="433">
          <cell r="F433">
            <v>11</v>
          </cell>
        </row>
        <row r="434">
          <cell r="F434">
            <v>19</v>
          </cell>
        </row>
        <row r="435">
          <cell r="F435">
            <v>11</v>
          </cell>
        </row>
        <row r="436">
          <cell r="F436">
            <v>6</v>
          </cell>
        </row>
        <row r="437">
          <cell r="F437">
            <v>9</v>
          </cell>
        </row>
        <row r="438">
          <cell r="F438">
            <v>19</v>
          </cell>
        </row>
        <row r="439">
          <cell r="F439">
            <v>3</v>
          </cell>
        </row>
        <row r="440">
          <cell r="F440">
            <v>12</v>
          </cell>
        </row>
        <row r="441">
          <cell r="F441">
            <v>1</v>
          </cell>
        </row>
        <row r="442">
          <cell r="F442">
            <v>20</v>
          </cell>
        </row>
        <row r="443">
          <cell r="F443">
            <v>3</v>
          </cell>
        </row>
        <row r="444">
          <cell r="F444">
            <v>3</v>
          </cell>
        </row>
        <row r="445">
          <cell r="F445">
            <v>16</v>
          </cell>
        </row>
        <row r="446">
          <cell r="F446">
            <v>20</v>
          </cell>
        </row>
        <row r="447">
          <cell r="F447">
            <v>8</v>
          </cell>
        </row>
        <row r="448">
          <cell r="F448">
            <v>9</v>
          </cell>
        </row>
        <row r="449">
          <cell r="F449">
            <v>9</v>
          </cell>
        </row>
        <row r="450">
          <cell r="F450">
            <v>3</v>
          </cell>
        </row>
        <row r="451">
          <cell r="F451">
            <v>20</v>
          </cell>
        </row>
        <row r="452">
          <cell r="F452">
            <v>1</v>
          </cell>
        </row>
        <row r="453">
          <cell r="F453">
            <v>5</v>
          </cell>
        </row>
        <row r="454">
          <cell r="F454">
            <v>12</v>
          </cell>
        </row>
        <row r="455">
          <cell r="F455">
            <v>6</v>
          </cell>
        </row>
        <row r="456">
          <cell r="F456">
            <v>4</v>
          </cell>
        </row>
        <row r="457">
          <cell r="F457">
            <v>15</v>
          </cell>
        </row>
        <row r="458">
          <cell r="F458">
            <v>9</v>
          </cell>
        </row>
        <row r="459">
          <cell r="F459">
            <v>11</v>
          </cell>
        </row>
        <row r="460">
          <cell r="F460">
            <v>8</v>
          </cell>
        </row>
        <row r="461">
          <cell r="F461">
            <v>4</v>
          </cell>
        </row>
        <row r="462">
          <cell r="F462">
            <v>12</v>
          </cell>
        </row>
        <row r="463">
          <cell r="F463">
            <v>15</v>
          </cell>
        </row>
        <row r="464">
          <cell r="F464">
            <v>1</v>
          </cell>
        </row>
        <row r="465">
          <cell r="F465">
            <v>2</v>
          </cell>
        </row>
        <row r="466">
          <cell r="F466">
            <v>20</v>
          </cell>
        </row>
        <row r="467">
          <cell r="F467">
            <v>4</v>
          </cell>
        </row>
        <row r="468">
          <cell r="F468">
            <v>18</v>
          </cell>
        </row>
        <row r="469">
          <cell r="F469">
            <v>7</v>
          </cell>
        </row>
        <row r="470">
          <cell r="F470">
            <v>11</v>
          </cell>
        </row>
        <row r="471">
          <cell r="F471">
            <v>1</v>
          </cell>
        </row>
        <row r="472">
          <cell r="F472">
            <v>16</v>
          </cell>
        </row>
        <row r="473">
          <cell r="F473">
            <v>6</v>
          </cell>
        </row>
        <row r="474">
          <cell r="F474">
            <v>16</v>
          </cell>
        </row>
        <row r="475">
          <cell r="F475">
            <v>7</v>
          </cell>
        </row>
        <row r="476">
          <cell r="F476">
            <v>8</v>
          </cell>
        </row>
        <row r="477">
          <cell r="F477">
            <v>15</v>
          </cell>
        </row>
        <row r="478">
          <cell r="F478">
            <v>11</v>
          </cell>
        </row>
        <row r="479">
          <cell r="F479">
            <v>6</v>
          </cell>
        </row>
        <row r="480">
          <cell r="F480">
            <v>11</v>
          </cell>
        </row>
        <row r="481">
          <cell r="F481">
            <v>7</v>
          </cell>
        </row>
        <row r="482">
          <cell r="F482">
            <v>1</v>
          </cell>
        </row>
        <row r="483">
          <cell r="F483">
            <v>15</v>
          </cell>
        </row>
        <row r="484">
          <cell r="F484">
            <v>13</v>
          </cell>
        </row>
        <row r="485">
          <cell r="F485">
            <v>12</v>
          </cell>
        </row>
        <row r="486">
          <cell r="F486">
            <v>1</v>
          </cell>
        </row>
        <row r="487">
          <cell r="F487">
            <v>15</v>
          </cell>
        </row>
        <row r="488">
          <cell r="F488">
            <v>13</v>
          </cell>
        </row>
        <row r="489">
          <cell r="F489">
            <v>6</v>
          </cell>
        </row>
        <row r="490">
          <cell r="F490">
            <v>15</v>
          </cell>
        </row>
        <row r="491">
          <cell r="F491">
            <v>12</v>
          </cell>
        </row>
        <row r="492">
          <cell r="F492">
            <v>2</v>
          </cell>
        </row>
        <row r="493">
          <cell r="F493">
            <v>2</v>
          </cell>
        </row>
        <row r="494">
          <cell r="F494">
            <v>8</v>
          </cell>
        </row>
        <row r="495">
          <cell r="F495">
            <v>10</v>
          </cell>
        </row>
        <row r="496">
          <cell r="F496">
            <v>14</v>
          </cell>
        </row>
        <row r="497">
          <cell r="F497">
            <v>8</v>
          </cell>
        </row>
        <row r="498">
          <cell r="F498">
            <v>3</v>
          </cell>
        </row>
        <row r="499">
          <cell r="F499">
            <v>10</v>
          </cell>
        </row>
        <row r="500">
          <cell r="F500">
            <v>15</v>
          </cell>
        </row>
        <row r="501">
          <cell r="F501">
            <v>11</v>
          </cell>
        </row>
        <row r="502">
          <cell r="F502">
            <v>10</v>
          </cell>
        </row>
        <row r="503">
          <cell r="F503">
            <v>11</v>
          </cell>
        </row>
        <row r="504">
          <cell r="F504">
            <v>15</v>
          </cell>
        </row>
        <row r="505">
          <cell r="F505">
            <v>2</v>
          </cell>
        </row>
        <row r="506">
          <cell r="F506">
            <v>11</v>
          </cell>
        </row>
        <row r="507">
          <cell r="F507">
            <v>17</v>
          </cell>
        </row>
        <row r="508">
          <cell r="F508">
            <v>8</v>
          </cell>
        </row>
        <row r="509">
          <cell r="F509">
            <v>9</v>
          </cell>
        </row>
        <row r="510">
          <cell r="F510">
            <v>2</v>
          </cell>
        </row>
        <row r="511">
          <cell r="F511">
            <v>15</v>
          </cell>
        </row>
        <row r="512">
          <cell r="F512">
            <v>4</v>
          </cell>
        </row>
        <row r="513">
          <cell r="F513">
            <v>15</v>
          </cell>
        </row>
        <row r="514">
          <cell r="F514">
            <v>13</v>
          </cell>
        </row>
        <row r="515">
          <cell r="F515">
            <v>13</v>
          </cell>
        </row>
        <row r="516">
          <cell r="F516">
            <v>8</v>
          </cell>
        </row>
        <row r="517">
          <cell r="F517">
            <v>1</v>
          </cell>
        </row>
        <row r="518">
          <cell r="F518">
            <v>13</v>
          </cell>
        </row>
        <row r="519">
          <cell r="F519">
            <v>6</v>
          </cell>
        </row>
        <row r="520">
          <cell r="F520">
            <v>12</v>
          </cell>
        </row>
        <row r="521">
          <cell r="F521">
            <v>9</v>
          </cell>
        </row>
        <row r="522">
          <cell r="F522">
            <v>3</v>
          </cell>
        </row>
        <row r="523">
          <cell r="F523">
            <v>14</v>
          </cell>
        </row>
        <row r="524">
          <cell r="F524">
            <v>1</v>
          </cell>
        </row>
        <row r="525">
          <cell r="F525">
            <v>6</v>
          </cell>
        </row>
        <row r="526">
          <cell r="F526">
            <v>14</v>
          </cell>
        </row>
        <row r="527">
          <cell r="F527">
            <v>7</v>
          </cell>
        </row>
        <row r="528">
          <cell r="F528">
            <v>11</v>
          </cell>
        </row>
        <row r="529">
          <cell r="F529">
            <v>7</v>
          </cell>
        </row>
        <row r="530">
          <cell r="F530">
            <v>11</v>
          </cell>
        </row>
        <row r="531">
          <cell r="F531">
            <v>14</v>
          </cell>
        </row>
        <row r="532">
          <cell r="F532">
            <v>2</v>
          </cell>
        </row>
        <row r="533">
          <cell r="F533">
            <v>15</v>
          </cell>
        </row>
        <row r="534">
          <cell r="F534">
            <v>7</v>
          </cell>
        </row>
        <row r="535">
          <cell r="F535">
            <v>4</v>
          </cell>
        </row>
        <row r="536">
          <cell r="F536">
            <v>3</v>
          </cell>
        </row>
        <row r="537">
          <cell r="F537">
            <v>19</v>
          </cell>
        </row>
        <row r="538">
          <cell r="F538">
            <v>13</v>
          </cell>
        </row>
        <row r="539">
          <cell r="F539">
            <v>6</v>
          </cell>
        </row>
        <row r="540">
          <cell r="F540">
            <v>11</v>
          </cell>
        </row>
        <row r="541">
          <cell r="F541">
            <v>6</v>
          </cell>
        </row>
        <row r="542">
          <cell r="F542">
            <v>3</v>
          </cell>
        </row>
        <row r="543">
          <cell r="F543">
            <v>8</v>
          </cell>
        </row>
        <row r="544">
          <cell r="F544">
            <v>6</v>
          </cell>
        </row>
        <row r="545">
          <cell r="F545">
            <v>11</v>
          </cell>
        </row>
        <row r="546">
          <cell r="F546">
            <v>11</v>
          </cell>
        </row>
        <row r="547">
          <cell r="F547">
            <v>12</v>
          </cell>
        </row>
        <row r="548">
          <cell r="F548">
            <v>13</v>
          </cell>
        </row>
        <row r="549">
          <cell r="F549">
            <v>8</v>
          </cell>
        </row>
        <row r="550">
          <cell r="F550">
            <v>2</v>
          </cell>
        </row>
        <row r="551">
          <cell r="F551">
            <v>2</v>
          </cell>
        </row>
        <row r="552">
          <cell r="F552">
            <v>12</v>
          </cell>
        </row>
        <row r="553">
          <cell r="F553">
            <v>13</v>
          </cell>
        </row>
        <row r="554">
          <cell r="F554">
            <v>9</v>
          </cell>
        </row>
        <row r="555">
          <cell r="F555">
            <v>11</v>
          </cell>
        </row>
        <row r="556">
          <cell r="F556">
            <v>4</v>
          </cell>
        </row>
        <row r="557">
          <cell r="F557">
            <v>8</v>
          </cell>
        </row>
        <row r="558">
          <cell r="F558">
            <v>4</v>
          </cell>
        </row>
        <row r="559">
          <cell r="F559">
            <v>8</v>
          </cell>
        </row>
        <row r="560">
          <cell r="F560">
            <v>18</v>
          </cell>
        </row>
        <row r="561">
          <cell r="F561">
            <v>9</v>
          </cell>
        </row>
        <row r="562">
          <cell r="F562">
            <v>1</v>
          </cell>
        </row>
        <row r="563">
          <cell r="F563">
            <v>10</v>
          </cell>
        </row>
        <row r="564">
          <cell r="F564">
            <v>9</v>
          </cell>
        </row>
        <row r="565">
          <cell r="F565">
            <v>18</v>
          </cell>
        </row>
        <row r="566">
          <cell r="F566">
            <v>4</v>
          </cell>
        </row>
        <row r="567">
          <cell r="F567">
            <v>4</v>
          </cell>
        </row>
        <row r="568">
          <cell r="F568">
            <v>6</v>
          </cell>
        </row>
        <row r="569">
          <cell r="F569">
            <v>7</v>
          </cell>
        </row>
        <row r="570">
          <cell r="F570">
            <v>14</v>
          </cell>
        </row>
        <row r="571">
          <cell r="F571">
            <v>9</v>
          </cell>
        </row>
        <row r="572">
          <cell r="F572">
            <v>10</v>
          </cell>
        </row>
        <row r="573">
          <cell r="F573">
            <v>13</v>
          </cell>
        </row>
        <row r="574">
          <cell r="F574">
            <v>4</v>
          </cell>
        </row>
        <row r="575">
          <cell r="F575">
            <v>12</v>
          </cell>
        </row>
        <row r="576">
          <cell r="F576">
            <v>6</v>
          </cell>
        </row>
        <row r="577">
          <cell r="F577">
            <v>15</v>
          </cell>
        </row>
        <row r="578">
          <cell r="F578">
            <v>2</v>
          </cell>
        </row>
        <row r="579">
          <cell r="F579">
            <v>9</v>
          </cell>
        </row>
        <row r="580">
          <cell r="F580">
            <v>10</v>
          </cell>
        </row>
        <row r="581">
          <cell r="F581">
            <v>4</v>
          </cell>
        </row>
        <row r="582">
          <cell r="F582">
            <v>10</v>
          </cell>
        </row>
        <row r="583">
          <cell r="F583">
            <v>4</v>
          </cell>
        </row>
        <row r="584">
          <cell r="F584">
            <v>6</v>
          </cell>
        </row>
        <row r="585">
          <cell r="F585">
            <v>6</v>
          </cell>
        </row>
        <row r="586">
          <cell r="F586">
            <v>8</v>
          </cell>
        </row>
        <row r="587">
          <cell r="F587">
            <v>4</v>
          </cell>
        </row>
        <row r="588">
          <cell r="F588">
            <v>7</v>
          </cell>
        </row>
        <row r="589">
          <cell r="F589">
            <v>15</v>
          </cell>
        </row>
        <row r="590">
          <cell r="F590">
            <v>12</v>
          </cell>
        </row>
        <row r="591">
          <cell r="F591">
            <v>9</v>
          </cell>
        </row>
        <row r="592">
          <cell r="F592">
            <v>7</v>
          </cell>
        </row>
        <row r="593">
          <cell r="F593">
            <v>12</v>
          </cell>
        </row>
        <row r="594">
          <cell r="F594">
            <v>13</v>
          </cell>
        </row>
        <row r="595">
          <cell r="F595">
            <v>1</v>
          </cell>
        </row>
        <row r="596">
          <cell r="F596">
            <v>7</v>
          </cell>
        </row>
        <row r="597">
          <cell r="F597">
            <v>12</v>
          </cell>
        </row>
        <row r="598">
          <cell r="F598">
            <v>5</v>
          </cell>
        </row>
        <row r="599">
          <cell r="F599">
            <v>2</v>
          </cell>
        </row>
        <row r="600">
          <cell r="F600">
            <v>14</v>
          </cell>
        </row>
        <row r="601">
          <cell r="F601">
            <v>9</v>
          </cell>
        </row>
        <row r="602">
          <cell r="F602">
            <v>10</v>
          </cell>
        </row>
        <row r="603">
          <cell r="F603">
            <v>8</v>
          </cell>
        </row>
        <row r="604">
          <cell r="F604">
            <v>6</v>
          </cell>
        </row>
        <row r="605">
          <cell r="F605">
            <v>11</v>
          </cell>
        </row>
        <row r="606">
          <cell r="F606">
            <v>9</v>
          </cell>
        </row>
        <row r="607">
          <cell r="F607">
            <v>4</v>
          </cell>
        </row>
        <row r="608">
          <cell r="F608">
            <v>1</v>
          </cell>
        </row>
        <row r="609">
          <cell r="F609">
            <v>20</v>
          </cell>
        </row>
        <row r="610">
          <cell r="F610">
            <v>10</v>
          </cell>
        </row>
        <row r="611">
          <cell r="F611">
            <v>1</v>
          </cell>
        </row>
        <row r="612">
          <cell r="F612">
            <v>7</v>
          </cell>
        </row>
        <row r="613">
          <cell r="F613">
            <v>11</v>
          </cell>
        </row>
        <row r="614">
          <cell r="F614">
            <v>7</v>
          </cell>
        </row>
        <row r="615">
          <cell r="F615">
            <v>9</v>
          </cell>
        </row>
        <row r="616">
          <cell r="F616">
            <v>3</v>
          </cell>
        </row>
        <row r="617">
          <cell r="F617">
            <v>8</v>
          </cell>
        </row>
        <row r="618">
          <cell r="F618">
            <v>10</v>
          </cell>
        </row>
        <row r="619">
          <cell r="F619">
            <v>2</v>
          </cell>
        </row>
        <row r="620">
          <cell r="F620">
            <v>8</v>
          </cell>
        </row>
        <row r="621">
          <cell r="F621">
            <v>14</v>
          </cell>
        </row>
        <row r="622">
          <cell r="F622">
            <v>10</v>
          </cell>
        </row>
        <row r="623">
          <cell r="F623">
            <v>5</v>
          </cell>
        </row>
        <row r="624">
          <cell r="F624">
            <v>15</v>
          </cell>
        </row>
        <row r="625">
          <cell r="F625">
            <v>12</v>
          </cell>
        </row>
        <row r="626">
          <cell r="F626">
            <v>2</v>
          </cell>
        </row>
        <row r="627">
          <cell r="F627">
            <v>11</v>
          </cell>
        </row>
        <row r="628">
          <cell r="F628">
            <v>14</v>
          </cell>
        </row>
        <row r="629">
          <cell r="F629">
            <v>17</v>
          </cell>
        </row>
        <row r="630">
          <cell r="F630">
            <v>8</v>
          </cell>
        </row>
        <row r="631">
          <cell r="F631">
            <v>13</v>
          </cell>
        </row>
        <row r="632">
          <cell r="F632">
            <v>8</v>
          </cell>
        </row>
        <row r="633">
          <cell r="F633">
            <v>13</v>
          </cell>
        </row>
        <row r="634">
          <cell r="F634">
            <v>6</v>
          </cell>
        </row>
        <row r="635">
          <cell r="F635">
            <v>2</v>
          </cell>
        </row>
        <row r="636">
          <cell r="F636">
            <v>7</v>
          </cell>
        </row>
        <row r="637">
          <cell r="F637">
            <v>7</v>
          </cell>
        </row>
        <row r="638">
          <cell r="F638">
            <v>14</v>
          </cell>
        </row>
        <row r="639">
          <cell r="F639">
            <v>12</v>
          </cell>
        </row>
        <row r="640">
          <cell r="F640">
            <v>13</v>
          </cell>
        </row>
        <row r="641">
          <cell r="F641">
            <v>10</v>
          </cell>
        </row>
        <row r="642">
          <cell r="F642">
            <v>2</v>
          </cell>
        </row>
        <row r="643">
          <cell r="F643">
            <v>5</v>
          </cell>
        </row>
        <row r="644">
          <cell r="F644">
            <v>20</v>
          </cell>
        </row>
        <row r="645">
          <cell r="F645">
            <v>4</v>
          </cell>
        </row>
        <row r="646">
          <cell r="F646">
            <v>2</v>
          </cell>
        </row>
        <row r="647">
          <cell r="F647">
            <v>17</v>
          </cell>
        </row>
        <row r="648">
          <cell r="F648">
            <v>13</v>
          </cell>
        </row>
        <row r="649">
          <cell r="F649">
            <v>9</v>
          </cell>
        </row>
        <row r="650">
          <cell r="F650">
            <v>9</v>
          </cell>
        </row>
        <row r="651">
          <cell r="F651">
            <v>8</v>
          </cell>
        </row>
        <row r="652">
          <cell r="F652">
            <v>12</v>
          </cell>
        </row>
        <row r="653">
          <cell r="F653">
            <v>20</v>
          </cell>
        </row>
        <row r="654">
          <cell r="F654">
            <v>3</v>
          </cell>
        </row>
        <row r="655">
          <cell r="F655">
            <v>14</v>
          </cell>
        </row>
        <row r="656">
          <cell r="F656">
            <v>4</v>
          </cell>
        </row>
        <row r="657">
          <cell r="F657">
            <v>10</v>
          </cell>
        </row>
        <row r="658">
          <cell r="F658">
            <v>6</v>
          </cell>
        </row>
        <row r="659">
          <cell r="F659">
            <v>2</v>
          </cell>
        </row>
        <row r="660">
          <cell r="F660">
            <v>7</v>
          </cell>
        </row>
        <row r="661">
          <cell r="F661">
            <v>3</v>
          </cell>
        </row>
        <row r="662">
          <cell r="F662">
            <v>8</v>
          </cell>
        </row>
        <row r="663">
          <cell r="F663">
            <v>9</v>
          </cell>
        </row>
        <row r="664">
          <cell r="F664">
            <v>11</v>
          </cell>
        </row>
        <row r="665">
          <cell r="F665">
            <v>11</v>
          </cell>
        </row>
        <row r="666">
          <cell r="F666">
            <v>11</v>
          </cell>
        </row>
        <row r="667">
          <cell r="F667">
            <v>11</v>
          </cell>
        </row>
        <row r="668">
          <cell r="F668">
            <v>1</v>
          </cell>
        </row>
        <row r="669">
          <cell r="F669">
            <v>1</v>
          </cell>
        </row>
        <row r="670">
          <cell r="F670">
            <v>1</v>
          </cell>
        </row>
        <row r="671">
          <cell r="F671">
            <v>3</v>
          </cell>
        </row>
        <row r="672">
          <cell r="F672">
            <v>7</v>
          </cell>
        </row>
        <row r="673">
          <cell r="F673">
            <v>12</v>
          </cell>
        </row>
        <row r="674">
          <cell r="F674">
            <v>19</v>
          </cell>
        </row>
        <row r="675">
          <cell r="F675">
            <v>3</v>
          </cell>
        </row>
        <row r="676">
          <cell r="F676">
            <v>16</v>
          </cell>
        </row>
        <row r="677">
          <cell r="F677">
            <v>17</v>
          </cell>
        </row>
        <row r="678">
          <cell r="F678">
            <v>8</v>
          </cell>
        </row>
        <row r="679">
          <cell r="F679">
            <v>15</v>
          </cell>
        </row>
        <row r="680">
          <cell r="F680">
            <v>13</v>
          </cell>
        </row>
        <row r="681">
          <cell r="F681">
            <v>3</v>
          </cell>
        </row>
        <row r="682">
          <cell r="F682">
            <v>6</v>
          </cell>
        </row>
        <row r="683">
          <cell r="F683">
            <v>5</v>
          </cell>
        </row>
        <row r="684">
          <cell r="F684">
            <v>2</v>
          </cell>
        </row>
        <row r="685">
          <cell r="F685">
            <v>15</v>
          </cell>
        </row>
        <row r="686">
          <cell r="F686">
            <v>4</v>
          </cell>
        </row>
        <row r="687">
          <cell r="F687">
            <v>8</v>
          </cell>
        </row>
        <row r="688">
          <cell r="F688">
            <v>9</v>
          </cell>
        </row>
        <row r="689">
          <cell r="F689">
            <v>10</v>
          </cell>
        </row>
        <row r="690">
          <cell r="F690">
            <v>4</v>
          </cell>
        </row>
        <row r="691">
          <cell r="F691">
            <v>13</v>
          </cell>
        </row>
        <row r="692">
          <cell r="F692">
            <v>8</v>
          </cell>
        </row>
        <row r="693">
          <cell r="F693">
            <v>3</v>
          </cell>
        </row>
        <row r="694">
          <cell r="F694">
            <v>10</v>
          </cell>
        </row>
        <row r="695">
          <cell r="F695">
            <v>15</v>
          </cell>
        </row>
        <row r="696">
          <cell r="F696">
            <v>7</v>
          </cell>
        </row>
        <row r="697">
          <cell r="F697">
            <v>17</v>
          </cell>
        </row>
        <row r="698">
          <cell r="F698">
            <v>3</v>
          </cell>
        </row>
        <row r="699">
          <cell r="F699">
            <v>14</v>
          </cell>
        </row>
        <row r="700">
          <cell r="F700">
            <v>5</v>
          </cell>
        </row>
        <row r="701">
          <cell r="F701">
            <v>6</v>
          </cell>
        </row>
        <row r="702">
          <cell r="F702">
            <v>9</v>
          </cell>
        </row>
        <row r="703">
          <cell r="F703">
            <v>6</v>
          </cell>
        </row>
        <row r="704">
          <cell r="F704">
            <v>4</v>
          </cell>
        </row>
        <row r="705">
          <cell r="F705">
            <v>7</v>
          </cell>
        </row>
        <row r="706">
          <cell r="F706">
            <v>13</v>
          </cell>
        </row>
        <row r="707">
          <cell r="F707">
            <v>8</v>
          </cell>
        </row>
        <row r="708">
          <cell r="F708">
            <v>12</v>
          </cell>
        </row>
        <row r="709">
          <cell r="F709">
            <v>3</v>
          </cell>
        </row>
        <row r="710">
          <cell r="F710">
            <v>4</v>
          </cell>
        </row>
        <row r="711">
          <cell r="F711">
            <v>15</v>
          </cell>
        </row>
        <row r="712">
          <cell r="F712">
            <v>12</v>
          </cell>
        </row>
        <row r="713">
          <cell r="F713">
            <v>2</v>
          </cell>
        </row>
        <row r="714">
          <cell r="F714">
            <v>5</v>
          </cell>
        </row>
        <row r="715">
          <cell r="F715">
            <v>3</v>
          </cell>
        </row>
        <row r="716">
          <cell r="F716">
            <v>3</v>
          </cell>
        </row>
        <row r="717">
          <cell r="F717">
            <v>2</v>
          </cell>
        </row>
        <row r="718">
          <cell r="F718">
            <v>2</v>
          </cell>
        </row>
        <row r="719">
          <cell r="F719">
            <v>2</v>
          </cell>
        </row>
        <row r="720">
          <cell r="F720">
            <v>6</v>
          </cell>
        </row>
        <row r="721">
          <cell r="F721">
            <v>17</v>
          </cell>
        </row>
        <row r="722">
          <cell r="F722">
            <v>10</v>
          </cell>
        </row>
        <row r="723">
          <cell r="F723">
            <v>14</v>
          </cell>
        </row>
        <row r="724">
          <cell r="F724">
            <v>10</v>
          </cell>
        </row>
        <row r="725">
          <cell r="F725">
            <v>9</v>
          </cell>
        </row>
        <row r="726">
          <cell r="F726">
            <v>8</v>
          </cell>
        </row>
        <row r="727">
          <cell r="F727">
            <v>9</v>
          </cell>
        </row>
        <row r="728">
          <cell r="F728">
            <v>7</v>
          </cell>
        </row>
        <row r="729">
          <cell r="F729">
            <v>5</v>
          </cell>
        </row>
        <row r="730">
          <cell r="F730">
            <v>8</v>
          </cell>
        </row>
        <row r="731">
          <cell r="F731">
            <v>5</v>
          </cell>
        </row>
        <row r="732">
          <cell r="F732">
            <v>10</v>
          </cell>
        </row>
        <row r="733">
          <cell r="F733">
            <v>3</v>
          </cell>
        </row>
        <row r="734">
          <cell r="F734">
            <v>10</v>
          </cell>
        </row>
        <row r="735">
          <cell r="F735">
            <v>16</v>
          </cell>
        </row>
        <row r="736">
          <cell r="F736">
            <v>8</v>
          </cell>
        </row>
        <row r="737">
          <cell r="F737">
            <v>5</v>
          </cell>
        </row>
        <row r="738">
          <cell r="F738">
            <v>13</v>
          </cell>
        </row>
        <row r="739">
          <cell r="F739">
            <v>1</v>
          </cell>
        </row>
        <row r="740">
          <cell r="F740">
            <v>11</v>
          </cell>
        </row>
        <row r="741">
          <cell r="F741">
            <v>12</v>
          </cell>
        </row>
        <row r="742">
          <cell r="F742">
            <v>13</v>
          </cell>
        </row>
        <row r="743">
          <cell r="F743">
            <v>8</v>
          </cell>
        </row>
        <row r="744">
          <cell r="F744">
            <v>7</v>
          </cell>
        </row>
        <row r="745">
          <cell r="F745">
            <v>5</v>
          </cell>
        </row>
        <row r="746">
          <cell r="F746">
            <v>8</v>
          </cell>
        </row>
        <row r="747">
          <cell r="F747">
            <v>16</v>
          </cell>
        </row>
        <row r="748">
          <cell r="F748">
            <v>3</v>
          </cell>
        </row>
        <row r="749">
          <cell r="F749">
            <v>9</v>
          </cell>
        </row>
        <row r="750">
          <cell r="F750">
            <v>8</v>
          </cell>
        </row>
        <row r="751">
          <cell r="F751">
            <v>15</v>
          </cell>
        </row>
        <row r="752">
          <cell r="F752">
            <v>7</v>
          </cell>
        </row>
        <row r="753">
          <cell r="F753">
            <v>13</v>
          </cell>
        </row>
        <row r="754">
          <cell r="F754">
            <v>1</v>
          </cell>
        </row>
        <row r="755">
          <cell r="F755">
            <v>2</v>
          </cell>
        </row>
        <row r="756">
          <cell r="F756">
            <v>13</v>
          </cell>
        </row>
        <row r="757">
          <cell r="F757">
            <v>1</v>
          </cell>
        </row>
        <row r="758">
          <cell r="F758">
            <v>1</v>
          </cell>
        </row>
        <row r="759">
          <cell r="F759">
            <v>8</v>
          </cell>
        </row>
        <row r="760">
          <cell r="F760">
            <v>10</v>
          </cell>
        </row>
        <row r="761">
          <cell r="F761">
            <v>15</v>
          </cell>
        </row>
        <row r="762">
          <cell r="F762">
            <v>13</v>
          </cell>
        </row>
        <row r="763">
          <cell r="F763">
            <v>12</v>
          </cell>
        </row>
        <row r="764">
          <cell r="F764">
            <v>5</v>
          </cell>
        </row>
        <row r="765">
          <cell r="F765">
            <v>7</v>
          </cell>
        </row>
        <row r="766">
          <cell r="F766">
            <v>5</v>
          </cell>
        </row>
        <row r="767">
          <cell r="F767">
            <v>10</v>
          </cell>
        </row>
        <row r="768">
          <cell r="F768">
            <v>7</v>
          </cell>
        </row>
        <row r="769">
          <cell r="F769">
            <v>13</v>
          </cell>
        </row>
        <row r="770">
          <cell r="F770">
            <v>3</v>
          </cell>
        </row>
        <row r="771">
          <cell r="F771">
            <v>7</v>
          </cell>
        </row>
        <row r="772">
          <cell r="F772">
            <v>1</v>
          </cell>
        </row>
        <row r="773">
          <cell r="F773">
            <v>6</v>
          </cell>
        </row>
        <row r="774">
          <cell r="F774">
            <v>15</v>
          </cell>
        </row>
        <row r="775">
          <cell r="F775">
            <v>2</v>
          </cell>
        </row>
        <row r="776">
          <cell r="F776">
            <v>9</v>
          </cell>
        </row>
        <row r="777">
          <cell r="F777">
            <v>14</v>
          </cell>
        </row>
        <row r="778">
          <cell r="F778">
            <v>8</v>
          </cell>
        </row>
        <row r="779">
          <cell r="F779">
            <v>7</v>
          </cell>
        </row>
        <row r="780">
          <cell r="F780">
            <v>15</v>
          </cell>
        </row>
        <row r="781">
          <cell r="F781">
            <v>13</v>
          </cell>
        </row>
        <row r="782">
          <cell r="F782">
            <v>1</v>
          </cell>
        </row>
        <row r="783">
          <cell r="F783">
            <v>20</v>
          </cell>
        </row>
        <row r="784">
          <cell r="F784">
            <v>9</v>
          </cell>
        </row>
        <row r="785">
          <cell r="F785">
            <v>13</v>
          </cell>
        </row>
        <row r="786">
          <cell r="F786">
            <v>20</v>
          </cell>
        </row>
        <row r="787">
          <cell r="F787">
            <v>6</v>
          </cell>
        </row>
        <row r="788">
          <cell r="F788">
            <v>8</v>
          </cell>
        </row>
        <row r="789">
          <cell r="F789">
            <v>6</v>
          </cell>
        </row>
        <row r="790">
          <cell r="F790">
            <v>6</v>
          </cell>
        </row>
        <row r="791">
          <cell r="F791">
            <v>19</v>
          </cell>
        </row>
        <row r="792">
          <cell r="F792">
            <v>10</v>
          </cell>
        </row>
        <row r="793">
          <cell r="F793">
            <v>6</v>
          </cell>
        </row>
        <row r="794">
          <cell r="F794">
            <v>7</v>
          </cell>
        </row>
        <row r="795">
          <cell r="F795">
            <v>10</v>
          </cell>
        </row>
        <row r="796">
          <cell r="F796">
            <v>13</v>
          </cell>
        </row>
        <row r="797">
          <cell r="F797">
            <v>10</v>
          </cell>
        </row>
        <row r="798">
          <cell r="F798">
            <v>3</v>
          </cell>
        </row>
        <row r="799">
          <cell r="F799">
            <v>15</v>
          </cell>
        </row>
        <row r="800">
          <cell r="F800">
            <v>11</v>
          </cell>
        </row>
        <row r="801">
          <cell r="F801">
            <v>11</v>
          </cell>
        </row>
        <row r="802">
          <cell r="F802">
            <v>4</v>
          </cell>
        </row>
        <row r="803">
          <cell r="F803">
            <v>9</v>
          </cell>
        </row>
        <row r="804">
          <cell r="F804">
            <v>19</v>
          </cell>
        </row>
        <row r="805">
          <cell r="F805">
            <v>9</v>
          </cell>
        </row>
        <row r="806">
          <cell r="F806">
            <v>14</v>
          </cell>
        </row>
        <row r="807">
          <cell r="F807">
            <v>1</v>
          </cell>
        </row>
        <row r="808">
          <cell r="F808">
            <v>1</v>
          </cell>
        </row>
        <row r="809">
          <cell r="F809">
            <v>15</v>
          </cell>
        </row>
        <row r="810">
          <cell r="F810">
            <v>12</v>
          </cell>
        </row>
        <row r="811">
          <cell r="F811">
            <v>6</v>
          </cell>
        </row>
        <row r="812">
          <cell r="F812">
            <v>14</v>
          </cell>
        </row>
        <row r="813">
          <cell r="F813">
            <v>15</v>
          </cell>
        </row>
        <row r="814">
          <cell r="F814">
            <v>1</v>
          </cell>
        </row>
        <row r="815">
          <cell r="F815">
            <v>12</v>
          </cell>
        </row>
        <row r="816">
          <cell r="F816">
            <v>8</v>
          </cell>
        </row>
        <row r="817">
          <cell r="F817">
            <v>10</v>
          </cell>
        </row>
        <row r="818">
          <cell r="F818">
            <v>4</v>
          </cell>
        </row>
        <row r="819">
          <cell r="F819">
            <v>1</v>
          </cell>
        </row>
        <row r="820">
          <cell r="F820">
            <v>3</v>
          </cell>
        </row>
        <row r="821">
          <cell r="F821">
            <v>8</v>
          </cell>
        </row>
        <row r="822">
          <cell r="F822">
            <v>11</v>
          </cell>
        </row>
        <row r="823">
          <cell r="F823">
            <v>1</v>
          </cell>
        </row>
        <row r="824">
          <cell r="F824">
            <v>6</v>
          </cell>
        </row>
        <row r="825">
          <cell r="F825">
            <v>1</v>
          </cell>
        </row>
        <row r="826">
          <cell r="F826">
            <v>18</v>
          </cell>
        </row>
        <row r="827">
          <cell r="F827">
            <v>16</v>
          </cell>
        </row>
        <row r="828">
          <cell r="F828">
            <v>18</v>
          </cell>
        </row>
        <row r="829">
          <cell r="F829">
            <v>8</v>
          </cell>
        </row>
        <row r="830">
          <cell r="F830">
            <v>13</v>
          </cell>
        </row>
        <row r="831">
          <cell r="F831">
            <v>5</v>
          </cell>
        </row>
        <row r="832">
          <cell r="F832">
            <v>2</v>
          </cell>
        </row>
        <row r="833">
          <cell r="F833">
            <v>13</v>
          </cell>
        </row>
        <row r="834">
          <cell r="F834">
            <v>8</v>
          </cell>
        </row>
        <row r="835">
          <cell r="F835">
            <v>11</v>
          </cell>
        </row>
        <row r="836">
          <cell r="F836">
            <v>7</v>
          </cell>
        </row>
        <row r="837">
          <cell r="F837">
            <v>11</v>
          </cell>
        </row>
        <row r="838">
          <cell r="F838">
            <v>1</v>
          </cell>
        </row>
        <row r="839">
          <cell r="F839">
            <v>13</v>
          </cell>
        </row>
        <row r="840">
          <cell r="F840">
            <v>8</v>
          </cell>
        </row>
        <row r="841">
          <cell r="F841">
            <v>7</v>
          </cell>
        </row>
        <row r="842">
          <cell r="F842">
            <v>17</v>
          </cell>
        </row>
        <row r="843">
          <cell r="F843">
            <v>2</v>
          </cell>
        </row>
        <row r="844">
          <cell r="F844">
            <v>6</v>
          </cell>
        </row>
        <row r="845">
          <cell r="F845">
            <v>9</v>
          </cell>
        </row>
        <row r="846">
          <cell r="F846">
            <v>9</v>
          </cell>
        </row>
        <row r="847">
          <cell r="F847">
            <v>13</v>
          </cell>
        </row>
        <row r="848">
          <cell r="F848">
            <v>1</v>
          </cell>
        </row>
        <row r="849">
          <cell r="F849">
            <v>10</v>
          </cell>
        </row>
        <row r="850">
          <cell r="F850">
            <v>1</v>
          </cell>
        </row>
        <row r="851">
          <cell r="F851">
            <v>7</v>
          </cell>
        </row>
        <row r="852">
          <cell r="F852">
            <v>6</v>
          </cell>
        </row>
        <row r="853">
          <cell r="F853">
            <v>10</v>
          </cell>
        </row>
        <row r="854">
          <cell r="F854">
            <v>13</v>
          </cell>
        </row>
        <row r="855">
          <cell r="F855">
            <v>2</v>
          </cell>
        </row>
        <row r="856">
          <cell r="F856">
            <v>8</v>
          </cell>
        </row>
        <row r="857">
          <cell r="F857">
            <v>3</v>
          </cell>
        </row>
        <row r="858">
          <cell r="F858">
            <v>12</v>
          </cell>
        </row>
        <row r="859">
          <cell r="F859">
            <v>19</v>
          </cell>
        </row>
        <row r="860">
          <cell r="F860">
            <v>3</v>
          </cell>
        </row>
        <row r="861">
          <cell r="F861">
            <v>3</v>
          </cell>
        </row>
        <row r="862">
          <cell r="F862">
            <v>3</v>
          </cell>
        </row>
        <row r="863">
          <cell r="F863">
            <v>7</v>
          </cell>
        </row>
        <row r="864">
          <cell r="F864">
            <v>10</v>
          </cell>
        </row>
        <row r="865">
          <cell r="F865">
            <v>1</v>
          </cell>
        </row>
        <row r="866">
          <cell r="F866">
            <v>8</v>
          </cell>
        </row>
        <row r="867">
          <cell r="F867">
            <v>10</v>
          </cell>
        </row>
        <row r="868">
          <cell r="F868">
            <v>10</v>
          </cell>
        </row>
        <row r="869">
          <cell r="F869">
            <v>10</v>
          </cell>
        </row>
        <row r="870">
          <cell r="F870">
            <v>1</v>
          </cell>
        </row>
        <row r="871">
          <cell r="F871">
            <v>6</v>
          </cell>
        </row>
        <row r="872">
          <cell r="F872">
            <v>18</v>
          </cell>
        </row>
        <row r="873">
          <cell r="F873">
            <v>2</v>
          </cell>
        </row>
        <row r="874">
          <cell r="F874">
            <v>15</v>
          </cell>
        </row>
        <row r="875">
          <cell r="F875">
            <v>9</v>
          </cell>
        </row>
        <row r="876">
          <cell r="F876">
            <v>5</v>
          </cell>
        </row>
        <row r="877">
          <cell r="F877">
            <v>9</v>
          </cell>
        </row>
        <row r="878">
          <cell r="F878">
            <v>13</v>
          </cell>
        </row>
        <row r="879">
          <cell r="F879">
            <v>13</v>
          </cell>
        </row>
        <row r="880">
          <cell r="F880">
            <v>15</v>
          </cell>
        </row>
        <row r="881">
          <cell r="F881">
            <v>12</v>
          </cell>
        </row>
        <row r="882">
          <cell r="F882">
            <v>7</v>
          </cell>
        </row>
        <row r="883">
          <cell r="F883">
            <v>5</v>
          </cell>
        </row>
        <row r="884">
          <cell r="F884">
            <v>15</v>
          </cell>
        </row>
        <row r="885">
          <cell r="F885">
            <v>14</v>
          </cell>
        </row>
        <row r="886">
          <cell r="F886">
            <v>11</v>
          </cell>
        </row>
        <row r="887">
          <cell r="F887">
            <v>12</v>
          </cell>
        </row>
        <row r="888">
          <cell r="F888">
            <v>6</v>
          </cell>
        </row>
        <row r="889">
          <cell r="F889">
            <v>11</v>
          </cell>
        </row>
        <row r="890">
          <cell r="F890">
            <v>14</v>
          </cell>
        </row>
        <row r="891">
          <cell r="F891">
            <v>6</v>
          </cell>
        </row>
        <row r="892">
          <cell r="F892">
            <v>13</v>
          </cell>
        </row>
        <row r="893">
          <cell r="F893">
            <v>4</v>
          </cell>
        </row>
        <row r="894">
          <cell r="F894">
            <v>7</v>
          </cell>
        </row>
        <row r="895">
          <cell r="F895">
            <v>5</v>
          </cell>
        </row>
        <row r="896">
          <cell r="F896">
            <v>11</v>
          </cell>
        </row>
        <row r="897">
          <cell r="F897">
            <v>5</v>
          </cell>
        </row>
        <row r="898">
          <cell r="F898">
            <v>8</v>
          </cell>
        </row>
        <row r="899">
          <cell r="F899">
            <v>12</v>
          </cell>
        </row>
        <row r="900">
          <cell r="F900">
            <v>3</v>
          </cell>
        </row>
        <row r="901">
          <cell r="F901">
            <v>12</v>
          </cell>
        </row>
        <row r="902">
          <cell r="F902">
            <v>15</v>
          </cell>
        </row>
        <row r="903">
          <cell r="F903">
            <v>7</v>
          </cell>
        </row>
        <row r="904">
          <cell r="F904">
            <v>9</v>
          </cell>
        </row>
        <row r="905">
          <cell r="F905">
            <v>20</v>
          </cell>
        </row>
        <row r="906">
          <cell r="F906">
            <v>3</v>
          </cell>
        </row>
        <row r="907">
          <cell r="F907">
            <v>18</v>
          </cell>
        </row>
        <row r="908">
          <cell r="F908">
            <v>12</v>
          </cell>
        </row>
        <row r="909">
          <cell r="F909">
            <v>15</v>
          </cell>
        </row>
        <row r="910">
          <cell r="F910">
            <v>11</v>
          </cell>
        </row>
        <row r="911">
          <cell r="F911">
            <v>8</v>
          </cell>
        </row>
        <row r="912">
          <cell r="F912">
            <v>14</v>
          </cell>
        </row>
      </sheetData>
      <sheetData sheetId="4">
        <row r="3">
          <cell r="A3" t="str">
            <v>Гергана</v>
          </cell>
          <cell r="B3" t="str">
            <v>Гемеджиева</v>
          </cell>
          <cell r="C3">
            <v>0</v>
          </cell>
        </row>
        <row r="4">
          <cell r="A4" t="str">
            <v>Стоян</v>
          </cell>
          <cell r="B4" t="str">
            <v>Минов</v>
          </cell>
          <cell r="C4">
            <v>0</v>
          </cell>
        </row>
        <row r="5">
          <cell r="A5" t="str">
            <v>Никола</v>
          </cell>
          <cell r="B5" t="str">
            <v>Витяков</v>
          </cell>
          <cell r="C5">
            <v>0.98</v>
          </cell>
        </row>
        <row r="6">
          <cell r="A6" t="str">
            <v>Силвия</v>
          </cell>
          <cell r="B6" t="str">
            <v>Тошева</v>
          </cell>
          <cell r="C6">
            <v>0.97</v>
          </cell>
        </row>
        <row r="7">
          <cell r="A7" t="str">
            <v>Ивайло</v>
          </cell>
          <cell r="B7" t="str">
            <v>Шалдев</v>
          </cell>
          <cell r="C7">
            <v>0</v>
          </cell>
        </row>
        <row r="8">
          <cell r="A8" t="str">
            <v>Йордан</v>
          </cell>
          <cell r="B8" t="str">
            <v>Кескинов</v>
          </cell>
          <cell r="C8">
            <v>1</v>
          </cell>
        </row>
        <row r="9">
          <cell r="A9" t="str">
            <v>Пенка</v>
          </cell>
          <cell r="B9" t="str">
            <v>Гюзелева</v>
          </cell>
          <cell r="C9">
            <v>0.56000000000000005</v>
          </cell>
        </row>
        <row r="10">
          <cell r="A10" t="str">
            <v>Александър</v>
          </cell>
          <cell r="B10" t="str">
            <v>Желев</v>
          </cell>
          <cell r="C10">
            <v>0.93</v>
          </cell>
        </row>
        <row r="11">
          <cell r="A11" t="str">
            <v>Десислава</v>
          </cell>
          <cell r="B11" t="str">
            <v>Живкова</v>
          </cell>
          <cell r="C11">
            <v>0.48</v>
          </cell>
        </row>
        <row r="12">
          <cell r="A12" t="str">
            <v>Александър</v>
          </cell>
          <cell r="B12" t="str">
            <v>Танчев</v>
          </cell>
          <cell r="C12">
            <v>0.99</v>
          </cell>
        </row>
        <row r="13">
          <cell r="A13" t="str">
            <v>Никола</v>
          </cell>
          <cell r="B13" t="str">
            <v>Грънчаров</v>
          </cell>
          <cell r="C13">
            <v>0.89</v>
          </cell>
        </row>
        <row r="14">
          <cell r="A14" t="str">
            <v>Пламен</v>
          </cell>
          <cell r="B14" t="str">
            <v>Трифонов</v>
          </cell>
          <cell r="C14">
            <v>0.59</v>
          </cell>
        </row>
        <row r="15">
          <cell r="A15" t="str">
            <v>Маргарита</v>
          </cell>
          <cell r="B15" t="str">
            <v>Плачкова</v>
          </cell>
          <cell r="C15">
            <v>0.36</v>
          </cell>
        </row>
        <row r="16">
          <cell r="A16" t="str">
            <v>Мартин</v>
          </cell>
          <cell r="B16" t="str">
            <v>Николов</v>
          </cell>
          <cell r="C16">
            <v>0.62</v>
          </cell>
        </row>
        <row r="17">
          <cell r="A17" t="str">
            <v>Иван</v>
          </cell>
          <cell r="B17" t="str">
            <v>Арабаджиев</v>
          </cell>
          <cell r="C17">
            <v>0.78</v>
          </cell>
        </row>
        <row r="18">
          <cell r="A18" t="str">
            <v>Виолета</v>
          </cell>
          <cell r="B18" t="str">
            <v>Тончева</v>
          </cell>
          <cell r="C18">
            <v>0.71</v>
          </cell>
        </row>
        <row r="19">
          <cell r="A19" t="str">
            <v>Йорданка</v>
          </cell>
          <cell r="B19" t="str">
            <v>Бонева</v>
          </cell>
          <cell r="C19">
            <v>0.79</v>
          </cell>
        </row>
        <row r="20">
          <cell r="A20" t="str">
            <v>Гергана</v>
          </cell>
          <cell r="B20" t="str">
            <v>Богоева</v>
          </cell>
          <cell r="C20">
            <v>0.37</v>
          </cell>
        </row>
        <row r="21">
          <cell r="A21" t="str">
            <v>Димитър</v>
          </cell>
          <cell r="B21" t="str">
            <v>Йорданов</v>
          </cell>
          <cell r="C21">
            <v>0.74</v>
          </cell>
        </row>
        <row r="22">
          <cell r="A22" t="str">
            <v>Радка</v>
          </cell>
          <cell r="B22" t="str">
            <v>Иванова</v>
          </cell>
          <cell r="C22">
            <v>0.64999999999999991</v>
          </cell>
        </row>
        <row r="23">
          <cell r="A23" t="str">
            <v>Александър</v>
          </cell>
          <cell r="B23" t="str">
            <v>Хаджиев</v>
          </cell>
          <cell r="C23">
            <v>0.91999999999999993</v>
          </cell>
        </row>
        <row r="24">
          <cell r="A24" t="str">
            <v>Йорданка</v>
          </cell>
          <cell r="B24" t="str">
            <v>Обрешкова</v>
          </cell>
          <cell r="C24">
            <v>0.72</v>
          </cell>
        </row>
        <row r="25">
          <cell r="A25" t="str">
            <v>Пенка</v>
          </cell>
          <cell r="B25" t="str">
            <v>Хитрова</v>
          </cell>
          <cell r="C25">
            <v>0.67999999999999994</v>
          </cell>
        </row>
        <row r="26">
          <cell r="A26" t="str">
            <v>Виктория</v>
          </cell>
          <cell r="B26" t="str">
            <v>Дюлгерова</v>
          </cell>
          <cell r="C26">
            <v>0.44999999999999996</v>
          </cell>
        </row>
        <row r="27">
          <cell r="A27" t="str">
            <v>Петър</v>
          </cell>
          <cell r="B27" t="str">
            <v>Николов</v>
          </cell>
          <cell r="C27">
            <v>1</v>
          </cell>
        </row>
        <row r="28">
          <cell r="A28" t="str">
            <v>Гергана</v>
          </cell>
          <cell r="B28" t="str">
            <v>Ставрева</v>
          </cell>
          <cell r="C28">
            <v>0.57000000000000006</v>
          </cell>
        </row>
        <row r="29">
          <cell r="A29" t="str">
            <v>Стоян</v>
          </cell>
          <cell r="B29" t="str">
            <v>Карастоянов</v>
          </cell>
          <cell r="C29">
            <v>0.72</v>
          </cell>
        </row>
        <row r="30">
          <cell r="A30" t="str">
            <v>Десислава</v>
          </cell>
          <cell r="B30" t="str">
            <v>Станишева</v>
          </cell>
          <cell r="C30">
            <v>0.78</v>
          </cell>
        </row>
        <row r="31">
          <cell r="A31" t="str">
            <v>Стоян</v>
          </cell>
          <cell r="B31" t="str">
            <v>Соколов</v>
          </cell>
          <cell r="C31">
            <v>0.22</v>
          </cell>
        </row>
        <row r="32">
          <cell r="A32" t="str">
            <v>Красимир</v>
          </cell>
          <cell r="B32" t="str">
            <v>Марангозов</v>
          </cell>
          <cell r="C32">
            <v>0.4</v>
          </cell>
        </row>
        <row r="33">
          <cell r="A33" t="str">
            <v>Даниела</v>
          </cell>
          <cell r="B33" t="str">
            <v>Бальова</v>
          </cell>
          <cell r="C33">
            <v>0.15</v>
          </cell>
        </row>
        <row r="34">
          <cell r="A34" t="str">
            <v>Валентин</v>
          </cell>
          <cell r="B34" t="str">
            <v>Самарджиев</v>
          </cell>
          <cell r="C34">
            <v>0.63</v>
          </cell>
        </row>
        <row r="35">
          <cell r="A35" t="str">
            <v>Виолета</v>
          </cell>
          <cell r="B35" t="str">
            <v>Стамова</v>
          </cell>
          <cell r="C35">
            <v>0.48</v>
          </cell>
        </row>
        <row r="36">
          <cell r="A36" t="str">
            <v>Надежда</v>
          </cell>
          <cell r="B36" t="str">
            <v>Кантарджиева</v>
          </cell>
          <cell r="C36">
            <v>0</v>
          </cell>
        </row>
        <row r="37">
          <cell r="A37" t="str">
            <v>Марийка</v>
          </cell>
          <cell r="B37" t="str">
            <v>Димитрова</v>
          </cell>
          <cell r="C37">
            <v>0.53</v>
          </cell>
        </row>
        <row r="38">
          <cell r="A38" t="str">
            <v>Мария</v>
          </cell>
          <cell r="B38" t="str">
            <v>Аврамова</v>
          </cell>
          <cell r="C38">
            <v>0.74</v>
          </cell>
        </row>
        <row r="39">
          <cell r="A39" t="str">
            <v>Петър</v>
          </cell>
          <cell r="B39" t="str">
            <v>Кочев</v>
          </cell>
          <cell r="C39">
            <v>0.99</v>
          </cell>
        </row>
        <row r="40">
          <cell r="A40" t="str">
            <v>Стоян</v>
          </cell>
          <cell r="B40" t="str">
            <v>Груев</v>
          </cell>
          <cell r="C40">
            <v>0.99</v>
          </cell>
        </row>
        <row r="41">
          <cell r="A41" t="str">
            <v>Ангел</v>
          </cell>
          <cell r="B41" t="str">
            <v>Вълчанов</v>
          </cell>
          <cell r="C41">
            <v>0.61</v>
          </cell>
        </row>
        <row r="42">
          <cell r="A42" t="str">
            <v>Васил</v>
          </cell>
          <cell r="B42" t="str">
            <v>Ерменков</v>
          </cell>
          <cell r="C42">
            <v>0.62</v>
          </cell>
        </row>
        <row r="43">
          <cell r="A43" t="str">
            <v>Маргарита</v>
          </cell>
          <cell r="B43" t="str">
            <v>Симеонова</v>
          </cell>
          <cell r="C43">
            <v>0.69</v>
          </cell>
        </row>
        <row r="44">
          <cell r="A44" t="str">
            <v>Марийка</v>
          </cell>
          <cell r="B44" t="str">
            <v>Гълъбова</v>
          </cell>
          <cell r="C44">
            <v>0</v>
          </cell>
        </row>
        <row r="45">
          <cell r="A45" t="str">
            <v>Милена</v>
          </cell>
          <cell r="B45" t="str">
            <v>Тунчева</v>
          </cell>
          <cell r="C45">
            <v>0.79</v>
          </cell>
        </row>
        <row r="46">
          <cell r="A46" t="str">
            <v>Пламен</v>
          </cell>
          <cell r="B46" t="str">
            <v>Бальов</v>
          </cell>
          <cell r="C46">
            <v>0.6</v>
          </cell>
        </row>
        <row r="47">
          <cell r="A47" t="str">
            <v>Николай</v>
          </cell>
          <cell r="B47" t="str">
            <v>Яворов</v>
          </cell>
          <cell r="C47">
            <v>0.54</v>
          </cell>
        </row>
        <row r="48">
          <cell r="A48" t="str">
            <v>Петър</v>
          </cell>
          <cell r="B48" t="str">
            <v>Радославов</v>
          </cell>
          <cell r="C48">
            <v>1</v>
          </cell>
        </row>
        <row r="49">
          <cell r="A49" t="str">
            <v>Пламен</v>
          </cell>
          <cell r="B49" t="str">
            <v>Арнаудов</v>
          </cell>
          <cell r="C49">
            <v>0</v>
          </cell>
        </row>
        <row r="50">
          <cell r="A50" t="str">
            <v>Мартин</v>
          </cell>
          <cell r="B50" t="str">
            <v>Добрев</v>
          </cell>
          <cell r="C50">
            <v>0.69</v>
          </cell>
        </row>
        <row r="51">
          <cell r="A51" t="str">
            <v>Виктория</v>
          </cell>
          <cell r="B51" t="str">
            <v>Витякова</v>
          </cell>
          <cell r="C51">
            <v>0.62</v>
          </cell>
        </row>
        <row r="52">
          <cell r="A52" t="str">
            <v>Валентин</v>
          </cell>
          <cell r="B52" t="str">
            <v>Минов</v>
          </cell>
          <cell r="C52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Януари</v>
          </cell>
        </row>
        <row r="2">
          <cell r="A2" t="str">
            <v>София</v>
          </cell>
        </row>
        <row r="3">
          <cell r="A3" t="str">
            <v>Пловдив</v>
          </cell>
        </row>
        <row r="4">
          <cell r="A4" t="str">
            <v>Варна</v>
          </cell>
        </row>
        <row r="5">
          <cell r="A5" t="str">
            <v>Бургас</v>
          </cell>
        </row>
        <row r="6">
          <cell r="A6" t="str">
            <v>Русе</v>
          </cell>
        </row>
        <row r="7">
          <cell r="A7" t="str">
            <v>Стара Загора</v>
          </cell>
        </row>
        <row r="8">
          <cell r="A8" t="str">
            <v>Плевен</v>
          </cell>
        </row>
        <row r="9">
          <cell r="A9" t="str">
            <v>Добрич</v>
          </cell>
        </row>
        <row r="10">
          <cell r="A10" t="str">
            <v>Сливен</v>
          </cell>
        </row>
        <row r="11">
          <cell r="A11" t="str">
            <v>Шумен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B241C-342D-4637-B7C7-D5AC31926E85}" name="Table1" displayName="Table1" ref="A1:J743" totalsRowShown="0" headerRowDxfId="14">
  <autoFilter ref="A1:J743" xr:uid="{02FA1834-F240-4DF6-A99A-7AA1EA94C8CE}"/>
  <tableColumns count="10">
    <tableColumn id="1" xr3:uid="{BD705831-86E9-4FC3-9D5F-D9ADFF90EB91}" name="Служител" dataDxfId="13" dataCellStyle="Normal 2"/>
    <tableColumn id="2" xr3:uid="{E95DBEA8-1012-4E5F-A2E3-F365564EE7CB}" name="Офис" dataDxfId="12" dataCellStyle="Normal 2"/>
    <tableColumn id="3" xr3:uid="{97F8F79E-7BDE-4BAE-83E5-ECA65210DA46}" name="Отдел" dataDxfId="11" dataCellStyle="Normal 2"/>
    <tableColumn id="4" xr3:uid="{87696858-BF73-4C9E-B5D7-2F1CF469260A}" name="Статус" dataDxfId="10" dataCellStyle="Normal 2"/>
    <tableColumn id="5" xr3:uid="{E2BFB7DC-25B7-4E99-9EF6-5DF340FCE64B}" name="Назначен" dataDxfId="9" dataCellStyle="Comma 2 2"/>
    <tableColumn id="6" xr3:uid="{99A7EF9A-E7FB-4101-BB45-B6BDA3793BBE}" name="Прослужено" dataDxfId="8" dataCellStyle="Comma 2 2">
      <calculatedColumnFormula>DATEDIF(E2,TODAY(),"Y")</calculatedColumnFormula>
    </tableColumn>
    <tableColumn id="7" xr3:uid="{9B22E7A1-688E-4D18-BE16-81E77A267F42}" name="Соц.пакет" dataDxfId="7" dataCellStyle="Comma 2 2"/>
    <tableColumn id="8" xr3:uid="{0F580A54-068E-4EF8-A7BE-87F6CDDDF66E}" name="Възнаграждение" dataDxfId="6" dataCellStyle="Comma 2 2"/>
    <tableColumn id="9" xr3:uid="{7600685D-47D3-4350-AD60-23D31AB8A27A}" name="Рейтинг" dataDxfId="5" dataCellStyle="Normal 2"/>
    <tableColumn id="10" xr3:uid="{2A55FE12-D070-464D-82B9-9F88E3F57649}" name="Ново възнагр." dataDxfId="4" dataCellStyle="Comma 2 2">
      <calculatedColumnFormula>Table1[[#This Row],[Възнаграждение]]*1.03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EB35-69A0-409B-B9F8-C088B82E87B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13E4-0D06-4BD5-B94D-4FCE487C1A4E}">
  <dimension ref="A1:M32"/>
  <sheetViews>
    <sheetView workbookViewId="0">
      <selection activeCell="M8" sqref="M8"/>
    </sheetView>
  </sheetViews>
  <sheetFormatPr defaultRowHeight="15" x14ac:dyDescent="0.25"/>
  <cols>
    <col min="1" max="3" width="12.7109375" customWidth="1"/>
    <col min="5" max="5" width="18" bestFit="1" customWidth="1"/>
    <col min="6" max="6" width="20.28515625" bestFit="1" customWidth="1"/>
    <col min="7" max="7" width="14.5703125" bestFit="1" customWidth="1"/>
    <col min="8" max="8" width="12.7109375" bestFit="1" customWidth="1"/>
    <col min="9" max="9" width="12" bestFit="1" customWidth="1"/>
    <col min="10" max="10" width="13.42578125" bestFit="1" customWidth="1"/>
    <col min="11" max="11" width="12.7109375" bestFit="1" customWidth="1"/>
    <col min="12" max="12" width="12.42578125" bestFit="1" customWidth="1"/>
    <col min="13" max="13" width="12.7109375" bestFit="1" customWidth="1"/>
  </cols>
  <sheetData>
    <row r="1" spans="1:13" x14ac:dyDescent="0.25">
      <c r="A1" s="17" t="s">
        <v>967</v>
      </c>
      <c r="B1" s="17" t="s">
        <v>966</v>
      </c>
      <c r="C1" s="17" t="s">
        <v>968</v>
      </c>
      <c r="E1" t="s">
        <v>969</v>
      </c>
    </row>
    <row r="2" spans="1:13" ht="15.75" thickBot="1" x14ac:dyDescent="0.3">
      <c r="A2">
        <v>8500</v>
      </c>
      <c r="B2" s="23">
        <v>2</v>
      </c>
      <c r="C2" s="23">
        <v>2800</v>
      </c>
    </row>
    <row r="3" spans="1:13" x14ac:dyDescent="0.25">
      <c r="A3">
        <v>4700</v>
      </c>
      <c r="B3" s="23">
        <v>5</v>
      </c>
      <c r="C3" s="23">
        <v>200</v>
      </c>
      <c r="E3" s="62" t="s">
        <v>970</v>
      </c>
      <c r="F3" s="62"/>
    </row>
    <row r="4" spans="1:13" x14ac:dyDescent="0.25">
      <c r="A4">
        <v>5800</v>
      </c>
      <c r="B4" s="23">
        <v>3</v>
      </c>
      <c r="C4" s="23">
        <v>400</v>
      </c>
      <c r="E4" t="s">
        <v>971</v>
      </c>
      <c r="F4">
        <v>0.98068143057709889</v>
      </c>
    </row>
    <row r="5" spans="1:13" x14ac:dyDescent="0.25">
      <c r="A5">
        <v>7400</v>
      </c>
      <c r="B5" s="23">
        <v>2</v>
      </c>
      <c r="C5" s="23">
        <v>500</v>
      </c>
      <c r="E5" t="s">
        <v>972</v>
      </c>
      <c r="F5">
        <v>0.96173606827874514</v>
      </c>
    </row>
    <row r="6" spans="1:13" x14ac:dyDescent="0.25">
      <c r="A6">
        <v>6200</v>
      </c>
      <c r="B6" s="23">
        <v>5</v>
      </c>
      <c r="C6" s="23">
        <v>3200</v>
      </c>
      <c r="E6" t="s">
        <v>973</v>
      </c>
      <c r="F6">
        <v>0.94260410241811776</v>
      </c>
    </row>
    <row r="7" spans="1:13" x14ac:dyDescent="0.25">
      <c r="A7">
        <v>7300</v>
      </c>
      <c r="B7" s="23">
        <v>3</v>
      </c>
      <c r="C7" s="23">
        <v>1800</v>
      </c>
      <c r="E7" t="s">
        <v>974</v>
      </c>
      <c r="F7">
        <v>310.52392490364105</v>
      </c>
    </row>
    <row r="8" spans="1:13" ht="15.75" thickBot="1" x14ac:dyDescent="0.3">
      <c r="A8">
        <v>5600</v>
      </c>
      <c r="B8" s="23">
        <v>4</v>
      </c>
      <c r="C8" s="23">
        <v>900</v>
      </c>
      <c r="E8" s="63" t="s">
        <v>975</v>
      </c>
      <c r="F8" s="63">
        <v>7</v>
      </c>
    </row>
    <row r="10" spans="1:13" ht="15.75" thickBot="1" x14ac:dyDescent="0.3">
      <c r="E10" t="s">
        <v>976</v>
      </c>
    </row>
    <row r="11" spans="1:13" x14ac:dyDescent="0.25">
      <c r="E11" s="64"/>
      <c r="F11" s="64" t="s">
        <v>977</v>
      </c>
      <c r="G11" s="64" t="s">
        <v>978</v>
      </c>
      <c r="H11" s="64" t="s">
        <v>979</v>
      </c>
      <c r="I11" s="64" t="s">
        <v>980</v>
      </c>
      <c r="J11" s="64" t="s">
        <v>981</v>
      </c>
    </row>
    <row r="12" spans="1:13" x14ac:dyDescent="0.25">
      <c r="E12" t="s">
        <v>982</v>
      </c>
      <c r="F12">
        <v>2</v>
      </c>
      <c r="G12">
        <v>9694299.5682497509</v>
      </c>
      <c r="H12">
        <v>4847149.7841248754</v>
      </c>
      <c r="I12">
        <v>50.268544031742614</v>
      </c>
      <c r="J12">
        <v>1.46412847076885E-3</v>
      </c>
    </row>
    <row r="13" spans="1:13" x14ac:dyDescent="0.25">
      <c r="E13" t="s">
        <v>983</v>
      </c>
      <c r="F13">
        <v>4</v>
      </c>
      <c r="G13">
        <v>385700.43175024848</v>
      </c>
      <c r="H13">
        <v>96425.107937562119</v>
      </c>
    </row>
    <row r="14" spans="1:13" ht="15.75" thickBot="1" x14ac:dyDescent="0.3">
      <c r="E14" s="63" t="s">
        <v>984</v>
      </c>
      <c r="F14" s="63">
        <v>6</v>
      </c>
      <c r="G14" s="63">
        <v>10080000</v>
      </c>
      <c r="H14" s="63"/>
      <c r="I14" s="63"/>
      <c r="J14" s="63"/>
    </row>
    <row r="15" spans="1:13" ht="15.75" thickBot="1" x14ac:dyDescent="0.3"/>
    <row r="16" spans="1:13" x14ac:dyDescent="0.25">
      <c r="E16" s="64"/>
      <c r="F16" s="64" t="s">
        <v>985</v>
      </c>
      <c r="G16" s="64" t="s">
        <v>974</v>
      </c>
      <c r="H16" s="64" t="s">
        <v>986</v>
      </c>
      <c r="I16" s="64" t="s">
        <v>987</v>
      </c>
      <c r="J16" s="64" t="s">
        <v>988</v>
      </c>
      <c r="K16" s="64" t="s">
        <v>989</v>
      </c>
      <c r="L16" s="64" t="s">
        <v>990</v>
      </c>
      <c r="M16" s="64" t="s">
        <v>991</v>
      </c>
    </row>
    <row r="17" spans="5:13" x14ac:dyDescent="0.25">
      <c r="E17" t="s">
        <v>992</v>
      </c>
      <c r="F17">
        <v>8536.2138824310859</v>
      </c>
      <c r="G17">
        <v>386.91174784357685</v>
      </c>
      <c r="H17">
        <v>22.062431368411591</v>
      </c>
      <c r="I17">
        <v>2.4981174336364867E-5</v>
      </c>
      <c r="J17">
        <v>7461.974653987264</v>
      </c>
      <c r="K17">
        <v>9610.453110874907</v>
      </c>
      <c r="L17">
        <v>7461.974653987264</v>
      </c>
      <c r="M17">
        <v>9610.453110874907</v>
      </c>
    </row>
    <row r="18" spans="5:13" x14ac:dyDescent="0.25">
      <c r="E18" t="s">
        <v>966</v>
      </c>
      <c r="F18">
        <v>-835.72235137827977</v>
      </c>
      <c r="G18">
        <v>99.653044691667603</v>
      </c>
      <c r="H18">
        <v>-8.3863202972277868</v>
      </c>
      <c r="I18">
        <v>1.1060639246037785E-3</v>
      </c>
      <c r="J18">
        <v>-1112.4035595305172</v>
      </c>
      <c r="K18">
        <v>-559.04114322604232</v>
      </c>
      <c r="L18">
        <v>-1112.4035595305172</v>
      </c>
      <c r="M18">
        <v>-559.04114322604232</v>
      </c>
    </row>
    <row r="19" spans="5:13" ht="15.75" thickBot="1" x14ac:dyDescent="0.3">
      <c r="E19" s="63" t="s">
        <v>968</v>
      </c>
      <c r="F19" s="63">
        <v>0.59222849551643975</v>
      </c>
      <c r="G19" s="63">
        <v>0.10434680300246535</v>
      </c>
      <c r="H19" s="63">
        <v>5.6755787285830639</v>
      </c>
      <c r="I19" s="63">
        <v>4.7553093865151325E-3</v>
      </c>
      <c r="J19" s="63">
        <v>0.30251532507720641</v>
      </c>
      <c r="K19" s="63">
        <v>0.88194166595567314</v>
      </c>
      <c r="L19" s="63">
        <v>0.30251532507720641</v>
      </c>
      <c r="M19" s="63">
        <v>0.88194166595567314</v>
      </c>
    </row>
    <row r="23" spans="5:13" x14ac:dyDescent="0.25">
      <c r="E23" t="s">
        <v>993</v>
      </c>
    </row>
    <row r="24" spans="5:13" ht="15.75" thickBot="1" x14ac:dyDescent="0.3"/>
    <row r="25" spans="5:13" x14ac:dyDescent="0.25">
      <c r="E25" s="64" t="s">
        <v>994</v>
      </c>
      <c r="F25" s="64" t="s">
        <v>995</v>
      </c>
      <c r="G25" s="64" t="s">
        <v>996</v>
      </c>
      <c r="H25" s="64" t="s">
        <v>997</v>
      </c>
      <c r="I25" s="64" t="s">
        <v>1000</v>
      </c>
      <c r="J25" s="64" t="s">
        <v>999</v>
      </c>
      <c r="K25" s="64" t="s">
        <v>998</v>
      </c>
    </row>
    <row r="26" spans="5:13" x14ac:dyDescent="0.25">
      <c r="E26">
        <v>1</v>
      </c>
      <c r="F26">
        <v>8523.0089671205569</v>
      </c>
      <c r="G26">
        <v>-23.008967120556918</v>
      </c>
      <c r="H26">
        <f>F26+G26</f>
        <v>8500</v>
      </c>
      <c r="I26">
        <f t="shared" ref="I26:I32" si="0">MIN(F26,H26)</f>
        <v>8500</v>
      </c>
      <c r="J26">
        <f>MIN(G26,0)*-1</f>
        <v>23.008967120556918</v>
      </c>
      <c r="K26">
        <f>MAX(G26,0)</f>
        <v>0</v>
      </c>
    </row>
    <row r="27" spans="5:13" x14ac:dyDescent="0.25">
      <c r="E27">
        <v>2</v>
      </c>
      <c r="F27">
        <v>4476.0478246429748</v>
      </c>
      <c r="G27">
        <v>223.95217535702523</v>
      </c>
      <c r="H27">
        <f t="shared" ref="H27:H32" si="1">F27+G27</f>
        <v>4700</v>
      </c>
      <c r="I27">
        <f t="shared" si="0"/>
        <v>4476.0478246429748</v>
      </c>
      <c r="J27">
        <f t="shared" ref="J27:J32" si="2">MIN(G27,0)*-1</f>
        <v>0</v>
      </c>
      <c r="K27">
        <f t="shared" ref="K27:K32" si="3">MAX(G27,0)</f>
        <v>223.95217535702523</v>
      </c>
    </row>
    <row r="28" spans="5:13" x14ac:dyDescent="0.25">
      <c r="E28">
        <v>3</v>
      </c>
      <c r="F28">
        <v>6265.9382265028225</v>
      </c>
      <c r="G28">
        <v>-465.93822650282254</v>
      </c>
      <c r="H28">
        <f t="shared" si="1"/>
        <v>5800</v>
      </c>
      <c r="I28">
        <f t="shared" si="0"/>
        <v>5800</v>
      </c>
      <c r="J28">
        <f t="shared" si="2"/>
        <v>465.93822650282254</v>
      </c>
      <c r="K28">
        <f t="shared" si="3"/>
        <v>0</v>
      </c>
    </row>
    <row r="29" spans="5:13" x14ac:dyDescent="0.25">
      <c r="E29">
        <v>4</v>
      </c>
      <c r="F29">
        <v>7160.8834274327464</v>
      </c>
      <c r="G29">
        <v>239.11657256725357</v>
      </c>
      <c r="H29">
        <f t="shared" si="1"/>
        <v>7400</v>
      </c>
      <c r="I29">
        <f t="shared" si="0"/>
        <v>7160.8834274327464</v>
      </c>
      <c r="J29">
        <f t="shared" si="2"/>
        <v>0</v>
      </c>
      <c r="K29">
        <f t="shared" si="3"/>
        <v>239.11657256725357</v>
      </c>
    </row>
    <row r="30" spans="5:13" x14ac:dyDescent="0.25">
      <c r="E30">
        <v>5</v>
      </c>
      <c r="F30">
        <v>6252.7333111922944</v>
      </c>
      <c r="G30">
        <v>-52.733311192294423</v>
      </c>
      <c r="H30">
        <f t="shared" si="1"/>
        <v>6200</v>
      </c>
      <c r="I30">
        <f t="shared" si="0"/>
        <v>6200</v>
      </c>
      <c r="J30">
        <f t="shared" si="2"/>
        <v>52.733311192294423</v>
      </c>
      <c r="K30">
        <f t="shared" si="3"/>
        <v>0</v>
      </c>
    </row>
    <row r="31" spans="5:13" x14ac:dyDescent="0.25">
      <c r="E31">
        <v>6</v>
      </c>
      <c r="F31">
        <v>7095.0581202258381</v>
      </c>
      <c r="G31">
        <v>204.94187977416186</v>
      </c>
      <c r="H31">
        <f t="shared" si="1"/>
        <v>7300</v>
      </c>
      <c r="I31">
        <f t="shared" si="0"/>
        <v>7095.0581202258381</v>
      </c>
      <c r="J31">
        <f t="shared" si="2"/>
        <v>0</v>
      </c>
      <c r="K31">
        <f t="shared" si="3"/>
        <v>204.94187977416186</v>
      </c>
    </row>
    <row r="32" spans="5:13" ht="15.75" thickBot="1" x14ac:dyDescent="0.3">
      <c r="E32" s="63">
        <v>7</v>
      </c>
      <c r="F32" s="63">
        <v>5726.3301228827631</v>
      </c>
      <c r="G32" s="63">
        <v>-126.33012288276313</v>
      </c>
      <c r="H32" s="63">
        <f t="shared" si="1"/>
        <v>5600</v>
      </c>
      <c r="I32" s="63">
        <f t="shared" si="0"/>
        <v>5600</v>
      </c>
      <c r="J32" s="63">
        <f t="shared" si="2"/>
        <v>126.33012288276313</v>
      </c>
      <c r="K32" s="63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A10A-9BF2-40C7-B658-A734F094F581}">
  <dimension ref="A1:J743"/>
  <sheetViews>
    <sheetView zoomScaleNormal="100" workbookViewId="0"/>
  </sheetViews>
  <sheetFormatPr defaultRowHeight="15" x14ac:dyDescent="0.25"/>
  <cols>
    <col min="1" max="1" width="21.7109375" style="26" bestFit="1" customWidth="1"/>
    <col min="2" max="2" width="12" style="26" bestFit="1" customWidth="1"/>
    <col min="3" max="3" width="30" style="26" bestFit="1" customWidth="1"/>
    <col min="4" max="4" width="12.85546875" style="26" bestFit="1" customWidth="1"/>
    <col min="5" max="5" width="16" style="37" bestFit="1" customWidth="1"/>
    <col min="6" max="6" width="18.5703125" style="26" bestFit="1" customWidth="1"/>
    <col min="7" max="7" width="16" style="26" bestFit="1" customWidth="1"/>
    <col min="8" max="8" width="23.140625" style="26" bestFit="1" customWidth="1"/>
    <col min="9" max="9" width="14.42578125" style="26" bestFit="1" customWidth="1"/>
    <col min="10" max="10" width="20.140625" style="26" bestFit="1" customWidth="1"/>
    <col min="11" max="16384" width="9.140625" style="26"/>
  </cols>
  <sheetData>
    <row r="1" spans="1:10" x14ac:dyDescent="0.25">
      <c r="A1" s="24" t="s">
        <v>63</v>
      </c>
      <c r="B1" s="24" t="s">
        <v>64</v>
      </c>
      <c r="C1" s="24" t="s">
        <v>35</v>
      </c>
      <c r="D1" s="24" t="s">
        <v>65</v>
      </c>
      <c r="E1" s="24" t="s">
        <v>66</v>
      </c>
      <c r="F1" s="24" t="s">
        <v>67</v>
      </c>
      <c r="G1" s="24" t="s">
        <v>68</v>
      </c>
      <c r="H1" s="24" t="s">
        <v>69</v>
      </c>
      <c r="I1" s="24" t="s">
        <v>70</v>
      </c>
      <c r="J1" s="25" t="s">
        <v>71</v>
      </c>
    </row>
    <row r="2" spans="1:10" x14ac:dyDescent="0.25">
      <c r="A2" s="27" t="s">
        <v>72</v>
      </c>
      <c r="B2" s="28" t="s">
        <v>55</v>
      </c>
      <c r="C2" s="27" t="s">
        <v>50</v>
      </c>
      <c r="D2" s="27" t="s">
        <v>73</v>
      </c>
      <c r="E2" s="29">
        <v>38987</v>
      </c>
      <c r="F2" s="30">
        <f t="shared" ref="F2:F65" ca="1" si="0">DATEDIF(E2,TODAY(),"Y")</f>
        <v>14</v>
      </c>
      <c r="G2" s="31" t="s">
        <v>74</v>
      </c>
      <c r="H2" s="32">
        <v>29260</v>
      </c>
      <c r="I2" s="28">
        <v>4</v>
      </c>
      <c r="J2" s="33">
        <f>Table1[[#This Row],[Възнаграждение]]*1.03</f>
        <v>30137.8</v>
      </c>
    </row>
    <row r="3" spans="1:10" x14ac:dyDescent="0.25">
      <c r="A3" s="27" t="s">
        <v>75</v>
      </c>
      <c r="B3" s="28" t="s">
        <v>36</v>
      </c>
      <c r="C3" s="27" t="s">
        <v>50</v>
      </c>
      <c r="D3" s="27" t="s">
        <v>73</v>
      </c>
      <c r="E3" s="29">
        <v>41598</v>
      </c>
      <c r="F3" s="30">
        <f t="shared" ca="1" si="0"/>
        <v>6</v>
      </c>
      <c r="G3" s="31" t="s">
        <v>74</v>
      </c>
      <c r="H3" s="32">
        <v>39000</v>
      </c>
      <c r="I3" s="28">
        <v>5</v>
      </c>
      <c r="J3" s="33">
        <f>Table1[[#This Row],[Възнаграждение]]*1.03</f>
        <v>40170</v>
      </c>
    </row>
    <row r="4" spans="1:10" x14ac:dyDescent="0.25">
      <c r="A4" s="27" t="s">
        <v>76</v>
      </c>
      <c r="B4" s="28" t="s">
        <v>36</v>
      </c>
      <c r="C4" s="27" t="s">
        <v>48</v>
      </c>
      <c r="D4" s="27" t="s">
        <v>73</v>
      </c>
      <c r="E4" s="29">
        <v>42659</v>
      </c>
      <c r="F4" s="30">
        <f t="shared" ca="1" si="0"/>
        <v>3</v>
      </c>
      <c r="G4" s="31" t="s">
        <v>77</v>
      </c>
      <c r="H4" s="32">
        <v>49260</v>
      </c>
      <c r="I4" s="28">
        <v>3</v>
      </c>
      <c r="J4" s="33">
        <f>Table1[[#This Row],[Възнаграждение]]*1.03</f>
        <v>50737.8</v>
      </c>
    </row>
    <row r="5" spans="1:10" x14ac:dyDescent="0.25">
      <c r="A5" s="27" t="s">
        <v>78</v>
      </c>
      <c r="B5" s="28" t="s">
        <v>55</v>
      </c>
      <c r="C5" s="27" t="s">
        <v>50</v>
      </c>
      <c r="D5" s="27" t="s">
        <v>73</v>
      </c>
      <c r="E5" s="29">
        <v>43035</v>
      </c>
      <c r="F5" s="30">
        <f t="shared" ca="1" si="0"/>
        <v>2</v>
      </c>
      <c r="G5" s="31" t="s">
        <v>79</v>
      </c>
      <c r="H5" s="32">
        <v>24840</v>
      </c>
      <c r="I5" s="28">
        <v>1</v>
      </c>
      <c r="J5" s="33">
        <f>Table1[[#This Row],[Възнаграждение]]*1.03</f>
        <v>25585.200000000001</v>
      </c>
    </row>
    <row r="6" spans="1:10" x14ac:dyDescent="0.25">
      <c r="A6" s="27" t="s">
        <v>80</v>
      </c>
      <c r="B6" s="28" t="s">
        <v>62</v>
      </c>
      <c r="C6" s="27" t="s">
        <v>50</v>
      </c>
      <c r="D6" s="27" t="s">
        <v>73</v>
      </c>
      <c r="E6" s="29">
        <v>38751</v>
      </c>
      <c r="F6" s="30">
        <f t="shared" ca="1" si="0"/>
        <v>14</v>
      </c>
      <c r="G6" s="31" t="s">
        <v>79</v>
      </c>
      <c r="H6" s="32">
        <v>39000</v>
      </c>
      <c r="I6" s="28">
        <v>3</v>
      </c>
      <c r="J6" s="33">
        <f>Table1[[#This Row],[Възнаграждение]]*1.03</f>
        <v>40170</v>
      </c>
    </row>
    <row r="7" spans="1:10" x14ac:dyDescent="0.25">
      <c r="A7" s="27" t="s">
        <v>81</v>
      </c>
      <c r="B7" s="28" t="s">
        <v>62</v>
      </c>
      <c r="C7" s="27" t="s">
        <v>56</v>
      </c>
      <c r="D7" s="27" t="s">
        <v>82</v>
      </c>
      <c r="E7" s="29">
        <v>39226</v>
      </c>
      <c r="F7" s="30">
        <f t="shared" ca="1" si="0"/>
        <v>13</v>
      </c>
      <c r="G7" s="31"/>
      <c r="H7" s="32">
        <v>74500</v>
      </c>
      <c r="I7" s="28">
        <v>4</v>
      </c>
      <c r="J7" s="33">
        <f>Table1[[#This Row],[Възнаграждение]]*1.03</f>
        <v>76735</v>
      </c>
    </row>
    <row r="8" spans="1:10" x14ac:dyDescent="0.25">
      <c r="A8" s="27" t="s">
        <v>83</v>
      </c>
      <c r="B8" s="28" t="s">
        <v>36</v>
      </c>
      <c r="C8" s="27" t="s">
        <v>46</v>
      </c>
      <c r="D8" s="27" t="s">
        <v>73</v>
      </c>
      <c r="E8" s="29">
        <v>41268</v>
      </c>
      <c r="F8" s="30">
        <f t="shared" ca="1" si="0"/>
        <v>7</v>
      </c>
      <c r="G8" s="31" t="s">
        <v>74</v>
      </c>
      <c r="H8" s="32">
        <v>79730</v>
      </c>
      <c r="I8" s="28">
        <v>2</v>
      </c>
      <c r="J8" s="33">
        <f>Table1[[#This Row],[Възнаграждение]]*1.03</f>
        <v>82121.900000000009</v>
      </c>
    </row>
    <row r="9" spans="1:10" x14ac:dyDescent="0.25">
      <c r="A9" s="27" t="s">
        <v>84</v>
      </c>
      <c r="B9" s="28" t="s">
        <v>36</v>
      </c>
      <c r="C9" s="27" t="s">
        <v>38</v>
      </c>
      <c r="D9" s="27" t="s">
        <v>73</v>
      </c>
      <c r="E9" s="29">
        <v>43379</v>
      </c>
      <c r="F9" s="30">
        <f t="shared" ca="1" si="0"/>
        <v>2</v>
      </c>
      <c r="G9" s="31" t="s">
        <v>85</v>
      </c>
      <c r="H9" s="32">
        <v>82500</v>
      </c>
      <c r="I9" s="28">
        <v>5</v>
      </c>
      <c r="J9" s="33">
        <f>Table1[[#This Row],[Възнаграждение]]*1.03</f>
        <v>84975</v>
      </c>
    </row>
    <row r="10" spans="1:10" x14ac:dyDescent="0.25">
      <c r="A10" s="27" t="s">
        <v>86</v>
      </c>
      <c r="B10" s="28" t="s">
        <v>36</v>
      </c>
      <c r="C10" s="27" t="s">
        <v>44</v>
      </c>
      <c r="D10" s="27" t="s">
        <v>87</v>
      </c>
      <c r="E10" s="29">
        <v>43268</v>
      </c>
      <c r="F10" s="30">
        <f t="shared" ca="1" si="0"/>
        <v>2</v>
      </c>
      <c r="G10" s="31" t="s">
        <v>88</v>
      </c>
      <c r="H10" s="32">
        <v>35045</v>
      </c>
      <c r="I10" s="28">
        <v>4</v>
      </c>
      <c r="J10" s="33">
        <f>Table1[[#This Row],[Възнаграждение]]*1.03</f>
        <v>36096.35</v>
      </c>
    </row>
    <row r="11" spans="1:10" x14ac:dyDescent="0.25">
      <c r="A11" s="27" t="s">
        <v>89</v>
      </c>
      <c r="B11" s="28" t="s">
        <v>59</v>
      </c>
      <c r="C11" s="27" t="s">
        <v>50</v>
      </c>
      <c r="D11" s="27" t="s">
        <v>82</v>
      </c>
      <c r="E11" s="29">
        <v>43048</v>
      </c>
      <c r="F11" s="30">
        <f t="shared" ca="1" si="0"/>
        <v>2</v>
      </c>
      <c r="G11" s="31"/>
      <c r="H11" s="32">
        <v>89450</v>
      </c>
      <c r="I11" s="28">
        <v>2</v>
      </c>
      <c r="J11" s="33">
        <f>Table1[[#This Row],[Възнаграждение]]*1.03</f>
        <v>92133.5</v>
      </c>
    </row>
    <row r="12" spans="1:10" x14ac:dyDescent="0.25">
      <c r="A12" s="27" t="s">
        <v>90</v>
      </c>
      <c r="B12" s="28" t="s">
        <v>61</v>
      </c>
      <c r="C12" s="27" t="s">
        <v>37</v>
      </c>
      <c r="D12" s="27" t="s">
        <v>82</v>
      </c>
      <c r="E12" s="29">
        <v>38836</v>
      </c>
      <c r="F12" s="30">
        <f t="shared" ca="1" si="0"/>
        <v>14</v>
      </c>
      <c r="G12" s="31"/>
      <c r="H12" s="32">
        <v>71300</v>
      </c>
      <c r="I12" s="28">
        <v>5</v>
      </c>
      <c r="J12" s="33">
        <f>Table1[[#This Row],[Възнаграждение]]*1.03</f>
        <v>73439</v>
      </c>
    </row>
    <row r="13" spans="1:10" x14ac:dyDescent="0.25">
      <c r="A13" s="27" t="s">
        <v>91</v>
      </c>
      <c r="B13" s="28" t="s">
        <v>55</v>
      </c>
      <c r="C13" s="27" t="s">
        <v>37</v>
      </c>
      <c r="D13" s="27" t="s">
        <v>92</v>
      </c>
      <c r="E13" s="29">
        <v>38489</v>
      </c>
      <c r="F13" s="30">
        <f t="shared" ca="1" si="0"/>
        <v>15</v>
      </c>
      <c r="G13" s="31"/>
      <c r="H13" s="32">
        <v>16688</v>
      </c>
      <c r="I13" s="28">
        <v>3</v>
      </c>
      <c r="J13" s="33">
        <f>Table1[[#This Row],[Възнаграждение]]*1.03</f>
        <v>17188.64</v>
      </c>
    </row>
    <row r="14" spans="1:10" x14ac:dyDescent="0.25">
      <c r="A14" s="27" t="s">
        <v>93</v>
      </c>
      <c r="B14" s="28" t="s">
        <v>61</v>
      </c>
      <c r="C14" s="27" t="s">
        <v>44</v>
      </c>
      <c r="D14" s="27" t="s">
        <v>87</v>
      </c>
      <c r="E14" s="29">
        <v>42854</v>
      </c>
      <c r="F14" s="30">
        <f t="shared" ca="1" si="0"/>
        <v>3</v>
      </c>
      <c r="G14" s="31" t="s">
        <v>74</v>
      </c>
      <c r="H14" s="32">
        <v>16925</v>
      </c>
      <c r="I14" s="28">
        <v>1</v>
      </c>
      <c r="J14" s="33">
        <f>Table1[[#This Row],[Възнаграждение]]*1.03</f>
        <v>17432.75</v>
      </c>
    </row>
    <row r="15" spans="1:10" x14ac:dyDescent="0.25">
      <c r="A15" s="27" t="s">
        <v>94</v>
      </c>
      <c r="B15" s="28" t="s">
        <v>55</v>
      </c>
      <c r="C15" s="27" t="s">
        <v>51</v>
      </c>
      <c r="D15" s="27" t="s">
        <v>82</v>
      </c>
      <c r="E15" s="29">
        <v>38287</v>
      </c>
      <c r="F15" s="30">
        <f t="shared" ca="1" si="0"/>
        <v>15</v>
      </c>
      <c r="G15" s="31"/>
      <c r="H15" s="32">
        <v>45030</v>
      </c>
      <c r="I15" s="28">
        <v>3</v>
      </c>
      <c r="J15" s="33">
        <f>Table1[[#This Row],[Възнаграждение]]*1.03</f>
        <v>46380.9</v>
      </c>
    </row>
    <row r="16" spans="1:10" x14ac:dyDescent="0.25">
      <c r="A16" s="27" t="s">
        <v>95</v>
      </c>
      <c r="B16" s="28" t="s">
        <v>55</v>
      </c>
      <c r="C16" s="27" t="s">
        <v>53</v>
      </c>
      <c r="D16" s="27" t="s">
        <v>73</v>
      </c>
      <c r="E16" s="29">
        <v>42696</v>
      </c>
      <c r="F16" s="30">
        <f t="shared" ca="1" si="0"/>
        <v>3</v>
      </c>
      <c r="G16" s="31" t="s">
        <v>79</v>
      </c>
      <c r="H16" s="32">
        <v>22860</v>
      </c>
      <c r="I16" s="28">
        <v>5</v>
      </c>
      <c r="J16" s="33">
        <f>Table1[[#This Row],[Възнаграждение]]*1.03</f>
        <v>23545.8</v>
      </c>
    </row>
    <row r="17" spans="1:10" x14ac:dyDescent="0.25">
      <c r="A17" s="27" t="s">
        <v>96</v>
      </c>
      <c r="B17" s="28" t="s">
        <v>55</v>
      </c>
      <c r="C17" s="27" t="s">
        <v>37</v>
      </c>
      <c r="D17" s="27" t="s">
        <v>73</v>
      </c>
      <c r="E17" s="29">
        <v>42938</v>
      </c>
      <c r="F17" s="30">
        <f t="shared" ca="1" si="0"/>
        <v>3</v>
      </c>
      <c r="G17" s="31" t="s">
        <v>85</v>
      </c>
      <c r="H17" s="32">
        <v>63206</v>
      </c>
      <c r="I17" s="28">
        <v>1</v>
      </c>
      <c r="J17" s="33">
        <f>Table1[[#This Row],[Възнаграждение]]*1.03</f>
        <v>65102.18</v>
      </c>
    </row>
    <row r="18" spans="1:10" x14ac:dyDescent="0.25">
      <c r="A18" s="27" t="s">
        <v>97</v>
      </c>
      <c r="B18" s="28" t="s">
        <v>55</v>
      </c>
      <c r="C18" s="27" t="s">
        <v>46</v>
      </c>
      <c r="D18" s="34" t="s">
        <v>92</v>
      </c>
      <c r="E18" s="29">
        <v>43191</v>
      </c>
      <c r="F18" s="30">
        <f t="shared" ca="1" si="0"/>
        <v>2</v>
      </c>
      <c r="G18" s="31"/>
      <c r="H18" s="32">
        <v>8904</v>
      </c>
      <c r="I18" s="28">
        <v>3</v>
      </c>
      <c r="J18" s="33">
        <f>Table1[[#This Row],[Възнаграждение]]*1.03</f>
        <v>9171.1200000000008</v>
      </c>
    </row>
    <row r="19" spans="1:10" x14ac:dyDescent="0.25">
      <c r="A19" s="27" t="s">
        <v>98</v>
      </c>
      <c r="B19" s="28" t="s">
        <v>55</v>
      </c>
      <c r="C19" s="27" t="s">
        <v>37</v>
      </c>
      <c r="D19" s="27" t="s">
        <v>73</v>
      </c>
      <c r="E19" s="29">
        <v>40162</v>
      </c>
      <c r="F19" s="30">
        <f t="shared" ca="1" si="0"/>
        <v>10</v>
      </c>
      <c r="G19" s="31" t="s">
        <v>88</v>
      </c>
      <c r="H19" s="32">
        <v>23560</v>
      </c>
      <c r="I19" s="28">
        <v>3</v>
      </c>
      <c r="J19" s="33">
        <f>Table1[[#This Row],[Възнаграждение]]*1.03</f>
        <v>24266.799999999999</v>
      </c>
    </row>
    <row r="20" spans="1:10" x14ac:dyDescent="0.25">
      <c r="A20" s="27" t="s">
        <v>99</v>
      </c>
      <c r="B20" s="28" t="s">
        <v>36</v>
      </c>
      <c r="C20" s="27" t="s">
        <v>37</v>
      </c>
      <c r="D20" s="27" t="s">
        <v>73</v>
      </c>
      <c r="E20" s="29">
        <v>41796</v>
      </c>
      <c r="F20" s="30">
        <f t="shared" ca="1" si="0"/>
        <v>6</v>
      </c>
      <c r="G20" s="31" t="s">
        <v>74</v>
      </c>
      <c r="H20" s="32">
        <v>62688</v>
      </c>
      <c r="I20" s="28">
        <v>2</v>
      </c>
      <c r="J20" s="33">
        <f>Table1[[#This Row],[Възнаграждение]]*1.03</f>
        <v>64568.639999999999</v>
      </c>
    </row>
    <row r="21" spans="1:10" x14ac:dyDescent="0.25">
      <c r="A21" s="27" t="s">
        <v>100</v>
      </c>
      <c r="B21" s="28" t="s">
        <v>36</v>
      </c>
      <c r="C21" s="27" t="s">
        <v>50</v>
      </c>
      <c r="D21" s="34" t="s">
        <v>92</v>
      </c>
      <c r="E21" s="29">
        <v>43341</v>
      </c>
      <c r="F21" s="30">
        <f t="shared" ca="1" si="0"/>
        <v>2</v>
      </c>
      <c r="G21" s="31"/>
      <c r="H21" s="32">
        <v>33508</v>
      </c>
      <c r="I21" s="28">
        <v>4</v>
      </c>
      <c r="J21" s="33">
        <f>Table1[[#This Row],[Възнаграждение]]*1.03</f>
        <v>34513.24</v>
      </c>
    </row>
    <row r="22" spans="1:10" x14ac:dyDescent="0.25">
      <c r="A22" s="27" t="s">
        <v>101</v>
      </c>
      <c r="B22" s="28" t="s">
        <v>36</v>
      </c>
      <c r="C22" s="27" t="s">
        <v>37</v>
      </c>
      <c r="D22" s="27" t="s">
        <v>73</v>
      </c>
      <c r="E22" s="29">
        <v>41635</v>
      </c>
      <c r="F22" s="30">
        <f t="shared" ca="1" si="0"/>
        <v>6</v>
      </c>
      <c r="G22" s="31" t="s">
        <v>74</v>
      </c>
      <c r="H22" s="32">
        <v>23320</v>
      </c>
      <c r="I22" s="28">
        <v>4</v>
      </c>
      <c r="J22" s="33">
        <f>Table1[[#This Row],[Възнаграждение]]*1.03</f>
        <v>24019.600000000002</v>
      </c>
    </row>
    <row r="23" spans="1:10" x14ac:dyDescent="0.25">
      <c r="A23" s="27" t="s">
        <v>102</v>
      </c>
      <c r="B23" s="28" t="s">
        <v>36</v>
      </c>
      <c r="C23" s="27" t="s">
        <v>46</v>
      </c>
      <c r="D23" s="27" t="s">
        <v>82</v>
      </c>
      <c r="E23" s="29">
        <v>42923</v>
      </c>
      <c r="F23" s="30">
        <f t="shared" ca="1" si="0"/>
        <v>3</v>
      </c>
      <c r="G23" s="31"/>
      <c r="H23" s="32">
        <v>52940</v>
      </c>
      <c r="I23" s="28">
        <v>4</v>
      </c>
      <c r="J23" s="33">
        <f>Table1[[#This Row],[Възнаграждение]]*1.03</f>
        <v>54528.200000000004</v>
      </c>
    </row>
    <row r="24" spans="1:10" x14ac:dyDescent="0.25">
      <c r="A24" s="27" t="s">
        <v>103</v>
      </c>
      <c r="B24" s="28" t="s">
        <v>61</v>
      </c>
      <c r="C24" s="27" t="s">
        <v>52</v>
      </c>
      <c r="D24" s="27" t="s">
        <v>73</v>
      </c>
      <c r="E24" s="29">
        <v>40145</v>
      </c>
      <c r="F24" s="30">
        <f t="shared" ca="1" si="0"/>
        <v>10</v>
      </c>
      <c r="G24" s="31" t="s">
        <v>79</v>
      </c>
      <c r="H24" s="32">
        <v>42800</v>
      </c>
      <c r="I24" s="28">
        <v>5</v>
      </c>
      <c r="J24" s="33">
        <f>Table1[[#This Row],[Възнаграждение]]*1.03</f>
        <v>44084</v>
      </c>
    </row>
    <row r="25" spans="1:10" x14ac:dyDescent="0.25">
      <c r="A25" s="27" t="s">
        <v>104</v>
      </c>
      <c r="B25" s="28" t="s">
        <v>59</v>
      </c>
      <c r="C25" s="27" t="s">
        <v>38</v>
      </c>
      <c r="D25" s="27" t="s">
        <v>82</v>
      </c>
      <c r="E25" s="29">
        <v>43011</v>
      </c>
      <c r="F25" s="30">
        <f t="shared" ca="1" si="0"/>
        <v>3</v>
      </c>
      <c r="G25" s="31"/>
      <c r="H25" s="32">
        <v>80050</v>
      </c>
      <c r="I25" s="28">
        <v>2</v>
      </c>
      <c r="J25" s="33">
        <f>Table1[[#This Row],[Възнаграждение]]*1.03</f>
        <v>82451.5</v>
      </c>
    </row>
    <row r="26" spans="1:10" x14ac:dyDescent="0.25">
      <c r="A26" s="27" t="s">
        <v>105</v>
      </c>
      <c r="B26" s="28" t="s">
        <v>61</v>
      </c>
      <c r="C26" s="27" t="s">
        <v>50</v>
      </c>
      <c r="D26" s="27" t="s">
        <v>73</v>
      </c>
      <c r="E26" s="29">
        <v>38975</v>
      </c>
      <c r="F26" s="30">
        <f t="shared" ca="1" si="0"/>
        <v>14</v>
      </c>
      <c r="G26" s="31" t="s">
        <v>79</v>
      </c>
      <c r="H26" s="32">
        <v>48250</v>
      </c>
      <c r="I26" s="28">
        <v>3</v>
      </c>
      <c r="J26" s="33">
        <f>Table1[[#This Row],[Възнаграждение]]*1.03</f>
        <v>49697.5</v>
      </c>
    </row>
    <row r="27" spans="1:10" x14ac:dyDescent="0.25">
      <c r="A27" s="27" t="s">
        <v>106</v>
      </c>
      <c r="B27" s="28" t="s">
        <v>55</v>
      </c>
      <c r="C27" s="27" t="s">
        <v>53</v>
      </c>
      <c r="D27" s="27" t="s">
        <v>73</v>
      </c>
      <c r="E27" s="29">
        <v>43670</v>
      </c>
      <c r="F27" s="30">
        <f t="shared" ca="1" si="0"/>
        <v>1</v>
      </c>
      <c r="G27" s="31" t="s">
        <v>88</v>
      </c>
      <c r="H27" s="32">
        <v>87980</v>
      </c>
      <c r="I27" s="28">
        <v>1</v>
      </c>
      <c r="J27" s="33">
        <f>Table1[[#This Row],[Възнаграждение]]*1.03</f>
        <v>90619.400000000009</v>
      </c>
    </row>
    <row r="28" spans="1:10" x14ac:dyDescent="0.25">
      <c r="A28" s="27" t="s">
        <v>107</v>
      </c>
      <c r="B28" s="28" t="s">
        <v>58</v>
      </c>
      <c r="C28" s="27" t="s">
        <v>44</v>
      </c>
      <c r="D28" s="27" t="s">
        <v>73</v>
      </c>
      <c r="E28" s="29">
        <v>41546</v>
      </c>
      <c r="F28" s="30">
        <f t="shared" ca="1" si="0"/>
        <v>7</v>
      </c>
      <c r="G28" s="31" t="s">
        <v>74</v>
      </c>
      <c r="H28" s="32">
        <v>87030</v>
      </c>
      <c r="I28" s="28">
        <v>3</v>
      </c>
      <c r="J28" s="33">
        <f>Table1[[#This Row],[Възнаграждение]]*1.03</f>
        <v>89640.900000000009</v>
      </c>
    </row>
    <row r="29" spans="1:10" x14ac:dyDescent="0.25">
      <c r="A29" s="27" t="s">
        <v>108</v>
      </c>
      <c r="B29" s="28" t="s">
        <v>36</v>
      </c>
      <c r="C29" s="27" t="s">
        <v>44</v>
      </c>
      <c r="D29" s="27" t="s">
        <v>92</v>
      </c>
      <c r="E29" s="29">
        <v>40172</v>
      </c>
      <c r="F29" s="30">
        <f t="shared" ca="1" si="0"/>
        <v>10</v>
      </c>
      <c r="G29" s="31"/>
      <c r="H29" s="32">
        <v>21648</v>
      </c>
      <c r="I29" s="28">
        <v>2</v>
      </c>
      <c r="J29" s="33">
        <f>Table1[[#This Row],[Възнаграждение]]*1.03</f>
        <v>22297.440000000002</v>
      </c>
    </row>
    <row r="30" spans="1:10" x14ac:dyDescent="0.25">
      <c r="A30" s="27" t="s">
        <v>109</v>
      </c>
      <c r="B30" s="28" t="s">
        <v>55</v>
      </c>
      <c r="C30" s="27" t="s">
        <v>46</v>
      </c>
      <c r="D30" s="27" t="s">
        <v>73</v>
      </c>
      <c r="E30" s="29">
        <v>38793</v>
      </c>
      <c r="F30" s="30">
        <f t="shared" ca="1" si="0"/>
        <v>14</v>
      </c>
      <c r="G30" s="31" t="s">
        <v>85</v>
      </c>
      <c r="H30" s="32">
        <v>37760</v>
      </c>
      <c r="I30" s="28">
        <v>2</v>
      </c>
      <c r="J30" s="33">
        <f>Table1[[#This Row],[Възнаграждение]]*1.03</f>
        <v>38892.800000000003</v>
      </c>
    </row>
    <row r="31" spans="1:10" x14ac:dyDescent="0.25">
      <c r="A31" s="27" t="s">
        <v>110</v>
      </c>
      <c r="B31" s="28" t="s">
        <v>62</v>
      </c>
      <c r="C31" s="27" t="s">
        <v>37</v>
      </c>
      <c r="D31" s="27" t="s">
        <v>73</v>
      </c>
      <c r="E31" s="29">
        <v>42725</v>
      </c>
      <c r="F31" s="30">
        <f t="shared" ca="1" si="0"/>
        <v>3</v>
      </c>
      <c r="G31" s="31" t="s">
        <v>77</v>
      </c>
      <c r="H31" s="32">
        <v>29760</v>
      </c>
      <c r="I31" s="28">
        <v>2</v>
      </c>
      <c r="J31" s="33">
        <f>Table1[[#This Row],[Възнаграждение]]*1.03</f>
        <v>30652.799999999999</v>
      </c>
    </row>
    <row r="32" spans="1:10" x14ac:dyDescent="0.25">
      <c r="A32" s="27" t="s">
        <v>111</v>
      </c>
      <c r="B32" s="28" t="s">
        <v>36</v>
      </c>
      <c r="C32" s="27" t="s">
        <v>50</v>
      </c>
      <c r="D32" s="27" t="s">
        <v>92</v>
      </c>
      <c r="E32" s="29">
        <v>38322</v>
      </c>
      <c r="F32" s="30">
        <f t="shared" ca="1" si="0"/>
        <v>15</v>
      </c>
      <c r="G32" s="31"/>
      <c r="H32" s="32">
        <v>12836</v>
      </c>
      <c r="I32" s="28">
        <v>5</v>
      </c>
      <c r="J32" s="33">
        <f>Table1[[#This Row],[Възнаграждение]]*1.03</f>
        <v>13221.08</v>
      </c>
    </row>
    <row r="33" spans="1:10" x14ac:dyDescent="0.25">
      <c r="A33" s="27" t="s">
        <v>112</v>
      </c>
      <c r="B33" s="28" t="s">
        <v>55</v>
      </c>
      <c r="C33" s="27" t="s">
        <v>43</v>
      </c>
      <c r="D33" s="27" t="s">
        <v>73</v>
      </c>
      <c r="E33" s="29">
        <v>42144</v>
      </c>
      <c r="F33" s="30">
        <f t="shared" ca="1" si="0"/>
        <v>5</v>
      </c>
      <c r="G33" s="31" t="s">
        <v>74</v>
      </c>
      <c r="H33" s="32">
        <v>47350</v>
      </c>
      <c r="I33" s="28">
        <v>5</v>
      </c>
      <c r="J33" s="33">
        <f>Table1[[#This Row],[Възнаграждение]]*1.03</f>
        <v>48770.5</v>
      </c>
    </row>
    <row r="34" spans="1:10" x14ac:dyDescent="0.25">
      <c r="A34" s="27" t="s">
        <v>113</v>
      </c>
      <c r="B34" s="28" t="s">
        <v>55</v>
      </c>
      <c r="C34" s="27" t="s">
        <v>47</v>
      </c>
      <c r="D34" s="27" t="s">
        <v>73</v>
      </c>
      <c r="E34" s="29">
        <v>38577</v>
      </c>
      <c r="F34" s="30">
        <f t="shared" ca="1" si="0"/>
        <v>15</v>
      </c>
      <c r="G34" s="31" t="s">
        <v>77</v>
      </c>
      <c r="H34" s="32">
        <v>49770</v>
      </c>
      <c r="I34" s="28">
        <v>1</v>
      </c>
      <c r="J34" s="33">
        <f>Table1[[#This Row],[Възнаграждение]]*1.03</f>
        <v>51263.1</v>
      </c>
    </row>
    <row r="35" spans="1:10" x14ac:dyDescent="0.25">
      <c r="A35" s="27" t="s">
        <v>114</v>
      </c>
      <c r="B35" s="28" t="s">
        <v>55</v>
      </c>
      <c r="C35" s="27" t="s">
        <v>51</v>
      </c>
      <c r="D35" s="27" t="s">
        <v>73</v>
      </c>
      <c r="E35" s="29">
        <v>39010</v>
      </c>
      <c r="F35" s="30">
        <f t="shared" ca="1" si="0"/>
        <v>13</v>
      </c>
      <c r="G35" s="31" t="s">
        <v>79</v>
      </c>
      <c r="H35" s="32">
        <v>35460</v>
      </c>
      <c r="I35" s="28">
        <v>1</v>
      </c>
      <c r="J35" s="33">
        <f>Table1[[#This Row],[Възнаграждение]]*1.03</f>
        <v>36523.800000000003</v>
      </c>
    </row>
    <row r="36" spans="1:10" x14ac:dyDescent="0.25">
      <c r="A36" s="27" t="s">
        <v>115</v>
      </c>
      <c r="B36" s="28" t="s">
        <v>62</v>
      </c>
      <c r="C36" s="27" t="s">
        <v>46</v>
      </c>
      <c r="D36" s="27" t="s">
        <v>73</v>
      </c>
      <c r="E36" s="29">
        <v>42116</v>
      </c>
      <c r="F36" s="30">
        <f t="shared" ca="1" si="0"/>
        <v>5</v>
      </c>
      <c r="G36" s="31" t="s">
        <v>77</v>
      </c>
      <c r="H36" s="32">
        <v>34480</v>
      </c>
      <c r="I36" s="28">
        <v>3</v>
      </c>
      <c r="J36" s="33">
        <f>Table1[[#This Row],[Възнаграждение]]*1.03</f>
        <v>35514.400000000001</v>
      </c>
    </row>
    <row r="37" spans="1:10" x14ac:dyDescent="0.25">
      <c r="A37" s="27" t="s">
        <v>116</v>
      </c>
      <c r="B37" s="28" t="s">
        <v>61</v>
      </c>
      <c r="C37" s="27" t="s">
        <v>49</v>
      </c>
      <c r="D37" s="27" t="s">
        <v>73</v>
      </c>
      <c r="E37" s="29">
        <v>43279</v>
      </c>
      <c r="F37" s="30">
        <f t="shared" ca="1" si="0"/>
        <v>2</v>
      </c>
      <c r="G37" s="31" t="s">
        <v>85</v>
      </c>
      <c r="H37" s="32">
        <v>44560</v>
      </c>
      <c r="I37" s="28">
        <v>2</v>
      </c>
      <c r="J37" s="33">
        <f>Table1[[#This Row],[Възнаграждение]]*1.03</f>
        <v>45896.800000000003</v>
      </c>
    </row>
    <row r="38" spans="1:10" x14ac:dyDescent="0.25">
      <c r="A38" s="27" t="s">
        <v>117</v>
      </c>
      <c r="B38" s="28" t="s">
        <v>55</v>
      </c>
      <c r="C38" s="27" t="s">
        <v>49</v>
      </c>
      <c r="D38" s="27" t="s">
        <v>73</v>
      </c>
      <c r="E38" s="29">
        <v>43012</v>
      </c>
      <c r="F38" s="30">
        <f t="shared" ca="1" si="0"/>
        <v>3</v>
      </c>
      <c r="G38" s="31" t="s">
        <v>74</v>
      </c>
      <c r="H38" s="32">
        <v>71730</v>
      </c>
      <c r="I38" s="28">
        <v>1</v>
      </c>
      <c r="J38" s="33">
        <f>Table1[[#This Row],[Възнаграждение]]*1.03</f>
        <v>73881.900000000009</v>
      </c>
    </row>
    <row r="39" spans="1:10" x14ac:dyDescent="0.25">
      <c r="A39" s="27" t="s">
        <v>118</v>
      </c>
      <c r="B39" s="28" t="s">
        <v>55</v>
      </c>
      <c r="C39" s="27" t="s">
        <v>48</v>
      </c>
      <c r="D39" s="27" t="s">
        <v>82</v>
      </c>
      <c r="E39" s="29">
        <v>40102</v>
      </c>
      <c r="F39" s="30">
        <f t="shared" ca="1" si="0"/>
        <v>10</v>
      </c>
      <c r="G39" s="31"/>
      <c r="H39" s="32">
        <v>31970</v>
      </c>
      <c r="I39" s="28">
        <v>5</v>
      </c>
      <c r="J39" s="33">
        <f>Table1[[#This Row],[Възнаграждение]]*1.03</f>
        <v>32929.1</v>
      </c>
    </row>
    <row r="40" spans="1:10" x14ac:dyDescent="0.25">
      <c r="A40" s="27" t="s">
        <v>119</v>
      </c>
      <c r="B40" s="28" t="s">
        <v>55</v>
      </c>
      <c r="C40" s="27" t="s">
        <v>46</v>
      </c>
      <c r="D40" s="27" t="s">
        <v>73</v>
      </c>
      <c r="E40" s="29">
        <v>39529</v>
      </c>
      <c r="F40" s="30">
        <f t="shared" ca="1" si="0"/>
        <v>12</v>
      </c>
      <c r="G40" s="31" t="s">
        <v>88</v>
      </c>
      <c r="H40" s="32">
        <v>66010</v>
      </c>
      <c r="I40" s="28">
        <v>5</v>
      </c>
      <c r="J40" s="33">
        <f>Table1[[#This Row],[Възнаграждение]]*1.03</f>
        <v>67990.3</v>
      </c>
    </row>
    <row r="41" spans="1:10" x14ac:dyDescent="0.25">
      <c r="A41" s="27" t="s">
        <v>120</v>
      </c>
      <c r="B41" s="28" t="s">
        <v>62</v>
      </c>
      <c r="C41" s="27" t="s">
        <v>44</v>
      </c>
      <c r="D41" s="27" t="s">
        <v>87</v>
      </c>
      <c r="E41" s="29">
        <v>39931</v>
      </c>
      <c r="F41" s="30">
        <f t="shared" ca="1" si="0"/>
        <v>11</v>
      </c>
      <c r="G41" s="31" t="s">
        <v>74</v>
      </c>
      <c r="H41" s="32">
        <v>33810</v>
      </c>
      <c r="I41" s="28">
        <v>5</v>
      </c>
      <c r="J41" s="33">
        <f>Table1[[#This Row],[Възнаграждение]]*1.03</f>
        <v>34824.300000000003</v>
      </c>
    </row>
    <row r="42" spans="1:10" x14ac:dyDescent="0.25">
      <c r="A42" s="27" t="s">
        <v>121</v>
      </c>
      <c r="B42" s="28" t="s">
        <v>59</v>
      </c>
      <c r="C42" s="27" t="s">
        <v>46</v>
      </c>
      <c r="D42" s="27" t="s">
        <v>87</v>
      </c>
      <c r="E42" s="29">
        <v>38268</v>
      </c>
      <c r="F42" s="30">
        <f t="shared" ca="1" si="0"/>
        <v>16</v>
      </c>
      <c r="G42" s="31" t="s">
        <v>74</v>
      </c>
      <c r="H42" s="32">
        <v>48835</v>
      </c>
      <c r="I42" s="28">
        <v>5</v>
      </c>
      <c r="J42" s="33">
        <f>Table1[[#This Row],[Възнаграждение]]*1.03</f>
        <v>50300.05</v>
      </c>
    </row>
    <row r="43" spans="1:10" x14ac:dyDescent="0.25">
      <c r="A43" s="27" t="s">
        <v>122</v>
      </c>
      <c r="B43" s="28" t="s">
        <v>36</v>
      </c>
      <c r="C43" s="27" t="s">
        <v>37</v>
      </c>
      <c r="D43" s="27" t="s">
        <v>73</v>
      </c>
      <c r="E43" s="29">
        <v>42793</v>
      </c>
      <c r="F43" s="30">
        <f t="shared" ca="1" si="0"/>
        <v>3</v>
      </c>
      <c r="G43" s="31" t="s">
        <v>74</v>
      </c>
      <c r="H43" s="32">
        <v>47340</v>
      </c>
      <c r="I43" s="28">
        <v>2</v>
      </c>
      <c r="J43" s="33">
        <f>Table1[[#This Row],[Възнаграждение]]*1.03</f>
        <v>48760.200000000004</v>
      </c>
    </row>
    <row r="44" spans="1:10" x14ac:dyDescent="0.25">
      <c r="A44" s="27" t="s">
        <v>123</v>
      </c>
      <c r="B44" s="28" t="s">
        <v>61</v>
      </c>
      <c r="C44" s="27" t="s">
        <v>51</v>
      </c>
      <c r="D44" s="27" t="s">
        <v>87</v>
      </c>
      <c r="E44" s="29">
        <v>42871</v>
      </c>
      <c r="F44" s="30">
        <f t="shared" ca="1" si="0"/>
        <v>3</v>
      </c>
      <c r="G44" s="31" t="s">
        <v>79</v>
      </c>
      <c r="H44" s="32">
        <v>38105</v>
      </c>
      <c r="I44" s="28">
        <v>2</v>
      </c>
      <c r="J44" s="33">
        <f>Table1[[#This Row],[Възнаграждение]]*1.03</f>
        <v>39248.15</v>
      </c>
    </row>
    <row r="45" spans="1:10" x14ac:dyDescent="0.25">
      <c r="A45" s="27" t="s">
        <v>124</v>
      </c>
      <c r="B45" s="28" t="s">
        <v>55</v>
      </c>
      <c r="C45" s="27" t="s">
        <v>51</v>
      </c>
      <c r="D45" s="27" t="s">
        <v>73</v>
      </c>
      <c r="E45" s="29">
        <v>39133</v>
      </c>
      <c r="F45" s="30">
        <f t="shared" ca="1" si="0"/>
        <v>13</v>
      </c>
      <c r="G45" s="31" t="s">
        <v>88</v>
      </c>
      <c r="H45" s="32">
        <v>65320</v>
      </c>
      <c r="I45" s="28">
        <v>5</v>
      </c>
      <c r="J45" s="33">
        <f>Table1[[#This Row],[Възнаграждение]]*1.03</f>
        <v>67279.600000000006</v>
      </c>
    </row>
    <row r="46" spans="1:10" x14ac:dyDescent="0.25">
      <c r="A46" s="27" t="s">
        <v>125</v>
      </c>
      <c r="B46" s="28" t="s">
        <v>55</v>
      </c>
      <c r="C46" s="27" t="s">
        <v>39</v>
      </c>
      <c r="D46" s="27" t="s">
        <v>73</v>
      </c>
      <c r="E46" s="29">
        <v>43479</v>
      </c>
      <c r="F46" s="30">
        <f t="shared" ca="1" si="0"/>
        <v>1</v>
      </c>
      <c r="G46" s="31" t="s">
        <v>74</v>
      </c>
      <c r="H46" s="32">
        <v>46220</v>
      </c>
      <c r="I46" s="28">
        <v>3</v>
      </c>
      <c r="J46" s="33">
        <f>Table1[[#This Row],[Възнаграждение]]*1.03</f>
        <v>47606.6</v>
      </c>
    </row>
    <row r="47" spans="1:10" x14ac:dyDescent="0.25">
      <c r="A47" s="27" t="s">
        <v>126</v>
      </c>
      <c r="B47" s="28" t="s">
        <v>62</v>
      </c>
      <c r="C47" s="27" t="s">
        <v>41</v>
      </c>
      <c r="D47" s="27" t="s">
        <v>73</v>
      </c>
      <c r="E47" s="29">
        <v>40421</v>
      </c>
      <c r="F47" s="30">
        <f t="shared" ca="1" si="0"/>
        <v>10</v>
      </c>
      <c r="G47" s="31" t="s">
        <v>74</v>
      </c>
      <c r="H47" s="32">
        <v>66890</v>
      </c>
      <c r="I47" s="28">
        <v>5</v>
      </c>
      <c r="J47" s="33">
        <f>Table1[[#This Row],[Възнаграждение]]*1.03</f>
        <v>68896.7</v>
      </c>
    </row>
    <row r="48" spans="1:10" x14ac:dyDescent="0.25">
      <c r="A48" s="27" t="s">
        <v>127</v>
      </c>
      <c r="B48" s="28" t="s">
        <v>58</v>
      </c>
      <c r="C48" s="27" t="s">
        <v>46</v>
      </c>
      <c r="D48" s="27" t="s">
        <v>82</v>
      </c>
      <c r="E48" s="29">
        <v>41839</v>
      </c>
      <c r="F48" s="30">
        <f t="shared" ca="1" si="0"/>
        <v>6</v>
      </c>
      <c r="G48" s="31"/>
      <c r="H48" s="32">
        <v>35460</v>
      </c>
      <c r="I48" s="28">
        <v>3</v>
      </c>
      <c r="J48" s="33">
        <f>Table1[[#This Row],[Възнаграждение]]*1.03</f>
        <v>36523.800000000003</v>
      </c>
    </row>
    <row r="49" spans="1:10" x14ac:dyDescent="0.25">
      <c r="A49" s="27" t="s">
        <v>128</v>
      </c>
      <c r="B49" s="28" t="s">
        <v>59</v>
      </c>
      <c r="C49" s="27" t="s">
        <v>44</v>
      </c>
      <c r="D49" s="27" t="s">
        <v>73</v>
      </c>
      <c r="E49" s="29">
        <v>42831</v>
      </c>
      <c r="F49" s="30">
        <f t="shared" ca="1" si="0"/>
        <v>3</v>
      </c>
      <c r="G49" s="31" t="s">
        <v>74</v>
      </c>
      <c r="H49" s="32">
        <v>66840</v>
      </c>
      <c r="I49" s="28">
        <v>4</v>
      </c>
      <c r="J49" s="33">
        <f>Table1[[#This Row],[Възнаграждение]]*1.03</f>
        <v>68845.2</v>
      </c>
    </row>
    <row r="50" spans="1:10" x14ac:dyDescent="0.25">
      <c r="A50" s="27" t="s">
        <v>129</v>
      </c>
      <c r="B50" s="28" t="s">
        <v>61</v>
      </c>
      <c r="C50" s="27" t="s">
        <v>46</v>
      </c>
      <c r="D50" s="27" t="s">
        <v>82</v>
      </c>
      <c r="E50" s="29">
        <v>42934</v>
      </c>
      <c r="F50" s="30">
        <f t="shared" ca="1" si="0"/>
        <v>3</v>
      </c>
      <c r="G50" s="31"/>
      <c r="H50" s="32">
        <v>28260</v>
      </c>
      <c r="I50" s="28">
        <v>5</v>
      </c>
      <c r="J50" s="33">
        <f>Table1[[#This Row],[Възнаграждение]]*1.03</f>
        <v>29107.8</v>
      </c>
    </row>
    <row r="51" spans="1:10" x14ac:dyDescent="0.25">
      <c r="A51" s="27" t="s">
        <v>130</v>
      </c>
      <c r="B51" s="28" t="s">
        <v>59</v>
      </c>
      <c r="C51" s="27" t="s">
        <v>46</v>
      </c>
      <c r="D51" s="27" t="s">
        <v>82</v>
      </c>
      <c r="E51" s="29">
        <v>41605</v>
      </c>
      <c r="F51" s="30">
        <f t="shared" ca="1" si="0"/>
        <v>6</v>
      </c>
      <c r="G51" s="31"/>
      <c r="H51" s="32">
        <v>64430</v>
      </c>
      <c r="I51" s="28">
        <v>4</v>
      </c>
      <c r="J51" s="33">
        <f>Table1[[#This Row],[Възнаграждение]]*1.03</f>
        <v>66362.900000000009</v>
      </c>
    </row>
    <row r="52" spans="1:10" x14ac:dyDescent="0.25">
      <c r="A52" s="27" t="s">
        <v>131</v>
      </c>
      <c r="B52" s="28" t="s">
        <v>36</v>
      </c>
      <c r="C52" s="27" t="s">
        <v>44</v>
      </c>
      <c r="D52" s="27" t="s">
        <v>73</v>
      </c>
      <c r="E52" s="29">
        <v>40688</v>
      </c>
      <c r="F52" s="30">
        <f t="shared" ca="1" si="0"/>
        <v>9</v>
      </c>
      <c r="G52" s="31" t="s">
        <v>79</v>
      </c>
      <c r="H52" s="32">
        <v>86200</v>
      </c>
      <c r="I52" s="28">
        <v>3</v>
      </c>
      <c r="J52" s="33">
        <f>Table1[[#This Row],[Възнаграждение]]*1.03</f>
        <v>88786</v>
      </c>
    </row>
    <row r="53" spans="1:10" x14ac:dyDescent="0.25">
      <c r="A53" s="27" t="s">
        <v>132</v>
      </c>
      <c r="B53" s="28" t="s">
        <v>55</v>
      </c>
      <c r="C53" s="27" t="s">
        <v>47</v>
      </c>
      <c r="D53" s="27" t="s">
        <v>87</v>
      </c>
      <c r="E53" s="29">
        <v>41918</v>
      </c>
      <c r="F53" s="30">
        <f t="shared" ca="1" si="0"/>
        <v>6</v>
      </c>
      <c r="G53" s="31" t="s">
        <v>74</v>
      </c>
      <c r="H53" s="32">
        <v>31255</v>
      </c>
      <c r="I53" s="28">
        <v>5</v>
      </c>
      <c r="J53" s="33">
        <f>Table1[[#This Row],[Възнаграждение]]*1.03</f>
        <v>32192.65</v>
      </c>
    </row>
    <row r="54" spans="1:10" x14ac:dyDescent="0.25">
      <c r="A54" s="27" t="s">
        <v>133</v>
      </c>
      <c r="B54" s="28" t="s">
        <v>61</v>
      </c>
      <c r="C54" s="27" t="s">
        <v>50</v>
      </c>
      <c r="D54" s="27" t="s">
        <v>73</v>
      </c>
      <c r="E54" s="29">
        <v>40086</v>
      </c>
      <c r="F54" s="30">
        <f t="shared" ca="1" si="0"/>
        <v>11</v>
      </c>
      <c r="G54" s="31" t="s">
        <v>79</v>
      </c>
      <c r="H54" s="32">
        <v>82490</v>
      </c>
      <c r="I54" s="28">
        <v>5</v>
      </c>
      <c r="J54" s="33">
        <f>Table1[[#This Row],[Възнаграждение]]*1.03</f>
        <v>84964.7</v>
      </c>
    </row>
    <row r="55" spans="1:10" x14ac:dyDescent="0.25">
      <c r="A55" s="27" t="s">
        <v>134</v>
      </c>
      <c r="B55" s="28" t="s">
        <v>62</v>
      </c>
      <c r="C55" s="27" t="s">
        <v>46</v>
      </c>
      <c r="D55" s="27" t="s">
        <v>82</v>
      </c>
      <c r="E55" s="29">
        <v>41999</v>
      </c>
      <c r="F55" s="30">
        <f t="shared" ca="1" si="0"/>
        <v>5</v>
      </c>
      <c r="G55" s="31"/>
      <c r="H55" s="32">
        <v>62780</v>
      </c>
      <c r="I55" s="28">
        <v>4</v>
      </c>
      <c r="J55" s="33">
        <f>Table1[[#This Row],[Възнаграждение]]*1.03</f>
        <v>64663.4</v>
      </c>
    </row>
    <row r="56" spans="1:10" x14ac:dyDescent="0.25">
      <c r="A56" s="27" t="s">
        <v>135</v>
      </c>
      <c r="B56" s="28" t="s">
        <v>62</v>
      </c>
      <c r="C56" s="27" t="s">
        <v>51</v>
      </c>
      <c r="D56" s="27" t="s">
        <v>82</v>
      </c>
      <c r="E56" s="29">
        <v>38654</v>
      </c>
      <c r="F56" s="30">
        <f t="shared" ca="1" si="0"/>
        <v>14</v>
      </c>
      <c r="G56" s="31"/>
      <c r="H56" s="32">
        <v>58250</v>
      </c>
      <c r="I56" s="28">
        <v>2</v>
      </c>
      <c r="J56" s="33">
        <f>Table1[[#This Row],[Възнаграждение]]*1.03</f>
        <v>59997.5</v>
      </c>
    </row>
    <row r="57" spans="1:10" x14ac:dyDescent="0.25">
      <c r="A57" s="27" t="s">
        <v>136</v>
      </c>
      <c r="B57" s="28" t="s">
        <v>62</v>
      </c>
      <c r="C57" s="27" t="s">
        <v>39</v>
      </c>
      <c r="D57" s="27" t="s">
        <v>73</v>
      </c>
      <c r="E57" s="29">
        <v>42567</v>
      </c>
      <c r="F57" s="30">
        <f t="shared" ca="1" si="0"/>
        <v>4</v>
      </c>
      <c r="G57" s="31" t="s">
        <v>88</v>
      </c>
      <c r="H57" s="32">
        <v>51180</v>
      </c>
      <c r="I57" s="28">
        <v>3</v>
      </c>
      <c r="J57" s="33">
        <f>Table1[[#This Row],[Възнаграждение]]*1.03</f>
        <v>52715.4</v>
      </c>
    </row>
    <row r="58" spans="1:10" x14ac:dyDescent="0.25">
      <c r="A58" s="27" t="s">
        <v>137</v>
      </c>
      <c r="B58" s="28" t="s">
        <v>58</v>
      </c>
      <c r="C58" s="27" t="s">
        <v>51</v>
      </c>
      <c r="D58" s="27" t="s">
        <v>82</v>
      </c>
      <c r="E58" s="29">
        <v>41733</v>
      </c>
      <c r="F58" s="30">
        <f t="shared" ca="1" si="0"/>
        <v>6</v>
      </c>
      <c r="G58" s="31"/>
      <c r="H58" s="32">
        <v>35240</v>
      </c>
      <c r="I58" s="28">
        <v>3</v>
      </c>
      <c r="J58" s="33">
        <f>Table1[[#This Row],[Възнаграждение]]*1.03</f>
        <v>36297.200000000004</v>
      </c>
    </row>
    <row r="59" spans="1:10" x14ac:dyDescent="0.25">
      <c r="A59" s="27" t="s">
        <v>138</v>
      </c>
      <c r="B59" s="28" t="s">
        <v>55</v>
      </c>
      <c r="C59" s="27" t="s">
        <v>50</v>
      </c>
      <c r="D59" s="27" t="s">
        <v>73</v>
      </c>
      <c r="E59" s="29">
        <v>41245</v>
      </c>
      <c r="F59" s="30">
        <f t="shared" ca="1" si="0"/>
        <v>7</v>
      </c>
      <c r="G59" s="31" t="s">
        <v>74</v>
      </c>
      <c r="H59" s="32">
        <v>78710</v>
      </c>
      <c r="I59" s="28">
        <v>4</v>
      </c>
      <c r="J59" s="33">
        <f>Table1[[#This Row],[Възнаграждение]]*1.03</f>
        <v>81071.3</v>
      </c>
    </row>
    <row r="60" spans="1:10" x14ac:dyDescent="0.25">
      <c r="A60" s="27" t="s">
        <v>139</v>
      </c>
      <c r="B60" s="28" t="s">
        <v>59</v>
      </c>
      <c r="C60" s="27" t="s">
        <v>47</v>
      </c>
      <c r="D60" s="27" t="s">
        <v>73</v>
      </c>
      <c r="E60" s="29">
        <v>42856</v>
      </c>
      <c r="F60" s="30">
        <f t="shared" ca="1" si="0"/>
        <v>3</v>
      </c>
      <c r="G60" s="31" t="s">
        <v>74</v>
      </c>
      <c r="H60" s="32">
        <v>57560</v>
      </c>
      <c r="I60" s="28">
        <v>4</v>
      </c>
      <c r="J60" s="33">
        <f>Table1[[#This Row],[Възнаграждение]]*1.03</f>
        <v>59286.8</v>
      </c>
    </row>
    <row r="61" spans="1:10" x14ac:dyDescent="0.25">
      <c r="A61" s="27" t="s">
        <v>140</v>
      </c>
      <c r="B61" s="28" t="s">
        <v>55</v>
      </c>
      <c r="C61" s="27" t="s">
        <v>39</v>
      </c>
      <c r="D61" s="27" t="s">
        <v>87</v>
      </c>
      <c r="E61" s="29">
        <v>41878</v>
      </c>
      <c r="F61" s="30">
        <f t="shared" ca="1" si="0"/>
        <v>6</v>
      </c>
      <c r="G61" s="31" t="s">
        <v>85</v>
      </c>
      <c r="H61" s="32">
        <v>46095</v>
      </c>
      <c r="I61" s="28">
        <v>3</v>
      </c>
      <c r="J61" s="33">
        <f>Table1[[#This Row],[Възнаграждение]]*1.03</f>
        <v>47477.85</v>
      </c>
    </row>
    <row r="62" spans="1:10" x14ac:dyDescent="0.25">
      <c r="A62" s="27" t="s">
        <v>141</v>
      </c>
      <c r="B62" s="28" t="s">
        <v>62</v>
      </c>
      <c r="C62" s="27" t="s">
        <v>41</v>
      </c>
      <c r="D62" s="27" t="s">
        <v>82</v>
      </c>
      <c r="E62" s="29">
        <v>41501</v>
      </c>
      <c r="F62" s="30">
        <f t="shared" ca="1" si="0"/>
        <v>7</v>
      </c>
      <c r="G62" s="31"/>
      <c r="H62" s="32">
        <v>62150</v>
      </c>
      <c r="I62" s="28">
        <v>4</v>
      </c>
      <c r="J62" s="33">
        <f>Table1[[#This Row],[Възнаграждение]]*1.03</f>
        <v>64014.5</v>
      </c>
    </row>
    <row r="63" spans="1:10" x14ac:dyDescent="0.25">
      <c r="A63" s="27" t="s">
        <v>142</v>
      </c>
      <c r="B63" s="28" t="s">
        <v>59</v>
      </c>
      <c r="C63" s="27" t="s">
        <v>45</v>
      </c>
      <c r="D63" s="27" t="s">
        <v>82</v>
      </c>
      <c r="E63" s="29">
        <v>42724</v>
      </c>
      <c r="F63" s="30">
        <f t="shared" ca="1" si="0"/>
        <v>3</v>
      </c>
      <c r="G63" s="31" t="s">
        <v>85</v>
      </c>
      <c r="H63" s="32">
        <v>71190</v>
      </c>
      <c r="I63" s="28">
        <v>4</v>
      </c>
      <c r="J63" s="33">
        <f>Table1[[#This Row],[Възнаграждение]]*1.03</f>
        <v>73325.7</v>
      </c>
    </row>
    <row r="64" spans="1:10" x14ac:dyDescent="0.25">
      <c r="A64" s="27" t="s">
        <v>143</v>
      </c>
      <c r="B64" s="28" t="s">
        <v>62</v>
      </c>
      <c r="C64" s="27" t="s">
        <v>37</v>
      </c>
      <c r="D64" s="27" t="s">
        <v>92</v>
      </c>
      <c r="E64" s="29">
        <v>38407</v>
      </c>
      <c r="F64" s="30">
        <f t="shared" ca="1" si="0"/>
        <v>15</v>
      </c>
      <c r="G64" s="31"/>
      <c r="H64" s="32">
        <v>14332</v>
      </c>
      <c r="I64" s="28">
        <v>5</v>
      </c>
      <c r="J64" s="33">
        <f>Table1[[#This Row],[Възнаграждение]]*1.03</f>
        <v>14761.960000000001</v>
      </c>
    </row>
    <row r="65" spans="1:10" x14ac:dyDescent="0.25">
      <c r="A65" s="27" t="s">
        <v>144</v>
      </c>
      <c r="B65" s="28" t="s">
        <v>62</v>
      </c>
      <c r="C65" s="27" t="s">
        <v>51</v>
      </c>
      <c r="D65" s="27" t="s">
        <v>82</v>
      </c>
      <c r="E65" s="29">
        <v>43555</v>
      </c>
      <c r="F65" s="30">
        <f t="shared" ca="1" si="0"/>
        <v>1</v>
      </c>
      <c r="G65" s="31"/>
      <c r="H65" s="32">
        <v>59128</v>
      </c>
      <c r="I65" s="28">
        <v>4</v>
      </c>
      <c r="J65" s="33">
        <f>Table1[[#This Row],[Възнаграждение]]*1.03</f>
        <v>60901.840000000004</v>
      </c>
    </row>
    <row r="66" spans="1:10" x14ac:dyDescent="0.25">
      <c r="A66" s="27" t="s">
        <v>145</v>
      </c>
      <c r="B66" s="28" t="s">
        <v>58</v>
      </c>
      <c r="C66" s="27" t="s">
        <v>53</v>
      </c>
      <c r="D66" s="27" t="s">
        <v>87</v>
      </c>
      <c r="E66" s="29">
        <v>42724</v>
      </c>
      <c r="F66" s="30">
        <f t="shared" ref="F66:F129" ca="1" si="1">DATEDIF(E66,TODAY(),"Y")</f>
        <v>3</v>
      </c>
      <c r="G66" s="31" t="s">
        <v>74</v>
      </c>
      <c r="H66" s="32">
        <v>49405</v>
      </c>
      <c r="I66" s="28">
        <v>4</v>
      </c>
      <c r="J66" s="33">
        <f>Table1[[#This Row],[Възнаграждение]]*1.03</f>
        <v>50887.15</v>
      </c>
    </row>
    <row r="67" spans="1:10" x14ac:dyDescent="0.25">
      <c r="A67" s="27" t="s">
        <v>146</v>
      </c>
      <c r="B67" s="28" t="s">
        <v>62</v>
      </c>
      <c r="C67" s="27" t="s">
        <v>37</v>
      </c>
      <c r="D67" s="27" t="s">
        <v>82</v>
      </c>
      <c r="E67" s="29">
        <v>38547</v>
      </c>
      <c r="F67" s="30">
        <f t="shared" ca="1" si="1"/>
        <v>15</v>
      </c>
      <c r="G67" s="31"/>
      <c r="H67" s="32">
        <v>47520</v>
      </c>
      <c r="I67" s="28">
        <v>1</v>
      </c>
      <c r="J67" s="33">
        <f>Table1[[#This Row],[Възнаграждение]]*1.03</f>
        <v>48945.599999999999</v>
      </c>
    </row>
    <row r="68" spans="1:10" x14ac:dyDescent="0.25">
      <c r="A68" s="27" t="s">
        <v>147</v>
      </c>
      <c r="B68" s="28" t="s">
        <v>55</v>
      </c>
      <c r="C68" s="27" t="s">
        <v>46</v>
      </c>
      <c r="D68" s="27" t="s">
        <v>87</v>
      </c>
      <c r="E68" s="29">
        <v>39065</v>
      </c>
      <c r="F68" s="30">
        <f t="shared" ca="1" si="1"/>
        <v>13</v>
      </c>
      <c r="G68" s="31" t="s">
        <v>79</v>
      </c>
      <c r="H68" s="32">
        <v>46710</v>
      </c>
      <c r="I68" s="28">
        <v>3</v>
      </c>
      <c r="J68" s="33">
        <f>Table1[[#This Row],[Възнаграждение]]*1.03</f>
        <v>48111.3</v>
      </c>
    </row>
    <row r="69" spans="1:10" x14ac:dyDescent="0.25">
      <c r="A69" s="27" t="s">
        <v>148</v>
      </c>
      <c r="B69" s="28" t="s">
        <v>62</v>
      </c>
      <c r="C69" s="27" t="s">
        <v>46</v>
      </c>
      <c r="D69" s="27" t="s">
        <v>73</v>
      </c>
      <c r="E69" s="29">
        <v>41259</v>
      </c>
      <c r="F69" s="30">
        <f t="shared" ca="1" si="1"/>
        <v>7</v>
      </c>
      <c r="G69" s="31" t="s">
        <v>79</v>
      </c>
      <c r="H69" s="32">
        <v>73144</v>
      </c>
      <c r="I69" s="28">
        <v>5</v>
      </c>
      <c r="J69" s="33">
        <f>Table1[[#This Row],[Възнаграждение]]*1.03</f>
        <v>75338.320000000007</v>
      </c>
    </row>
    <row r="70" spans="1:10" x14ac:dyDescent="0.25">
      <c r="A70" s="27" t="s">
        <v>149</v>
      </c>
      <c r="B70" s="28" t="s">
        <v>55</v>
      </c>
      <c r="C70" s="27" t="s">
        <v>46</v>
      </c>
      <c r="D70" s="27" t="s">
        <v>82</v>
      </c>
      <c r="E70" s="29">
        <v>38433</v>
      </c>
      <c r="F70" s="30">
        <f t="shared" ca="1" si="1"/>
        <v>15</v>
      </c>
      <c r="G70" s="31"/>
      <c r="H70" s="32">
        <v>71710</v>
      </c>
      <c r="I70" s="28">
        <v>5</v>
      </c>
      <c r="J70" s="33">
        <f>Table1[[#This Row],[Възнаграждение]]*1.03</f>
        <v>73861.3</v>
      </c>
    </row>
    <row r="71" spans="1:10" x14ac:dyDescent="0.25">
      <c r="A71" s="27" t="s">
        <v>150</v>
      </c>
      <c r="B71" s="28" t="s">
        <v>36</v>
      </c>
      <c r="C71" s="27" t="s">
        <v>46</v>
      </c>
      <c r="D71" s="27" t="s">
        <v>73</v>
      </c>
      <c r="E71" s="29">
        <v>42157</v>
      </c>
      <c r="F71" s="30">
        <f t="shared" ca="1" si="1"/>
        <v>5</v>
      </c>
      <c r="G71" s="31" t="s">
        <v>74</v>
      </c>
      <c r="H71" s="32">
        <v>69320</v>
      </c>
      <c r="I71" s="28">
        <v>3</v>
      </c>
      <c r="J71" s="33">
        <f>Table1[[#This Row],[Възнаграждение]]*1.03</f>
        <v>71399.600000000006</v>
      </c>
    </row>
    <row r="72" spans="1:10" x14ac:dyDescent="0.25">
      <c r="A72" s="27" t="s">
        <v>151</v>
      </c>
      <c r="B72" s="28" t="s">
        <v>55</v>
      </c>
      <c r="C72" s="27" t="s">
        <v>57</v>
      </c>
      <c r="D72" s="27" t="s">
        <v>82</v>
      </c>
      <c r="E72" s="29">
        <v>42100</v>
      </c>
      <c r="F72" s="30">
        <f t="shared" ca="1" si="1"/>
        <v>5</v>
      </c>
      <c r="G72" s="31"/>
      <c r="H72" s="32">
        <v>64720</v>
      </c>
      <c r="I72" s="28">
        <v>5</v>
      </c>
      <c r="J72" s="33">
        <f>Table1[[#This Row],[Възнаграждение]]*1.03</f>
        <v>66661.600000000006</v>
      </c>
    </row>
    <row r="73" spans="1:10" x14ac:dyDescent="0.25">
      <c r="A73" s="27" t="s">
        <v>152</v>
      </c>
      <c r="B73" s="28" t="s">
        <v>36</v>
      </c>
      <c r="C73" s="27" t="s">
        <v>46</v>
      </c>
      <c r="D73" s="27" t="s">
        <v>73</v>
      </c>
      <c r="E73" s="29">
        <v>43095</v>
      </c>
      <c r="F73" s="30">
        <f t="shared" ca="1" si="1"/>
        <v>2</v>
      </c>
      <c r="G73" s="31" t="s">
        <v>74</v>
      </c>
      <c r="H73" s="32">
        <v>47440</v>
      </c>
      <c r="I73" s="28">
        <v>3</v>
      </c>
      <c r="J73" s="33">
        <f>Table1[[#This Row],[Възнаграждение]]*1.03</f>
        <v>48863.200000000004</v>
      </c>
    </row>
    <row r="74" spans="1:10" x14ac:dyDescent="0.25">
      <c r="A74" s="27" t="s">
        <v>153</v>
      </c>
      <c r="B74" s="28" t="s">
        <v>55</v>
      </c>
      <c r="C74" s="27" t="s">
        <v>50</v>
      </c>
      <c r="D74" s="27" t="s">
        <v>82</v>
      </c>
      <c r="E74" s="29">
        <v>42181</v>
      </c>
      <c r="F74" s="30">
        <f t="shared" ca="1" si="1"/>
        <v>5</v>
      </c>
      <c r="G74" s="31"/>
      <c r="H74" s="32">
        <v>43320</v>
      </c>
      <c r="I74" s="28">
        <v>5</v>
      </c>
      <c r="J74" s="33">
        <f>Table1[[#This Row],[Възнаграждение]]*1.03</f>
        <v>44619.6</v>
      </c>
    </row>
    <row r="75" spans="1:10" x14ac:dyDescent="0.25">
      <c r="A75" s="27" t="s">
        <v>154</v>
      </c>
      <c r="B75" s="28" t="s">
        <v>36</v>
      </c>
      <c r="C75" s="27" t="s">
        <v>54</v>
      </c>
      <c r="D75" s="27" t="s">
        <v>87</v>
      </c>
      <c r="E75" s="29">
        <v>43240</v>
      </c>
      <c r="F75" s="30">
        <f t="shared" ca="1" si="1"/>
        <v>2</v>
      </c>
      <c r="G75" s="31" t="s">
        <v>88</v>
      </c>
      <c r="H75" s="32">
        <v>30445</v>
      </c>
      <c r="I75" s="28">
        <v>1</v>
      </c>
      <c r="J75" s="33">
        <f>Table1[[#This Row],[Възнаграждение]]*1.03</f>
        <v>31358.350000000002</v>
      </c>
    </row>
    <row r="76" spans="1:10" x14ac:dyDescent="0.25">
      <c r="A76" s="27" t="s">
        <v>155</v>
      </c>
      <c r="B76" s="28" t="s">
        <v>62</v>
      </c>
      <c r="C76" s="27" t="s">
        <v>46</v>
      </c>
      <c r="D76" s="27" t="s">
        <v>73</v>
      </c>
      <c r="E76" s="29">
        <v>43039</v>
      </c>
      <c r="F76" s="30">
        <f t="shared" ca="1" si="1"/>
        <v>2</v>
      </c>
      <c r="G76" s="31" t="s">
        <v>74</v>
      </c>
      <c r="H76" s="32">
        <v>43820</v>
      </c>
      <c r="I76" s="28">
        <v>2</v>
      </c>
      <c r="J76" s="33">
        <f>Table1[[#This Row],[Възнаграждение]]*1.03</f>
        <v>45134.6</v>
      </c>
    </row>
    <row r="77" spans="1:10" x14ac:dyDescent="0.25">
      <c r="A77" s="27" t="s">
        <v>156</v>
      </c>
      <c r="B77" s="28" t="s">
        <v>36</v>
      </c>
      <c r="C77" s="27" t="s">
        <v>41</v>
      </c>
      <c r="D77" s="27" t="s">
        <v>82</v>
      </c>
      <c r="E77" s="29">
        <v>38309</v>
      </c>
      <c r="F77" s="30">
        <f t="shared" ca="1" si="1"/>
        <v>15</v>
      </c>
      <c r="G77" s="31"/>
      <c r="H77" s="32">
        <v>85480</v>
      </c>
      <c r="I77" s="28">
        <v>5</v>
      </c>
      <c r="J77" s="33">
        <f>Table1[[#This Row],[Възнаграждение]]*1.03</f>
        <v>88044.400000000009</v>
      </c>
    </row>
    <row r="78" spans="1:10" x14ac:dyDescent="0.25">
      <c r="A78" s="27" t="s">
        <v>157</v>
      </c>
      <c r="B78" s="28" t="s">
        <v>59</v>
      </c>
      <c r="C78" s="27" t="s">
        <v>46</v>
      </c>
      <c r="D78" s="27" t="s">
        <v>73</v>
      </c>
      <c r="E78" s="29">
        <v>42885</v>
      </c>
      <c r="F78" s="30">
        <f t="shared" ca="1" si="1"/>
        <v>3</v>
      </c>
      <c r="G78" s="31" t="s">
        <v>85</v>
      </c>
      <c r="H78" s="32">
        <v>39520</v>
      </c>
      <c r="I78" s="28">
        <v>5</v>
      </c>
      <c r="J78" s="33">
        <f>Table1[[#This Row],[Възнаграждение]]*1.03</f>
        <v>40705.599999999999</v>
      </c>
    </row>
    <row r="79" spans="1:10" x14ac:dyDescent="0.25">
      <c r="A79" s="27" t="s">
        <v>158</v>
      </c>
      <c r="B79" s="28" t="s">
        <v>62</v>
      </c>
      <c r="C79" s="27" t="s">
        <v>47</v>
      </c>
      <c r="D79" s="27" t="s">
        <v>87</v>
      </c>
      <c r="E79" s="29">
        <v>41559</v>
      </c>
      <c r="F79" s="30">
        <f t="shared" ca="1" si="1"/>
        <v>7</v>
      </c>
      <c r="G79" s="31" t="s">
        <v>79</v>
      </c>
      <c r="H79" s="32">
        <v>47705</v>
      </c>
      <c r="I79" s="28">
        <v>5</v>
      </c>
      <c r="J79" s="33">
        <f>Table1[[#This Row],[Възнаграждение]]*1.03</f>
        <v>49136.15</v>
      </c>
    </row>
    <row r="80" spans="1:10" x14ac:dyDescent="0.25">
      <c r="A80" s="27" t="s">
        <v>159</v>
      </c>
      <c r="B80" s="28" t="s">
        <v>55</v>
      </c>
      <c r="C80" s="27" t="s">
        <v>51</v>
      </c>
      <c r="D80" s="27" t="s">
        <v>92</v>
      </c>
      <c r="E80" s="29">
        <v>42821</v>
      </c>
      <c r="F80" s="30">
        <f t="shared" ca="1" si="1"/>
        <v>3</v>
      </c>
      <c r="G80" s="31"/>
      <c r="H80" s="32">
        <v>33752</v>
      </c>
      <c r="I80" s="28">
        <v>3</v>
      </c>
      <c r="J80" s="33">
        <f>Table1[[#This Row],[Възнаграждение]]*1.03</f>
        <v>34764.559999999998</v>
      </c>
    </row>
    <row r="81" spans="1:10" x14ac:dyDescent="0.25">
      <c r="A81" s="27" t="s">
        <v>160</v>
      </c>
      <c r="B81" s="28" t="s">
        <v>58</v>
      </c>
      <c r="C81" s="27" t="s">
        <v>46</v>
      </c>
      <c r="D81" s="27" t="s">
        <v>82</v>
      </c>
      <c r="E81" s="29">
        <v>39165</v>
      </c>
      <c r="F81" s="30">
        <f t="shared" ca="1" si="1"/>
        <v>13</v>
      </c>
      <c r="G81" s="31"/>
      <c r="H81" s="32">
        <v>57760</v>
      </c>
      <c r="I81" s="28">
        <v>3</v>
      </c>
      <c r="J81" s="33">
        <f>Table1[[#This Row],[Възнаграждение]]*1.03</f>
        <v>59492.800000000003</v>
      </c>
    </row>
    <row r="82" spans="1:10" x14ac:dyDescent="0.25">
      <c r="A82" s="27" t="s">
        <v>161</v>
      </c>
      <c r="B82" s="28" t="s">
        <v>36</v>
      </c>
      <c r="C82" s="27" t="s">
        <v>50</v>
      </c>
      <c r="D82" s="27" t="s">
        <v>92</v>
      </c>
      <c r="E82" s="29">
        <v>41754</v>
      </c>
      <c r="F82" s="30">
        <f t="shared" ca="1" si="1"/>
        <v>6</v>
      </c>
      <c r="G82" s="31"/>
      <c r="H82" s="32">
        <v>26484</v>
      </c>
      <c r="I82" s="28">
        <v>5</v>
      </c>
      <c r="J82" s="33">
        <f>Table1[[#This Row],[Възнаграждение]]*1.03</f>
        <v>27278.52</v>
      </c>
    </row>
    <row r="83" spans="1:10" x14ac:dyDescent="0.25">
      <c r="A83" s="27" t="s">
        <v>162</v>
      </c>
      <c r="B83" s="28" t="s">
        <v>58</v>
      </c>
      <c r="C83" s="27" t="s">
        <v>53</v>
      </c>
      <c r="D83" s="27" t="s">
        <v>73</v>
      </c>
      <c r="E83" s="29">
        <v>42994</v>
      </c>
      <c r="F83" s="30">
        <f t="shared" ca="1" si="1"/>
        <v>3</v>
      </c>
      <c r="G83" s="31" t="s">
        <v>77</v>
      </c>
      <c r="H83" s="32">
        <v>62180</v>
      </c>
      <c r="I83" s="28">
        <v>2</v>
      </c>
      <c r="J83" s="33">
        <f>Table1[[#This Row],[Възнаграждение]]*1.03</f>
        <v>64045.4</v>
      </c>
    </row>
    <row r="84" spans="1:10" x14ac:dyDescent="0.25">
      <c r="A84" s="27" t="s">
        <v>163</v>
      </c>
      <c r="B84" s="28" t="s">
        <v>55</v>
      </c>
      <c r="C84" s="27" t="s">
        <v>47</v>
      </c>
      <c r="D84" s="27" t="s">
        <v>73</v>
      </c>
      <c r="E84" s="29">
        <v>38924</v>
      </c>
      <c r="F84" s="30">
        <f t="shared" ca="1" si="1"/>
        <v>14</v>
      </c>
      <c r="G84" s="31" t="s">
        <v>74</v>
      </c>
      <c r="H84" s="32">
        <v>44220</v>
      </c>
      <c r="I84" s="28">
        <v>3</v>
      </c>
      <c r="J84" s="33">
        <f>Table1[[#This Row],[Възнаграждение]]*1.03</f>
        <v>45546.6</v>
      </c>
    </row>
    <row r="85" spans="1:10" x14ac:dyDescent="0.25">
      <c r="A85" s="27" t="s">
        <v>164</v>
      </c>
      <c r="B85" s="28" t="s">
        <v>55</v>
      </c>
      <c r="C85" s="27" t="s">
        <v>51</v>
      </c>
      <c r="D85" s="27" t="s">
        <v>82</v>
      </c>
      <c r="E85" s="29">
        <v>42109</v>
      </c>
      <c r="F85" s="30">
        <f t="shared" ca="1" si="1"/>
        <v>5</v>
      </c>
      <c r="G85" s="31"/>
      <c r="H85" s="32">
        <v>45105</v>
      </c>
      <c r="I85" s="28">
        <v>1</v>
      </c>
      <c r="J85" s="33">
        <f>Table1[[#This Row],[Възнаграждение]]*1.03</f>
        <v>46458.15</v>
      </c>
    </row>
    <row r="86" spans="1:10" x14ac:dyDescent="0.25">
      <c r="A86" s="27" t="s">
        <v>165</v>
      </c>
      <c r="B86" s="28" t="s">
        <v>59</v>
      </c>
      <c r="C86" s="27" t="s">
        <v>47</v>
      </c>
      <c r="D86" s="27" t="s">
        <v>73</v>
      </c>
      <c r="E86" s="29">
        <v>43531</v>
      </c>
      <c r="F86" s="30">
        <f t="shared" ca="1" si="1"/>
        <v>1</v>
      </c>
      <c r="G86" s="31" t="s">
        <v>88</v>
      </c>
      <c r="H86" s="32">
        <v>73930</v>
      </c>
      <c r="I86" s="28">
        <v>1</v>
      </c>
      <c r="J86" s="33">
        <f>Table1[[#This Row],[Възнаграждение]]*1.03</f>
        <v>76147.900000000009</v>
      </c>
    </row>
    <row r="87" spans="1:10" x14ac:dyDescent="0.25">
      <c r="A87" s="27" t="s">
        <v>166</v>
      </c>
      <c r="B87" s="28" t="s">
        <v>55</v>
      </c>
      <c r="C87" s="27" t="s">
        <v>41</v>
      </c>
      <c r="D87" s="27" t="s">
        <v>92</v>
      </c>
      <c r="E87" s="29">
        <v>43386</v>
      </c>
      <c r="F87" s="30">
        <f t="shared" ca="1" si="1"/>
        <v>2</v>
      </c>
      <c r="G87" s="31"/>
      <c r="H87" s="32">
        <v>14568</v>
      </c>
      <c r="I87" s="28">
        <v>3</v>
      </c>
      <c r="J87" s="33">
        <f>Table1[[#This Row],[Възнаграждение]]*1.03</f>
        <v>15005.04</v>
      </c>
    </row>
    <row r="88" spans="1:10" x14ac:dyDescent="0.25">
      <c r="A88" s="27" t="s">
        <v>167</v>
      </c>
      <c r="B88" s="28" t="s">
        <v>55</v>
      </c>
      <c r="C88" s="27" t="s">
        <v>46</v>
      </c>
      <c r="D88" s="27" t="s">
        <v>73</v>
      </c>
      <c r="E88" s="29">
        <v>38393</v>
      </c>
      <c r="F88" s="30">
        <f t="shared" ca="1" si="1"/>
        <v>15</v>
      </c>
      <c r="G88" s="31" t="s">
        <v>79</v>
      </c>
      <c r="H88" s="32">
        <v>89740</v>
      </c>
      <c r="I88" s="28">
        <v>5</v>
      </c>
      <c r="J88" s="33">
        <f>Table1[[#This Row],[Възнаграждение]]*1.03</f>
        <v>92432.2</v>
      </c>
    </row>
    <row r="89" spans="1:10" x14ac:dyDescent="0.25">
      <c r="A89" s="27" t="s">
        <v>168</v>
      </c>
      <c r="B89" s="28" t="s">
        <v>59</v>
      </c>
      <c r="C89" s="27" t="s">
        <v>53</v>
      </c>
      <c r="D89" s="27" t="s">
        <v>82</v>
      </c>
      <c r="E89" s="29">
        <v>41472</v>
      </c>
      <c r="F89" s="30">
        <f t="shared" ca="1" si="1"/>
        <v>7</v>
      </c>
      <c r="G89" s="31"/>
      <c r="H89" s="32">
        <v>86470</v>
      </c>
      <c r="I89" s="28">
        <v>4</v>
      </c>
      <c r="J89" s="33">
        <f>Table1[[#This Row],[Възнаграждение]]*1.03</f>
        <v>89064.1</v>
      </c>
    </row>
    <row r="90" spans="1:10" x14ac:dyDescent="0.25">
      <c r="A90" s="27" t="s">
        <v>169</v>
      </c>
      <c r="B90" s="28" t="s">
        <v>36</v>
      </c>
      <c r="C90" s="27" t="s">
        <v>37</v>
      </c>
      <c r="D90" s="27" t="s">
        <v>73</v>
      </c>
      <c r="E90" s="29">
        <v>43085</v>
      </c>
      <c r="F90" s="30">
        <f t="shared" ca="1" si="1"/>
        <v>2</v>
      </c>
      <c r="G90" s="31" t="s">
        <v>77</v>
      </c>
      <c r="H90" s="32">
        <v>86500</v>
      </c>
      <c r="I90" s="28">
        <v>1</v>
      </c>
      <c r="J90" s="33">
        <f>Table1[[#This Row],[Възнаграждение]]*1.03</f>
        <v>89095</v>
      </c>
    </row>
    <row r="91" spans="1:10" x14ac:dyDescent="0.25">
      <c r="A91" s="27" t="s">
        <v>170</v>
      </c>
      <c r="B91" s="28" t="s">
        <v>36</v>
      </c>
      <c r="C91" s="27" t="s">
        <v>46</v>
      </c>
      <c r="D91" s="27" t="s">
        <v>92</v>
      </c>
      <c r="E91" s="29">
        <v>43035</v>
      </c>
      <c r="F91" s="30">
        <f t="shared" ca="1" si="1"/>
        <v>2</v>
      </c>
      <c r="G91" s="31"/>
      <c r="H91" s="32">
        <v>28424</v>
      </c>
      <c r="I91" s="28">
        <v>4</v>
      </c>
      <c r="J91" s="33">
        <f>Table1[[#This Row],[Възнаграждение]]*1.03</f>
        <v>29276.720000000001</v>
      </c>
    </row>
    <row r="92" spans="1:10" x14ac:dyDescent="0.25">
      <c r="A92" s="27" t="s">
        <v>171</v>
      </c>
      <c r="B92" s="28" t="s">
        <v>62</v>
      </c>
      <c r="C92" s="27" t="s">
        <v>54</v>
      </c>
      <c r="D92" s="27" t="s">
        <v>73</v>
      </c>
      <c r="E92" s="29">
        <v>42165</v>
      </c>
      <c r="F92" s="30">
        <f t="shared" ca="1" si="1"/>
        <v>5</v>
      </c>
      <c r="G92" s="31" t="s">
        <v>77</v>
      </c>
      <c r="H92" s="32">
        <v>58290</v>
      </c>
      <c r="I92" s="28">
        <v>5</v>
      </c>
      <c r="J92" s="33">
        <f>Table1[[#This Row],[Възнаграждение]]*1.03</f>
        <v>60038.700000000004</v>
      </c>
    </row>
    <row r="93" spans="1:10" x14ac:dyDescent="0.25">
      <c r="A93" s="27" t="s">
        <v>172</v>
      </c>
      <c r="B93" s="28" t="s">
        <v>58</v>
      </c>
      <c r="C93" s="27" t="s">
        <v>47</v>
      </c>
      <c r="D93" s="27" t="s">
        <v>82</v>
      </c>
      <c r="E93" s="29">
        <v>41791</v>
      </c>
      <c r="F93" s="30">
        <f t="shared" ca="1" si="1"/>
        <v>6</v>
      </c>
      <c r="G93" s="31"/>
      <c r="H93" s="32">
        <v>81930</v>
      </c>
      <c r="I93" s="28">
        <v>5</v>
      </c>
      <c r="J93" s="33">
        <f>Table1[[#This Row],[Възнаграждение]]*1.03</f>
        <v>84387.900000000009</v>
      </c>
    </row>
    <row r="94" spans="1:10" x14ac:dyDescent="0.25">
      <c r="A94" s="27" t="s">
        <v>173</v>
      </c>
      <c r="B94" s="28" t="s">
        <v>59</v>
      </c>
      <c r="C94" s="27" t="s">
        <v>46</v>
      </c>
      <c r="D94" s="27" t="s">
        <v>73</v>
      </c>
      <c r="E94" s="29">
        <v>38659</v>
      </c>
      <c r="F94" s="30">
        <f t="shared" ca="1" si="1"/>
        <v>14</v>
      </c>
      <c r="G94" s="31" t="s">
        <v>77</v>
      </c>
      <c r="H94" s="32">
        <v>81400</v>
      </c>
      <c r="I94" s="28">
        <v>2</v>
      </c>
      <c r="J94" s="33">
        <f>Table1[[#This Row],[Възнаграждение]]*1.03</f>
        <v>83842</v>
      </c>
    </row>
    <row r="95" spans="1:10" x14ac:dyDescent="0.25">
      <c r="A95" s="27" t="s">
        <v>174</v>
      </c>
      <c r="B95" s="28" t="s">
        <v>61</v>
      </c>
      <c r="C95" s="27" t="s">
        <v>53</v>
      </c>
      <c r="D95" s="27" t="s">
        <v>92</v>
      </c>
      <c r="E95" s="29">
        <v>40288</v>
      </c>
      <c r="F95" s="30">
        <f t="shared" ca="1" si="1"/>
        <v>10</v>
      </c>
      <c r="G95" s="31"/>
      <c r="H95" s="32">
        <v>11044</v>
      </c>
      <c r="I95" s="28">
        <v>2</v>
      </c>
      <c r="J95" s="33">
        <f>Table1[[#This Row],[Възнаграждение]]*1.03</f>
        <v>11375.32</v>
      </c>
    </row>
    <row r="96" spans="1:10" x14ac:dyDescent="0.25">
      <c r="A96" s="27" t="s">
        <v>175</v>
      </c>
      <c r="B96" s="28" t="s">
        <v>36</v>
      </c>
      <c r="C96" s="27" t="s">
        <v>37</v>
      </c>
      <c r="D96" s="27" t="s">
        <v>87</v>
      </c>
      <c r="E96" s="29">
        <v>42627</v>
      </c>
      <c r="F96" s="30">
        <f t="shared" ca="1" si="1"/>
        <v>4</v>
      </c>
      <c r="G96" s="31" t="s">
        <v>77</v>
      </c>
      <c r="H96" s="32">
        <v>25245</v>
      </c>
      <c r="I96" s="28">
        <v>5</v>
      </c>
      <c r="J96" s="33">
        <f>Table1[[#This Row],[Възнаграждение]]*1.03</f>
        <v>26002.350000000002</v>
      </c>
    </row>
    <row r="97" spans="1:10" x14ac:dyDescent="0.25">
      <c r="A97" s="27" t="s">
        <v>176</v>
      </c>
      <c r="B97" s="28" t="s">
        <v>55</v>
      </c>
      <c r="C97" s="27" t="s">
        <v>37</v>
      </c>
      <c r="D97" s="27" t="s">
        <v>73</v>
      </c>
      <c r="E97" s="29">
        <v>41723</v>
      </c>
      <c r="F97" s="30">
        <f t="shared" ca="1" si="1"/>
        <v>6</v>
      </c>
      <c r="G97" s="31" t="s">
        <v>77</v>
      </c>
      <c r="H97" s="32">
        <v>63440</v>
      </c>
      <c r="I97" s="28">
        <v>3</v>
      </c>
      <c r="J97" s="33">
        <f>Table1[[#This Row],[Възнаграждение]]*1.03</f>
        <v>65343.200000000004</v>
      </c>
    </row>
    <row r="98" spans="1:10" x14ac:dyDescent="0.25">
      <c r="A98" s="27" t="s">
        <v>177</v>
      </c>
      <c r="B98" s="28" t="s">
        <v>36</v>
      </c>
      <c r="C98" s="27" t="s">
        <v>47</v>
      </c>
      <c r="D98" s="27" t="s">
        <v>73</v>
      </c>
      <c r="E98" s="29">
        <v>38917</v>
      </c>
      <c r="F98" s="30">
        <f t="shared" ca="1" si="1"/>
        <v>14</v>
      </c>
      <c r="G98" s="31" t="s">
        <v>79</v>
      </c>
      <c r="H98" s="32">
        <v>43460</v>
      </c>
      <c r="I98" s="28">
        <v>5</v>
      </c>
      <c r="J98" s="33">
        <f>Table1[[#This Row],[Възнаграждение]]*1.03</f>
        <v>44763.8</v>
      </c>
    </row>
    <row r="99" spans="1:10" x14ac:dyDescent="0.25">
      <c r="A99" s="27" t="s">
        <v>178</v>
      </c>
      <c r="B99" s="28" t="s">
        <v>55</v>
      </c>
      <c r="C99" s="27" t="s">
        <v>48</v>
      </c>
      <c r="D99" s="27" t="s">
        <v>87</v>
      </c>
      <c r="E99" s="29">
        <v>42645</v>
      </c>
      <c r="F99" s="30">
        <f t="shared" ca="1" si="1"/>
        <v>4</v>
      </c>
      <c r="G99" s="31" t="s">
        <v>77</v>
      </c>
      <c r="H99" s="32">
        <v>21220</v>
      </c>
      <c r="I99" s="28">
        <v>3</v>
      </c>
      <c r="J99" s="33">
        <f>Table1[[#This Row],[Възнаграждение]]*1.03</f>
        <v>21856.600000000002</v>
      </c>
    </row>
    <row r="100" spans="1:10" x14ac:dyDescent="0.25">
      <c r="A100" s="27" t="s">
        <v>179</v>
      </c>
      <c r="B100" s="28" t="s">
        <v>58</v>
      </c>
      <c r="C100" s="27" t="s">
        <v>46</v>
      </c>
      <c r="D100" s="27" t="s">
        <v>73</v>
      </c>
      <c r="E100" s="29">
        <v>41642</v>
      </c>
      <c r="F100" s="30">
        <f t="shared" ca="1" si="1"/>
        <v>6</v>
      </c>
      <c r="G100" s="31" t="s">
        <v>79</v>
      </c>
      <c r="H100" s="32">
        <v>23330</v>
      </c>
      <c r="I100" s="28">
        <v>4</v>
      </c>
      <c r="J100" s="33">
        <f>Table1[[#This Row],[Възнаграждение]]*1.03</f>
        <v>24029.9</v>
      </c>
    </row>
    <row r="101" spans="1:10" x14ac:dyDescent="0.25">
      <c r="A101" s="27" t="s">
        <v>180</v>
      </c>
      <c r="B101" s="28" t="s">
        <v>61</v>
      </c>
      <c r="C101" s="27" t="s">
        <v>46</v>
      </c>
      <c r="D101" s="27" t="s">
        <v>82</v>
      </c>
      <c r="E101" s="29">
        <v>42246</v>
      </c>
      <c r="F101" s="30">
        <f t="shared" ca="1" si="1"/>
        <v>5</v>
      </c>
      <c r="G101" s="31"/>
      <c r="H101" s="32">
        <v>80690</v>
      </c>
      <c r="I101" s="28">
        <v>3</v>
      </c>
      <c r="J101" s="33">
        <f>Table1[[#This Row],[Възнаграждение]]*1.03</f>
        <v>83110.7</v>
      </c>
    </row>
    <row r="102" spans="1:10" x14ac:dyDescent="0.25">
      <c r="A102" s="27" t="s">
        <v>181</v>
      </c>
      <c r="B102" s="28" t="s">
        <v>55</v>
      </c>
      <c r="C102" s="27" t="s">
        <v>37</v>
      </c>
      <c r="D102" s="27" t="s">
        <v>82</v>
      </c>
      <c r="E102" s="29">
        <v>39248</v>
      </c>
      <c r="F102" s="30">
        <f t="shared" ca="1" si="1"/>
        <v>13</v>
      </c>
      <c r="G102" s="31"/>
      <c r="H102" s="32">
        <v>89640</v>
      </c>
      <c r="I102" s="28">
        <v>4</v>
      </c>
      <c r="J102" s="33">
        <f>Table1[[#This Row],[Възнаграждение]]*1.03</f>
        <v>92329.2</v>
      </c>
    </row>
    <row r="103" spans="1:10" x14ac:dyDescent="0.25">
      <c r="A103" s="27" t="s">
        <v>182</v>
      </c>
      <c r="B103" s="28" t="s">
        <v>62</v>
      </c>
      <c r="C103" s="27" t="s">
        <v>47</v>
      </c>
      <c r="D103" s="27" t="s">
        <v>73</v>
      </c>
      <c r="E103" s="29">
        <v>39123</v>
      </c>
      <c r="F103" s="30">
        <f t="shared" ca="1" si="1"/>
        <v>13</v>
      </c>
      <c r="G103" s="31" t="s">
        <v>79</v>
      </c>
      <c r="H103" s="32">
        <v>52490</v>
      </c>
      <c r="I103" s="28">
        <v>4</v>
      </c>
      <c r="J103" s="33">
        <f>Table1[[#This Row],[Възнаграждение]]*1.03</f>
        <v>54064.700000000004</v>
      </c>
    </row>
    <row r="104" spans="1:10" x14ac:dyDescent="0.25">
      <c r="A104" s="27" t="s">
        <v>183</v>
      </c>
      <c r="B104" s="28" t="s">
        <v>36</v>
      </c>
      <c r="C104" s="27" t="s">
        <v>45</v>
      </c>
      <c r="D104" s="27" t="s">
        <v>92</v>
      </c>
      <c r="E104" s="29">
        <v>38980</v>
      </c>
      <c r="F104" s="30">
        <f t="shared" ca="1" si="1"/>
        <v>14</v>
      </c>
      <c r="G104" s="31" t="s">
        <v>79</v>
      </c>
      <c r="H104" s="32">
        <v>61860</v>
      </c>
      <c r="I104" s="28">
        <v>5</v>
      </c>
      <c r="J104" s="33">
        <f>Table1[[#This Row],[Възнаграждение]]*1.03</f>
        <v>63715.8</v>
      </c>
    </row>
    <row r="105" spans="1:10" x14ac:dyDescent="0.25">
      <c r="A105" s="27" t="s">
        <v>184</v>
      </c>
      <c r="B105" s="28" t="s">
        <v>62</v>
      </c>
      <c r="C105" s="27" t="s">
        <v>37</v>
      </c>
      <c r="D105" s="27" t="s">
        <v>82</v>
      </c>
      <c r="E105" s="29">
        <v>42871</v>
      </c>
      <c r="F105" s="30">
        <f t="shared" ca="1" si="1"/>
        <v>3</v>
      </c>
      <c r="G105" s="31"/>
      <c r="H105" s="32">
        <v>57680</v>
      </c>
      <c r="I105" s="28">
        <v>4</v>
      </c>
      <c r="J105" s="33">
        <f>Table1[[#This Row],[Възнаграждение]]*1.03</f>
        <v>59410.400000000001</v>
      </c>
    </row>
    <row r="106" spans="1:10" x14ac:dyDescent="0.25">
      <c r="A106" s="27" t="s">
        <v>185</v>
      </c>
      <c r="B106" s="28" t="s">
        <v>55</v>
      </c>
      <c r="C106" s="27" t="s">
        <v>40</v>
      </c>
      <c r="D106" s="27" t="s">
        <v>87</v>
      </c>
      <c r="E106" s="29">
        <v>43033</v>
      </c>
      <c r="F106" s="30">
        <f t="shared" ca="1" si="1"/>
        <v>2</v>
      </c>
      <c r="G106" s="31" t="s">
        <v>79</v>
      </c>
      <c r="H106" s="32">
        <v>10520</v>
      </c>
      <c r="I106" s="28">
        <v>4</v>
      </c>
      <c r="J106" s="33">
        <f>Table1[[#This Row],[Възнаграждение]]*1.03</f>
        <v>10835.6</v>
      </c>
    </row>
    <row r="107" spans="1:10" x14ac:dyDescent="0.25">
      <c r="A107" s="27" t="s">
        <v>186</v>
      </c>
      <c r="B107" s="28" t="s">
        <v>61</v>
      </c>
      <c r="C107" s="27" t="s">
        <v>50</v>
      </c>
      <c r="D107" s="27" t="s">
        <v>92</v>
      </c>
      <c r="E107" s="29">
        <v>39018</v>
      </c>
      <c r="F107" s="30">
        <f t="shared" ca="1" si="1"/>
        <v>13</v>
      </c>
      <c r="G107" s="31"/>
      <c r="H107" s="32">
        <v>15552</v>
      </c>
      <c r="I107" s="28">
        <v>4</v>
      </c>
      <c r="J107" s="33">
        <f>Table1[[#This Row],[Възнаграждение]]*1.03</f>
        <v>16018.560000000001</v>
      </c>
    </row>
    <row r="108" spans="1:10" x14ac:dyDescent="0.25">
      <c r="A108" s="27" t="s">
        <v>187</v>
      </c>
      <c r="B108" s="28" t="s">
        <v>58</v>
      </c>
      <c r="C108" s="27" t="s">
        <v>56</v>
      </c>
      <c r="D108" s="27" t="s">
        <v>73</v>
      </c>
      <c r="E108" s="29">
        <v>43598</v>
      </c>
      <c r="F108" s="30">
        <f t="shared" ca="1" si="1"/>
        <v>1</v>
      </c>
      <c r="G108" s="31" t="s">
        <v>74</v>
      </c>
      <c r="H108" s="32">
        <v>39160</v>
      </c>
      <c r="I108" s="28">
        <v>3</v>
      </c>
      <c r="J108" s="33">
        <f>Table1[[#This Row],[Възнаграждение]]*1.03</f>
        <v>40334.800000000003</v>
      </c>
    </row>
    <row r="109" spans="1:10" x14ac:dyDescent="0.25">
      <c r="A109" s="27" t="s">
        <v>188</v>
      </c>
      <c r="B109" s="28" t="s">
        <v>55</v>
      </c>
      <c r="C109" s="27" t="s">
        <v>46</v>
      </c>
      <c r="D109" s="27" t="s">
        <v>82</v>
      </c>
      <c r="E109" s="29">
        <v>40505</v>
      </c>
      <c r="F109" s="30">
        <f t="shared" ca="1" si="1"/>
        <v>9</v>
      </c>
      <c r="G109" s="31"/>
      <c r="H109" s="32">
        <v>57410</v>
      </c>
      <c r="I109" s="28">
        <v>2</v>
      </c>
      <c r="J109" s="33">
        <f>Table1[[#This Row],[Възнаграждение]]*1.03</f>
        <v>59132.3</v>
      </c>
    </row>
    <row r="110" spans="1:10" x14ac:dyDescent="0.25">
      <c r="A110" s="27" t="s">
        <v>189</v>
      </c>
      <c r="B110" s="28" t="s">
        <v>62</v>
      </c>
      <c r="C110" s="27" t="s">
        <v>39</v>
      </c>
      <c r="D110" s="27" t="s">
        <v>73</v>
      </c>
      <c r="E110" s="29">
        <v>39080</v>
      </c>
      <c r="F110" s="30">
        <f t="shared" ca="1" si="1"/>
        <v>13</v>
      </c>
      <c r="G110" s="31" t="s">
        <v>85</v>
      </c>
      <c r="H110" s="32">
        <v>56440</v>
      </c>
      <c r="I110" s="28">
        <v>1</v>
      </c>
      <c r="J110" s="33">
        <f>Table1[[#This Row],[Възнаграждение]]*1.03</f>
        <v>58133.200000000004</v>
      </c>
    </row>
    <row r="111" spans="1:10" x14ac:dyDescent="0.25">
      <c r="A111" s="27" t="s">
        <v>190</v>
      </c>
      <c r="B111" s="28" t="s">
        <v>62</v>
      </c>
      <c r="C111" s="27" t="s">
        <v>46</v>
      </c>
      <c r="D111" s="27" t="s">
        <v>73</v>
      </c>
      <c r="E111" s="29">
        <v>38583</v>
      </c>
      <c r="F111" s="30">
        <f t="shared" ca="1" si="1"/>
        <v>15</v>
      </c>
      <c r="G111" s="31" t="s">
        <v>88</v>
      </c>
      <c r="H111" s="32">
        <v>22660</v>
      </c>
      <c r="I111" s="28">
        <v>2</v>
      </c>
      <c r="J111" s="33">
        <f>Table1[[#This Row],[Възнаграждение]]*1.03</f>
        <v>23339.8</v>
      </c>
    </row>
    <row r="112" spans="1:10" x14ac:dyDescent="0.25">
      <c r="A112" s="27" t="s">
        <v>191</v>
      </c>
      <c r="B112" s="28" t="s">
        <v>36</v>
      </c>
      <c r="C112" s="27" t="s">
        <v>37</v>
      </c>
      <c r="D112" s="27" t="s">
        <v>73</v>
      </c>
      <c r="E112" s="29">
        <v>38656</v>
      </c>
      <c r="F112" s="30">
        <f t="shared" ca="1" si="1"/>
        <v>14</v>
      </c>
      <c r="G112" s="31" t="s">
        <v>85</v>
      </c>
      <c r="H112" s="32">
        <v>46360</v>
      </c>
      <c r="I112" s="28">
        <v>5</v>
      </c>
      <c r="J112" s="33">
        <f>Table1[[#This Row],[Възнаграждение]]*1.03</f>
        <v>47750.8</v>
      </c>
    </row>
    <row r="113" spans="1:10" x14ac:dyDescent="0.25">
      <c r="A113" s="27" t="s">
        <v>192</v>
      </c>
      <c r="B113" s="28" t="s">
        <v>59</v>
      </c>
      <c r="C113" s="27" t="s">
        <v>51</v>
      </c>
      <c r="D113" s="27" t="s">
        <v>82</v>
      </c>
      <c r="E113" s="29">
        <v>43099</v>
      </c>
      <c r="F113" s="30">
        <f t="shared" ca="1" si="1"/>
        <v>2</v>
      </c>
      <c r="G113" s="31"/>
      <c r="H113" s="32">
        <v>42990</v>
      </c>
      <c r="I113" s="28">
        <v>4</v>
      </c>
      <c r="J113" s="33">
        <f>Table1[[#This Row],[Възнаграждение]]*1.03</f>
        <v>44279.700000000004</v>
      </c>
    </row>
    <row r="114" spans="1:10" x14ac:dyDescent="0.25">
      <c r="A114" s="27" t="s">
        <v>193</v>
      </c>
      <c r="B114" s="28" t="s">
        <v>59</v>
      </c>
      <c r="C114" s="27" t="s">
        <v>37</v>
      </c>
      <c r="D114" s="27" t="s">
        <v>82</v>
      </c>
      <c r="E114" s="29">
        <v>41447</v>
      </c>
      <c r="F114" s="30">
        <f t="shared" ca="1" si="1"/>
        <v>7</v>
      </c>
      <c r="G114" s="31"/>
      <c r="H114" s="32">
        <v>36230</v>
      </c>
      <c r="I114" s="28">
        <v>2</v>
      </c>
      <c r="J114" s="33">
        <f>Table1[[#This Row],[Възнаграждение]]*1.03</f>
        <v>37316.9</v>
      </c>
    </row>
    <row r="115" spans="1:10" x14ac:dyDescent="0.25">
      <c r="A115" s="27" t="s">
        <v>194</v>
      </c>
      <c r="B115" s="28" t="s">
        <v>36</v>
      </c>
      <c r="C115" s="27" t="s">
        <v>46</v>
      </c>
      <c r="D115" s="27" t="s">
        <v>73</v>
      </c>
      <c r="E115" s="29">
        <v>43397</v>
      </c>
      <c r="F115" s="30">
        <f t="shared" ca="1" si="1"/>
        <v>1</v>
      </c>
      <c r="G115" s="31" t="s">
        <v>74</v>
      </c>
      <c r="H115" s="32">
        <v>52940</v>
      </c>
      <c r="I115" s="28">
        <v>4</v>
      </c>
      <c r="J115" s="33">
        <f>Table1[[#This Row],[Възнаграждение]]*1.03</f>
        <v>54528.200000000004</v>
      </c>
    </row>
    <row r="116" spans="1:10" x14ac:dyDescent="0.25">
      <c r="A116" s="27" t="s">
        <v>195</v>
      </c>
      <c r="B116" s="28" t="s">
        <v>36</v>
      </c>
      <c r="C116" s="27" t="s">
        <v>46</v>
      </c>
      <c r="D116" s="27" t="s">
        <v>82</v>
      </c>
      <c r="E116" s="29">
        <v>38453</v>
      </c>
      <c r="F116" s="30">
        <f t="shared" ca="1" si="1"/>
        <v>15</v>
      </c>
      <c r="G116" s="31"/>
      <c r="H116" s="32">
        <v>68260</v>
      </c>
      <c r="I116" s="28">
        <v>5</v>
      </c>
      <c r="J116" s="33">
        <f>Table1[[#This Row],[Възнаграждение]]*1.03</f>
        <v>70307.8</v>
      </c>
    </row>
    <row r="117" spans="1:10" x14ac:dyDescent="0.25">
      <c r="A117" s="27" t="s">
        <v>196</v>
      </c>
      <c r="B117" s="28" t="s">
        <v>36</v>
      </c>
      <c r="C117" s="27" t="s">
        <v>44</v>
      </c>
      <c r="D117" s="27" t="s">
        <v>92</v>
      </c>
      <c r="E117" s="29">
        <v>38790</v>
      </c>
      <c r="F117" s="30">
        <f t="shared" ca="1" si="1"/>
        <v>14</v>
      </c>
      <c r="G117" s="31"/>
      <c r="H117" s="32">
        <v>39764</v>
      </c>
      <c r="I117" s="28">
        <v>1</v>
      </c>
      <c r="J117" s="33">
        <f>Table1[[#This Row],[Възнаграждение]]*1.03</f>
        <v>40956.92</v>
      </c>
    </row>
    <row r="118" spans="1:10" x14ac:dyDescent="0.25">
      <c r="A118" s="27" t="s">
        <v>197</v>
      </c>
      <c r="B118" s="28" t="s">
        <v>36</v>
      </c>
      <c r="C118" s="27" t="s">
        <v>39</v>
      </c>
      <c r="D118" s="27" t="s">
        <v>87</v>
      </c>
      <c r="E118" s="29">
        <v>42613</v>
      </c>
      <c r="F118" s="30">
        <f t="shared" ca="1" si="1"/>
        <v>4</v>
      </c>
      <c r="G118" s="31" t="s">
        <v>79</v>
      </c>
      <c r="H118" s="32">
        <v>28680</v>
      </c>
      <c r="I118" s="28">
        <v>1</v>
      </c>
      <c r="J118" s="33">
        <f>Table1[[#This Row],[Възнаграждение]]*1.03</f>
        <v>29540.400000000001</v>
      </c>
    </row>
    <row r="119" spans="1:10" x14ac:dyDescent="0.25">
      <c r="A119" s="27" t="s">
        <v>198</v>
      </c>
      <c r="B119" s="28" t="s">
        <v>55</v>
      </c>
      <c r="C119" s="27" t="s">
        <v>37</v>
      </c>
      <c r="D119" s="27" t="s">
        <v>87</v>
      </c>
      <c r="E119" s="29">
        <v>38545</v>
      </c>
      <c r="F119" s="30">
        <f t="shared" ca="1" si="1"/>
        <v>15</v>
      </c>
      <c r="G119" s="31" t="s">
        <v>88</v>
      </c>
      <c r="H119" s="32">
        <v>45750</v>
      </c>
      <c r="I119" s="28">
        <v>5</v>
      </c>
      <c r="J119" s="33">
        <f>Table1[[#This Row],[Възнаграждение]]*1.03</f>
        <v>47122.5</v>
      </c>
    </row>
    <row r="120" spans="1:10" x14ac:dyDescent="0.25">
      <c r="A120" s="27" t="s">
        <v>199</v>
      </c>
      <c r="B120" s="28" t="s">
        <v>59</v>
      </c>
      <c r="C120" s="27" t="s">
        <v>50</v>
      </c>
      <c r="D120" s="27" t="s">
        <v>73</v>
      </c>
      <c r="E120" s="29">
        <v>41595</v>
      </c>
      <c r="F120" s="30">
        <f t="shared" ca="1" si="1"/>
        <v>6</v>
      </c>
      <c r="G120" s="31" t="s">
        <v>79</v>
      </c>
      <c r="H120" s="32">
        <v>45110</v>
      </c>
      <c r="I120" s="28">
        <v>2</v>
      </c>
      <c r="J120" s="33">
        <f>Table1[[#This Row],[Възнаграждение]]*1.03</f>
        <v>46463.3</v>
      </c>
    </row>
    <row r="121" spans="1:10" x14ac:dyDescent="0.25">
      <c r="A121" s="27" t="s">
        <v>200</v>
      </c>
      <c r="B121" s="28" t="s">
        <v>36</v>
      </c>
      <c r="C121" s="27" t="s">
        <v>54</v>
      </c>
      <c r="D121" s="27" t="s">
        <v>73</v>
      </c>
      <c r="E121" s="29">
        <v>40603</v>
      </c>
      <c r="F121" s="30">
        <f t="shared" ca="1" si="1"/>
        <v>9</v>
      </c>
      <c r="G121" s="31" t="s">
        <v>74</v>
      </c>
      <c r="H121" s="32">
        <v>49350</v>
      </c>
      <c r="I121" s="28">
        <v>4</v>
      </c>
      <c r="J121" s="33">
        <f>Table1[[#This Row],[Възнаграждение]]*1.03</f>
        <v>50830.5</v>
      </c>
    </row>
    <row r="122" spans="1:10" x14ac:dyDescent="0.25">
      <c r="A122" s="27" t="s">
        <v>201</v>
      </c>
      <c r="B122" s="28" t="s">
        <v>36</v>
      </c>
      <c r="C122" s="27" t="s">
        <v>47</v>
      </c>
      <c r="D122" s="27" t="s">
        <v>73</v>
      </c>
      <c r="E122" s="29">
        <v>38318</v>
      </c>
      <c r="F122" s="30">
        <f t="shared" ca="1" si="1"/>
        <v>15</v>
      </c>
      <c r="G122" s="31" t="s">
        <v>79</v>
      </c>
      <c r="H122" s="32">
        <v>82110</v>
      </c>
      <c r="I122" s="28">
        <v>3</v>
      </c>
      <c r="J122" s="33">
        <f>Table1[[#This Row],[Възнаграждение]]*1.03</f>
        <v>84573.3</v>
      </c>
    </row>
    <row r="123" spans="1:10" x14ac:dyDescent="0.25">
      <c r="A123" s="27" t="s">
        <v>202</v>
      </c>
      <c r="B123" s="28" t="s">
        <v>59</v>
      </c>
      <c r="C123" s="27" t="s">
        <v>48</v>
      </c>
      <c r="D123" s="27" t="s">
        <v>73</v>
      </c>
      <c r="E123" s="29">
        <v>38543</v>
      </c>
      <c r="F123" s="30">
        <f t="shared" ca="1" si="1"/>
        <v>15</v>
      </c>
      <c r="G123" s="31" t="s">
        <v>79</v>
      </c>
      <c r="H123" s="32">
        <v>82400</v>
      </c>
      <c r="I123" s="28">
        <v>2</v>
      </c>
      <c r="J123" s="33">
        <f>Table1[[#This Row],[Възнаграждение]]*1.03</f>
        <v>84872</v>
      </c>
    </row>
    <row r="124" spans="1:10" x14ac:dyDescent="0.25">
      <c r="A124" s="27" t="s">
        <v>203</v>
      </c>
      <c r="B124" s="28" t="s">
        <v>36</v>
      </c>
      <c r="C124" s="27" t="s">
        <v>53</v>
      </c>
      <c r="D124" s="27" t="s">
        <v>92</v>
      </c>
      <c r="E124" s="29">
        <v>42955</v>
      </c>
      <c r="F124" s="30">
        <f t="shared" ca="1" si="1"/>
        <v>3</v>
      </c>
      <c r="G124" s="31"/>
      <c r="H124" s="32">
        <v>35312</v>
      </c>
      <c r="I124" s="28">
        <v>3</v>
      </c>
      <c r="J124" s="33">
        <f>Table1[[#This Row],[Възнаграждение]]*1.03</f>
        <v>36371.360000000001</v>
      </c>
    </row>
    <row r="125" spans="1:10" x14ac:dyDescent="0.25">
      <c r="A125" s="27" t="s">
        <v>204</v>
      </c>
      <c r="B125" s="28" t="s">
        <v>62</v>
      </c>
      <c r="C125" s="27" t="s">
        <v>37</v>
      </c>
      <c r="D125" s="27" t="s">
        <v>73</v>
      </c>
      <c r="E125" s="29">
        <v>42360</v>
      </c>
      <c r="F125" s="30">
        <f t="shared" ca="1" si="1"/>
        <v>4</v>
      </c>
      <c r="G125" s="31" t="s">
        <v>74</v>
      </c>
      <c r="H125" s="32">
        <v>24790</v>
      </c>
      <c r="I125" s="28">
        <v>3</v>
      </c>
      <c r="J125" s="33">
        <f>Table1[[#This Row],[Възнаграждение]]*1.03</f>
        <v>25533.7</v>
      </c>
    </row>
    <row r="126" spans="1:10" x14ac:dyDescent="0.25">
      <c r="A126" s="27" t="s">
        <v>205</v>
      </c>
      <c r="B126" s="28" t="s">
        <v>55</v>
      </c>
      <c r="C126" s="27" t="s">
        <v>50</v>
      </c>
      <c r="D126" s="27" t="s">
        <v>82</v>
      </c>
      <c r="E126" s="29">
        <v>41254</v>
      </c>
      <c r="F126" s="30">
        <f t="shared" ca="1" si="1"/>
        <v>7</v>
      </c>
      <c r="G126" s="31"/>
      <c r="H126" s="32">
        <v>85930</v>
      </c>
      <c r="I126" s="28">
        <v>2</v>
      </c>
      <c r="J126" s="33">
        <f>Table1[[#This Row],[Възнаграждение]]*1.03</f>
        <v>88507.900000000009</v>
      </c>
    </row>
    <row r="127" spans="1:10" x14ac:dyDescent="0.25">
      <c r="A127" s="27" t="s">
        <v>206</v>
      </c>
      <c r="B127" s="28" t="s">
        <v>58</v>
      </c>
      <c r="C127" s="27" t="s">
        <v>48</v>
      </c>
      <c r="D127" s="27" t="s">
        <v>73</v>
      </c>
      <c r="E127" s="29">
        <v>43638</v>
      </c>
      <c r="F127" s="30">
        <f t="shared" ca="1" si="1"/>
        <v>1</v>
      </c>
      <c r="G127" s="31" t="s">
        <v>74</v>
      </c>
      <c r="H127" s="32">
        <v>64510</v>
      </c>
      <c r="I127" s="28">
        <v>3</v>
      </c>
      <c r="J127" s="33">
        <f>Table1[[#This Row],[Възнаграждение]]*1.03</f>
        <v>66445.3</v>
      </c>
    </row>
    <row r="128" spans="1:10" x14ac:dyDescent="0.25">
      <c r="A128" s="27" t="s">
        <v>207</v>
      </c>
      <c r="B128" s="28" t="s">
        <v>61</v>
      </c>
      <c r="C128" s="27" t="s">
        <v>46</v>
      </c>
      <c r="D128" s="27" t="s">
        <v>82</v>
      </c>
      <c r="E128" s="29">
        <v>40281</v>
      </c>
      <c r="F128" s="30">
        <f t="shared" ca="1" si="1"/>
        <v>10</v>
      </c>
      <c r="G128" s="31"/>
      <c r="H128" s="32">
        <v>75420</v>
      </c>
      <c r="I128" s="28">
        <v>1</v>
      </c>
      <c r="J128" s="33">
        <f>Table1[[#This Row],[Възнаграждение]]*1.03</f>
        <v>77682.600000000006</v>
      </c>
    </row>
    <row r="129" spans="1:10" x14ac:dyDescent="0.25">
      <c r="A129" s="27" t="s">
        <v>208</v>
      </c>
      <c r="B129" s="28" t="s">
        <v>55</v>
      </c>
      <c r="C129" s="27" t="s">
        <v>41</v>
      </c>
      <c r="D129" s="27" t="s">
        <v>73</v>
      </c>
      <c r="E129" s="29">
        <v>38967</v>
      </c>
      <c r="F129" s="30">
        <f t="shared" ca="1" si="1"/>
        <v>14</v>
      </c>
      <c r="G129" s="31" t="s">
        <v>79</v>
      </c>
      <c r="H129" s="32">
        <v>32100</v>
      </c>
      <c r="I129" s="28">
        <v>1</v>
      </c>
      <c r="J129" s="33">
        <f>Table1[[#This Row],[Възнаграждение]]*1.03</f>
        <v>33063</v>
      </c>
    </row>
    <row r="130" spans="1:10" x14ac:dyDescent="0.25">
      <c r="A130" s="27" t="s">
        <v>209</v>
      </c>
      <c r="B130" s="28" t="s">
        <v>62</v>
      </c>
      <c r="C130" s="27" t="s">
        <v>44</v>
      </c>
      <c r="D130" s="27" t="s">
        <v>73</v>
      </c>
      <c r="E130" s="29">
        <v>42913</v>
      </c>
      <c r="F130" s="30">
        <f t="shared" ref="F130:F193" ca="1" si="2">DATEDIF(E130,TODAY(),"Y")</f>
        <v>3</v>
      </c>
      <c r="G130" s="31" t="s">
        <v>79</v>
      </c>
      <c r="H130" s="32">
        <v>43410</v>
      </c>
      <c r="I130" s="28">
        <v>1</v>
      </c>
      <c r="J130" s="33">
        <f>Table1[[#This Row],[Възнаграждение]]*1.03</f>
        <v>44712.3</v>
      </c>
    </row>
    <row r="131" spans="1:10" x14ac:dyDescent="0.25">
      <c r="A131" s="27" t="s">
        <v>210</v>
      </c>
      <c r="B131" s="28" t="s">
        <v>55</v>
      </c>
      <c r="C131" s="27" t="s">
        <v>37</v>
      </c>
      <c r="D131" s="27" t="s">
        <v>82</v>
      </c>
      <c r="E131" s="29">
        <v>42720</v>
      </c>
      <c r="F131" s="30">
        <f t="shared" ca="1" si="2"/>
        <v>3</v>
      </c>
      <c r="G131" s="31"/>
      <c r="H131" s="32">
        <v>73190</v>
      </c>
      <c r="I131" s="28">
        <v>1</v>
      </c>
      <c r="J131" s="33">
        <f>Table1[[#This Row],[Възнаграждение]]*1.03</f>
        <v>75385.7</v>
      </c>
    </row>
    <row r="132" spans="1:10" x14ac:dyDescent="0.25">
      <c r="A132" s="27" t="s">
        <v>211</v>
      </c>
      <c r="B132" s="28" t="s">
        <v>55</v>
      </c>
      <c r="C132" s="27" t="s">
        <v>51</v>
      </c>
      <c r="D132" s="27" t="s">
        <v>73</v>
      </c>
      <c r="E132" s="29">
        <v>41744</v>
      </c>
      <c r="F132" s="30">
        <f t="shared" ca="1" si="2"/>
        <v>6</v>
      </c>
      <c r="G132" s="31" t="s">
        <v>74</v>
      </c>
      <c r="H132" s="32">
        <v>24980</v>
      </c>
      <c r="I132" s="28">
        <v>3</v>
      </c>
      <c r="J132" s="33">
        <f>Table1[[#This Row],[Възнаграждение]]*1.03</f>
        <v>25729.4</v>
      </c>
    </row>
    <row r="133" spans="1:10" x14ac:dyDescent="0.25">
      <c r="A133" s="27" t="s">
        <v>212</v>
      </c>
      <c r="B133" s="28" t="s">
        <v>59</v>
      </c>
      <c r="C133" s="27" t="s">
        <v>42</v>
      </c>
      <c r="D133" s="27" t="s">
        <v>87</v>
      </c>
      <c r="E133" s="29">
        <v>42966</v>
      </c>
      <c r="F133" s="30">
        <f t="shared" ca="1" si="2"/>
        <v>3</v>
      </c>
      <c r="G133" s="31" t="s">
        <v>79</v>
      </c>
      <c r="H133" s="32">
        <v>46230</v>
      </c>
      <c r="I133" s="28">
        <v>2</v>
      </c>
      <c r="J133" s="33">
        <f>Table1[[#This Row],[Възнаграждение]]*1.03</f>
        <v>47616.9</v>
      </c>
    </row>
    <row r="134" spans="1:10" x14ac:dyDescent="0.25">
      <c r="A134" s="27" t="s">
        <v>213</v>
      </c>
      <c r="B134" s="28" t="s">
        <v>58</v>
      </c>
      <c r="C134" s="27" t="s">
        <v>46</v>
      </c>
      <c r="D134" s="27" t="s">
        <v>82</v>
      </c>
      <c r="E134" s="29">
        <v>39061</v>
      </c>
      <c r="F134" s="30">
        <f t="shared" ca="1" si="2"/>
        <v>13</v>
      </c>
      <c r="G134" s="31"/>
      <c r="H134" s="32">
        <v>41840</v>
      </c>
      <c r="I134" s="28">
        <v>2</v>
      </c>
      <c r="J134" s="33">
        <f>Table1[[#This Row],[Възнаграждение]]*1.03</f>
        <v>43095.200000000004</v>
      </c>
    </row>
    <row r="135" spans="1:10" x14ac:dyDescent="0.25">
      <c r="A135" s="27" t="s">
        <v>214</v>
      </c>
      <c r="B135" s="28" t="s">
        <v>55</v>
      </c>
      <c r="C135" s="27" t="s">
        <v>46</v>
      </c>
      <c r="D135" s="27" t="s">
        <v>73</v>
      </c>
      <c r="E135" s="29">
        <v>41868</v>
      </c>
      <c r="F135" s="30">
        <f t="shared" ca="1" si="2"/>
        <v>6</v>
      </c>
      <c r="G135" s="31" t="s">
        <v>79</v>
      </c>
      <c r="H135" s="32">
        <v>73072</v>
      </c>
      <c r="I135" s="28">
        <v>5</v>
      </c>
      <c r="J135" s="33">
        <f>Table1[[#This Row],[Възнаграждение]]*1.03</f>
        <v>75264.160000000003</v>
      </c>
    </row>
    <row r="136" spans="1:10" x14ac:dyDescent="0.25">
      <c r="A136" s="27" t="s">
        <v>215</v>
      </c>
      <c r="B136" s="28" t="s">
        <v>55</v>
      </c>
      <c r="C136" s="27" t="s">
        <v>50</v>
      </c>
      <c r="D136" s="27" t="s">
        <v>73</v>
      </c>
      <c r="E136" s="29">
        <v>38868</v>
      </c>
      <c r="F136" s="30">
        <f t="shared" ca="1" si="2"/>
        <v>14</v>
      </c>
      <c r="G136" s="31" t="s">
        <v>88</v>
      </c>
      <c r="H136" s="32">
        <v>45880</v>
      </c>
      <c r="I136" s="28">
        <v>5</v>
      </c>
      <c r="J136" s="33">
        <f>Table1[[#This Row],[Възнаграждение]]*1.03</f>
        <v>47256.4</v>
      </c>
    </row>
    <row r="137" spans="1:10" x14ac:dyDescent="0.25">
      <c r="A137" s="27" t="s">
        <v>216</v>
      </c>
      <c r="B137" s="28" t="s">
        <v>62</v>
      </c>
      <c r="C137" s="27" t="s">
        <v>46</v>
      </c>
      <c r="D137" s="27" t="s">
        <v>82</v>
      </c>
      <c r="E137" s="29">
        <v>42094</v>
      </c>
      <c r="F137" s="30">
        <f t="shared" ca="1" si="2"/>
        <v>5</v>
      </c>
      <c r="G137" s="31"/>
      <c r="H137" s="32">
        <v>39680</v>
      </c>
      <c r="I137" s="28">
        <v>1</v>
      </c>
      <c r="J137" s="33">
        <f>Table1[[#This Row],[Възнаграждение]]*1.03</f>
        <v>40870.400000000001</v>
      </c>
    </row>
    <row r="138" spans="1:10" x14ac:dyDescent="0.25">
      <c r="A138" s="27" t="s">
        <v>217</v>
      </c>
      <c r="B138" s="28" t="s">
        <v>55</v>
      </c>
      <c r="C138" s="27" t="s">
        <v>46</v>
      </c>
      <c r="D138" s="27" t="s">
        <v>73</v>
      </c>
      <c r="E138" s="29">
        <v>39855</v>
      </c>
      <c r="F138" s="30">
        <f t="shared" ca="1" si="2"/>
        <v>11</v>
      </c>
      <c r="G138" s="31" t="s">
        <v>74</v>
      </c>
      <c r="H138" s="32">
        <v>28970</v>
      </c>
      <c r="I138" s="28">
        <v>3</v>
      </c>
      <c r="J138" s="33">
        <f>Table1[[#This Row],[Възнаграждение]]*1.03</f>
        <v>29839.100000000002</v>
      </c>
    </row>
    <row r="139" spans="1:10" x14ac:dyDescent="0.25">
      <c r="A139" s="27" t="s">
        <v>218</v>
      </c>
      <c r="B139" s="28" t="s">
        <v>36</v>
      </c>
      <c r="C139" s="27" t="s">
        <v>46</v>
      </c>
      <c r="D139" s="27" t="s">
        <v>82</v>
      </c>
      <c r="E139" s="29">
        <v>41723</v>
      </c>
      <c r="F139" s="30">
        <f t="shared" ca="1" si="2"/>
        <v>6</v>
      </c>
      <c r="G139" s="31"/>
      <c r="H139" s="32">
        <v>45770</v>
      </c>
      <c r="I139" s="28">
        <v>5</v>
      </c>
      <c r="J139" s="33">
        <f>Table1[[#This Row],[Възнаграждение]]*1.03</f>
        <v>47143.1</v>
      </c>
    </row>
    <row r="140" spans="1:10" x14ac:dyDescent="0.25">
      <c r="A140" s="27" t="s">
        <v>219</v>
      </c>
      <c r="B140" s="28" t="s">
        <v>58</v>
      </c>
      <c r="C140" s="27" t="s">
        <v>46</v>
      </c>
      <c r="D140" s="27" t="s">
        <v>73</v>
      </c>
      <c r="E140" s="29">
        <v>41933</v>
      </c>
      <c r="F140" s="30">
        <f t="shared" ca="1" si="2"/>
        <v>5</v>
      </c>
      <c r="G140" s="31" t="s">
        <v>74</v>
      </c>
      <c r="H140" s="32">
        <v>41060</v>
      </c>
      <c r="I140" s="28">
        <v>3</v>
      </c>
      <c r="J140" s="33">
        <f>Table1[[#This Row],[Възнаграждение]]*1.03</f>
        <v>42291.8</v>
      </c>
    </row>
    <row r="141" spans="1:10" x14ac:dyDescent="0.25">
      <c r="A141" s="27" t="s">
        <v>220</v>
      </c>
      <c r="B141" s="28" t="s">
        <v>62</v>
      </c>
      <c r="C141" s="27" t="s">
        <v>46</v>
      </c>
      <c r="D141" s="27" t="s">
        <v>82</v>
      </c>
      <c r="E141" s="29">
        <v>42283</v>
      </c>
      <c r="F141" s="30">
        <f t="shared" ca="1" si="2"/>
        <v>5</v>
      </c>
      <c r="G141" s="31"/>
      <c r="H141" s="32">
        <v>60040</v>
      </c>
      <c r="I141" s="28">
        <v>5</v>
      </c>
      <c r="J141" s="33">
        <f>Table1[[#This Row],[Възнаграждение]]*1.03</f>
        <v>61841.200000000004</v>
      </c>
    </row>
    <row r="142" spans="1:10" x14ac:dyDescent="0.25">
      <c r="A142" s="27" t="s">
        <v>221</v>
      </c>
      <c r="B142" s="28" t="s">
        <v>36</v>
      </c>
      <c r="C142" s="27" t="s">
        <v>49</v>
      </c>
      <c r="D142" s="27" t="s">
        <v>73</v>
      </c>
      <c r="E142" s="29">
        <v>43206</v>
      </c>
      <c r="F142" s="30">
        <f t="shared" ca="1" si="2"/>
        <v>2</v>
      </c>
      <c r="G142" s="31" t="s">
        <v>74</v>
      </c>
      <c r="H142" s="32">
        <v>69400</v>
      </c>
      <c r="I142" s="28">
        <v>5</v>
      </c>
      <c r="J142" s="33">
        <f>Table1[[#This Row],[Възнаграждение]]*1.03</f>
        <v>71482</v>
      </c>
    </row>
    <row r="143" spans="1:10" x14ac:dyDescent="0.25">
      <c r="A143" s="27" t="s">
        <v>222</v>
      </c>
      <c r="B143" s="28" t="s">
        <v>58</v>
      </c>
      <c r="C143" s="27" t="s">
        <v>41</v>
      </c>
      <c r="D143" s="27" t="s">
        <v>82</v>
      </c>
      <c r="E143" s="29">
        <v>38499</v>
      </c>
      <c r="F143" s="30">
        <f t="shared" ca="1" si="2"/>
        <v>15</v>
      </c>
      <c r="G143" s="31"/>
      <c r="H143" s="32">
        <v>30340</v>
      </c>
      <c r="I143" s="28">
        <v>3</v>
      </c>
      <c r="J143" s="33">
        <f>Table1[[#This Row],[Възнаграждение]]*1.03</f>
        <v>31250.2</v>
      </c>
    </row>
    <row r="144" spans="1:10" x14ac:dyDescent="0.25">
      <c r="A144" s="27" t="s">
        <v>223</v>
      </c>
      <c r="B144" s="28" t="s">
        <v>61</v>
      </c>
      <c r="C144" s="27" t="s">
        <v>51</v>
      </c>
      <c r="D144" s="27" t="s">
        <v>82</v>
      </c>
      <c r="E144" s="29">
        <v>42795</v>
      </c>
      <c r="F144" s="30">
        <f t="shared" ca="1" si="2"/>
        <v>3</v>
      </c>
      <c r="G144" s="31"/>
      <c r="H144" s="32">
        <v>47280</v>
      </c>
      <c r="I144" s="28">
        <v>1</v>
      </c>
      <c r="J144" s="33">
        <f>Table1[[#This Row],[Възнаграждение]]*1.03</f>
        <v>48698.400000000001</v>
      </c>
    </row>
    <row r="145" spans="1:10" x14ac:dyDescent="0.25">
      <c r="A145" s="27" t="s">
        <v>224</v>
      </c>
      <c r="B145" s="28" t="s">
        <v>55</v>
      </c>
      <c r="C145" s="27" t="s">
        <v>50</v>
      </c>
      <c r="D145" s="27" t="s">
        <v>73</v>
      </c>
      <c r="E145" s="29">
        <v>42206</v>
      </c>
      <c r="F145" s="30">
        <f t="shared" ca="1" si="2"/>
        <v>5</v>
      </c>
      <c r="G145" s="31" t="s">
        <v>79</v>
      </c>
      <c r="H145" s="32">
        <v>29330</v>
      </c>
      <c r="I145" s="28">
        <v>5</v>
      </c>
      <c r="J145" s="33">
        <f>Table1[[#This Row],[Възнаграждение]]*1.03</f>
        <v>30209.9</v>
      </c>
    </row>
    <row r="146" spans="1:10" x14ac:dyDescent="0.25">
      <c r="A146" s="27" t="s">
        <v>225</v>
      </c>
      <c r="B146" s="28" t="s">
        <v>61</v>
      </c>
      <c r="C146" s="27" t="s">
        <v>38</v>
      </c>
      <c r="D146" s="27" t="s">
        <v>82</v>
      </c>
      <c r="E146" s="29">
        <v>38803</v>
      </c>
      <c r="F146" s="30">
        <f t="shared" ca="1" si="2"/>
        <v>14</v>
      </c>
      <c r="G146" s="31"/>
      <c r="H146" s="32">
        <v>86970</v>
      </c>
      <c r="I146" s="28">
        <v>4</v>
      </c>
      <c r="J146" s="33">
        <f>Table1[[#This Row],[Възнаграждение]]*1.03</f>
        <v>89579.1</v>
      </c>
    </row>
    <row r="147" spans="1:10" x14ac:dyDescent="0.25">
      <c r="A147" s="27" t="s">
        <v>226</v>
      </c>
      <c r="B147" s="28" t="s">
        <v>36</v>
      </c>
      <c r="C147" s="27" t="s">
        <v>42</v>
      </c>
      <c r="D147" s="27" t="s">
        <v>73</v>
      </c>
      <c r="E147" s="29">
        <v>41953</v>
      </c>
      <c r="F147" s="30">
        <f t="shared" ca="1" si="2"/>
        <v>5</v>
      </c>
      <c r="G147" s="31" t="s">
        <v>74</v>
      </c>
      <c r="H147" s="32">
        <v>36630</v>
      </c>
      <c r="I147" s="28">
        <v>4</v>
      </c>
      <c r="J147" s="33">
        <f>Table1[[#This Row],[Възнаграждение]]*1.03</f>
        <v>37728.9</v>
      </c>
    </row>
    <row r="148" spans="1:10" x14ac:dyDescent="0.25">
      <c r="A148" s="27" t="s">
        <v>227</v>
      </c>
      <c r="B148" s="28" t="s">
        <v>61</v>
      </c>
      <c r="C148" s="27" t="s">
        <v>46</v>
      </c>
      <c r="D148" s="27" t="s">
        <v>73</v>
      </c>
      <c r="E148" s="29">
        <v>41916</v>
      </c>
      <c r="F148" s="30">
        <f t="shared" ca="1" si="2"/>
        <v>6</v>
      </c>
      <c r="G148" s="31" t="s">
        <v>79</v>
      </c>
      <c r="H148" s="32">
        <v>59420</v>
      </c>
      <c r="I148" s="28">
        <v>4</v>
      </c>
      <c r="J148" s="33">
        <f>Table1[[#This Row],[Възнаграждение]]*1.03</f>
        <v>61202.6</v>
      </c>
    </row>
    <row r="149" spans="1:10" x14ac:dyDescent="0.25">
      <c r="A149" s="27" t="s">
        <v>228</v>
      </c>
      <c r="B149" s="28" t="s">
        <v>36</v>
      </c>
      <c r="C149" s="27" t="s">
        <v>51</v>
      </c>
      <c r="D149" s="27" t="s">
        <v>82</v>
      </c>
      <c r="E149" s="29">
        <v>42229</v>
      </c>
      <c r="F149" s="30">
        <f t="shared" ca="1" si="2"/>
        <v>5</v>
      </c>
      <c r="G149" s="31"/>
      <c r="H149" s="32">
        <v>63610</v>
      </c>
      <c r="I149" s="28">
        <v>5</v>
      </c>
      <c r="J149" s="33">
        <f>Table1[[#This Row],[Възнаграждение]]*1.03</f>
        <v>65518.3</v>
      </c>
    </row>
    <row r="150" spans="1:10" x14ac:dyDescent="0.25">
      <c r="A150" s="27" t="s">
        <v>229</v>
      </c>
      <c r="B150" s="28" t="s">
        <v>55</v>
      </c>
      <c r="C150" s="27" t="s">
        <v>51</v>
      </c>
      <c r="D150" s="27" t="s">
        <v>73</v>
      </c>
      <c r="E150" s="29">
        <v>38486</v>
      </c>
      <c r="F150" s="30">
        <f t="shared" ca="1" si="2"/>
        <v>15</v>
      </c>
      <c r="G150" s="31" t="s">
        <v>88</v>
      </c>
      <c r="H150" s="32">
        <v>64470</v>
      </c>
      <c r="I150" s="28">
        <v>5</v>
      </c>
      <c r="J150" s="33">
        <f>Table1[[#This Row],[Възнаграждение]]*1.03</f>
        <v>66404.100000000006</v>
      </c>
    </row>
    <row r="151" spans="1:10" x14ac:dyDescent="0.25">
      <c r="A151" s="27" t="s">
        <v>230</v>
      </c>
      <c r="B151" s="28" t="s">
        <v>55</v>
      </c>
      <c r="C151" s="27" t="s">
        <v>49</v>
      </c>
      <c r="D151" s="27" t="s">
        <v>92</v>
      </c>
      <c r="E151" s="29">
        <v>42194</v>
      </c>
      <c r="F151" s="30">
        <f t="shared" ca="1" si="2"/>
        <v>5</v>
      </c>
      <c r="G151" s="31"/>
      <c r="H151" s="32">
        <v>33232</v>
      </c>
      <c r="I151" s="28">
        <v>4</v>
      </c>
      <c r="J151" s="33">
        <f>Table1[[#This Row],[Възнаграждение]]*1.03</f>
        <v>34228.959999999999</v>
      </c>
    </row>
    <row r="152" spans="1:10" x14ac:dyDescent="0.25">
      <c r="A152" s="27" t="s">
        <v>231</v>
      </c>
      <c r="B152" s="28" t="s">
        <v>58</v>
      </c>
      <c r="C152" s="27" t="s">
        <v>51</v>
      </c>
      <c r="D152" s="27" t="s">
        <v>87</v>
      </c>
      <c r="E152" s="29">
        <v>38514</v>
      </c>
      <c r="F152" s="30">
        <f t="shared" ca="1" si="2"/>
        <v>15</v>
      </c>
      <c r="G152" s="31" t="s">
        <v>77</v>
      </c>
      <c r="H152" s="32">
        <v>46105</v>
      </c>
      <c r="I152" s="28">
        <v>5</v>
      </c>
      <c r="J152" s="33">
        <f>Table1[[#This Row],[Възнаграждение]]*1.03</f>
        <v>47488.15</v>
      </c>
    </row>
    <row r="153" spans="1:10" x14ac:dyDescent="0.25">
      <c r="A153" s="27" t="s">
        <v>232</v>
      </c>
      <c r="B153" s="28" t="s">
        <v>36</v>
      </c>
      <c r="C153" s="27" t="s">
        <v>48</v>
      </c>
      <c r="D153" s="27" t="s">
        <v>87</v>
      </c>
      <c r="E153" s="29">
        <v>42229</v>
      </c>
      <c r="F153" s="30">
        <f t="shared" ca="1" si="2"/>
        <v>5</v>
      </c>
      <c r="G153" s="31" t="s">
        <v>74</v>
      </c>
      <c r="H153" s="32">
        <v>39515</v>
      </c>
      <c r="I153" s="28">
        <v>5</v>
      </c>
      <c r="J153" s="33">
        <f>Table1[[#This Row],[Възнаграждение]]*1.03</f>
        <v>40700.450000000004</v>
      </c>
    </row>
    <row r="154" spans="1:10" x14ac:dyDescent="0.25">
      <c r="A154" s="27" t="s">
        <v>233</v>
      </c>
      <c r="B154" s="28" t="s">
        <v>36</v>
      </c>
      <c r="C154" s="27" t="s">
        <v>41</v>
      </c>
      <c r="D154" s="27" t="s">
        <v>73</v>
      </c>
      <c r="E154" s="29">
        <v>42661</v>
      </c>
      <c r="F154" s="30">
        <f t="shared" ca="1" si="2"/>
        <v>3</v>
      </c>
      <c r="G154" s="31" t="s">
        <v>85</v>
      </c>
      <c r="H154" s="32">
        <v>77350</v>
      </c>
      <c r="I154" s="28">
        <v>5</v>
      </c>
      <c r="J154" s="33">
        <f>Table1[[#This Row],[Възнаграждение]]*1.03</f>
        <v>79670.5</v>
      </c>
    </row>
    <row r="155" spans="1:10" x14ac:dyDescent="0.25">
      <c r="A155" s="27" t="s">
        <v>234</v>
      </c>
      <c r="B155" s="28" t="s">
        <v>36</v>
      </c>
      <c r="C155" s="27" t="s">
        <v>37</v>
      </c>
      <c r="D155" s="27" t="s">
        <v>87</v>
      </c>
      <c r="E155" s="29">
        <v>39710</v>
      </c>
      <c r="F155" s="30">
        <f t="shared" ca="1" si="2"/>
        <v>12</v>
      </c>
      <c r="G155" s="31" t="s">
        <v>77</v>
      </c>
      <c r="H155" s="32">
        <v>12545</v>
      </c>
      <c r="I155" s="28">
        <v>4</v>
      </c>
      <c r="J155" s="33">
        <f>Table1[[#This Row],[Възнаграждение]]*1.03</f>
        <v>12921.35</v>
      </c>
    </row>
    <row r="156" spans="1:10" x14ac:dyDescent="0.25">
      <c r="A156" s="27" t="s">
        <v>235</v>
      </c>
      <c r="B156" s="28" t="s">
        <v>55</v>
      </c>
      <c r="C156" s="27" t="s">
        <v>48</v>
      </c>
      <c r="D156" s="27" t="s">
        <v>87</v>
      </c>
      <c r="E156" s="29">
        <v>42760</v>
      </c>
      <c r="F156" s="30">
        <f t="shared" ca="1" si="2"/>
        <v>3</v>
      </c>
      <c r="G156" s="31" t="s">
        <v>77</v>
      </c>
      <c r="H156" s="32">
        <v>32835</v>
      </c>
      <c r="I156" s="28">
        <v>2</v>
      </c>
      <c r="J156" s="33">
        <f>Table1[[#This Row],[Възнаграждение]]*1.03</f>
        <v>33820.050000000003</v>
      </c>
    </row>
    <row r="157" spans="1:10" x14ac:dyDescent="0.25">
      <c r="A157" s="27" t="s">
        <v>236</v>
      </c>
      <c r="B157" s="28" t="s">
        <v>62</v>
      </c>
      <c r="C157" s="27" t="s">
        <v>52</v>
      </c>
      <c r="D157" s="27" t="s">
        <v>82</v>
      </c>
      <c r="E157" s="29">
        <v>43153</v>
      </c>
      <c r="F157" s="30">
        <f t="shared" ca="1" si="2"/>
        <v>2</v>
      </c>
      <c r="G157" s="31"/>
      <c r="H157" s="32">
        <v>85510</v>
      </c>
      <c r="I157" s="28">
        <v>4</v>
      </c>
      <c r="J157" s="33">
        <f>Table1[[#This Row],[Възнаграждение]]*1.03</f>
        <v>88075.3</v>
      </c>
    </row>
    <row r="158" spans="1:10" x14ac:dyDescent="0.25">
      <c r="A158" s="27" t="s">
        <v>237</v>
      </c>
      <c r="B158" s="28" t="s">
        <v>55</v>
      </c>
      <c r="C158" s="27" t="s">
        <v>43</v>
      </c>
      <c r="D158" s="27" t="s">
        <v>82</v>
      </c>
      <c r="E158" s="29">
        <v>42084</v>
      </c>
      <c r="F158" s="30">
        <f t="shared" ca="1" si="2"/>
        <v>5</v>
      </c>
      <c r="G158" s="31"/>
      <c r="H158" s="32">
        <v>60060</v>
      </c>
      <c r="I158" s="28">
        <v>2</v>
      </c>
      <c r="J158" s="33">
        <f>Table1[[#This Row],[Възнаграждение]]*1.03</f>
        <v>61861.8</v>
      </c>
    </row>
    <row r="159" spans="1:10" x14ac:dyDescent="0.25">
      <c r="A159" s="27" t="s">
        <v>238</v>
      </c>
      <c r="B159" s="28" t="s">
        <v>55</v>
      </c>
      <c r="C159" s="27" t="s">
        <v>51</v>
      </c>
      <c r="D159" s="27" t="s">
        <v>73</v>
      </c>
      <c r="E159" s="29">
        <v>39417</v>
      </c>
      <c r="F159" s="30">
        <f t="shared" ca="1" si="2"/>
        <v>12</v>
      </c>
      <c r="G159" s="31" t="s">
        <v>77</v>
      </c>
      <c r="H159" s="32">
        <v>49930</v>
      </c>
      <c r="I159" s="28">
        <v>1</v>
      </c>
      <c r="J159" s="33">
        <f>Table1[[#This Row],[Възнаграждение]]*1.03</f>
        <v>51427.9</v>
      </c>
    </row>
    <row r="160" spans="1:10" x14ac:dyDescent="0.25">
      <c r="A160" s="27" t="s">
        <v>239</v>
      </c>
      <c r="B160" s="28" t="s">
        <v>55</v>
      </c>
      <c r="C160" s="27" t="s">
        <v>51</v>
      </c>
      <c r="D160" s="27" t="s">
        <v>73</v>
      </c>
      <c r="E160" s="29">
        <v>40271</v>
      </c>
      <c r="F160" s="30">
        <f t="shared" ca="1" si="2"/>
        <v>10</v>
      </c>
      <c r="G160" s="31" t="s">
        <v>79</v>
      </c>
      <c r="H160" s="32">
        <v>48010</v>
      </c>
      <c r="I160" s="28">
        <v>3</v>
      </c>
      <c r="J160" s="33">
        <f>Table1[[#This Row],[Възнаграждение]]*1.03</f>
        <v>49450.3</v>
      </c>
    </row>
    <row r="161" spans="1:10" x14ac:dyDescent="0.25">
      <c r="A161" s="27" t="s">
        <v>240</v>
      </c>
      <c r="B161" s="28" t="s">
        <v>61</v>
      </c>
      <c r="C161" s="27" t="s">
        <v>46</v>
      </c>
      <c r="D161" s="27" t="s">
        <v>82</v>
      </c>
      <c r="E161" s="29">
        <v>40360</v>
      </c>
      <c r="F161" s="30">
        <f t="shared" ca="1" si="2"/>
        <v>10</v>
      </c>
      <c r="G161" s="31"/>
      <c r="H161" s="32">
        <v>64220</v>
      </c>
      <c r="I161" s="28">
        <v>5</v>
      </c>
      <c r="J161" s="33">
        <f>Table1[[#This Row],[Възнаграждение]]*1.03</f>
        <v>66146.600000000006</v>
      </c>
    </row>
    <row r="162" spans="1:10" x14ac:dyDescent="0.25">
      <c r="A162" s="27" t="s">
        <v>241</v>
      </c>
      <c r="B162" s="28" t="s">
        <v>36</v>
      </c>
      <c r="C162" s="27" t="s">
        <v>51</v>
      </c>
      <c r="D162" s="27" t="s">
        <v>73</v>
      </c>
      <c r="E162" s="29">
        <v>43572</v>
      </c>
      <c r="F162" s="30">
        <f t="shared" ca="1" si="2"/>
        <v>1</v>
      </c>
      <c r="G162" s="31" t="s">
        <v>88</v>
      </c>
      <c r="H162" s="32">
        <v>62780</v>
      </c>
      <c r="I162" s="28">
        <v>3</v>
      </c>
      <c r="J162" s="33">
        <f>Table1[[#This Row],[Възнаграждение]]*1.03</f>
        <v>64663.4</v>
      </c>
    </row>
    <row r="163" spans="1:10" x14ac:dyDescent="0.25">
      <c r="A163" s="27" t="s">
        <v>242</v>
      </c>
      <c r="B163" s="28" t="s">
        <v>62</v>
      </c>
      <c r="C163" s="27" t="s">
        <v>60</v>
      </c>
      <c r="D163" s="27" t="s">
        <v>82</v>
      </c>
      <c r="E163" s="29">
        <v>41608</v>
      </c>
      <c r="F163" s="30">
        <f t="shared" ca="1" si="2"/>
        <v>6</v>
      </c>
      <c r="G163" s="31"/>
      <c r="H163" s="32">
        <v>42540</v>
      </c>
      <c r="I163" s="28">
        <v>5</v>
      </c>
      <c r="J163" s="33">
        <f>Table1[[#This Row],[Възнаграждение]]*1.03</f>
        <v>43816.200000000004</v>
      </c>
    </row>
    <row r="164" spans="1:10" x14ac:dyDescent="0.25">
      <c r="A164" s="27" t="s">
        <v>243</v>
      </c>
      <c r="B164" s="28" t="s">
        <v>36</v>
      </c>
      <c r="C164" s="27" t="s">
        <v>46</v>
      </c>
      <c r="D164" s="27" t="s">
        <v>73</v>
      </c>
      <c r="E164" s="29">
        <v>40404</v>
      </c>
      <c r="F164" s="30">
        <f t="shared" ca="1" si="2"/>
        <v>10</v>
      </c>
      <c r="G164" s="31" t="s">
        <v>74</v>
      </c>
      <c r="H164" s="32">
        <v>75176</v>
      </c>
      <c r="I164" s="28">
        <v>3</v>
      </c>
      <c r="J164" s="33">
        <f>Table1[[#This Row],[Възнаграждение]]*1.03</f>
        <v>77431.28</v>
      </c>
    </row>
    <row r="165" spans="1:10" x14ac:dyDescent="0.25">
      <c r="A165" s="27" t="s">
        <v>244</v>
      </c>
      <c r="B165" s="28" t="s">
        <v>55</v>
      </c>
      <c r="C165" s="27" t="s">
        <v>50</v>
      </c>
      <c r="D165" s="27" t="s">
        <v>82</v>
      </c>
      <c r="E165" s="29">
        <v>38940</v>
      </c>
      <c r="F165" s="30">
        <f t="shared" ca="1" si="2"/>
        <v>14</v>
      </c>
      <c r="G165" s="31"/>
      <c r="H165" s="32">
        <v>54840</v>
      </c>
      <c r="I165" s="28">
        <v>4</v>
      </c>
      <c r="J165" s="33">
        <f>Table1[[#This Row],[Възнаграждение]]*1.03</f>
        <v>56485.200000000004</v>
      </c>
    </row>
    <row r="166" spans="1:10" x14ac:dyDescent="0.25">
      <c r="A166" s="27" t="s">
        <v>245</v>
      </c>
      <c r="B166" s="28" t="s">
        <v>58</v>
      </c>
      <c r="C166" s="27" t="s">
        <v>46</v>
      </c>
      <c r="D166" s="27" t="s">
        <v>73</v>
      </c>
      <c r="E166" s="29">
        <v>38545</v>
      </c>
      <c r="F166" s="30">
        <f t="shared" ca="1" si="2"/>
        <v>15</v>
      </c>
      <c r="G166" s="31" t="s">
        <v>74</v>
      </c>
      <c r="H166" s="32">
        <v>33210</v>
      </c>
      <c r="I166" s="28">
        <v>4</v>
      </c>
      <c r="J166" s="33">
        <f>Table1[[#This Row],[Възнаграждение]]*1.03</f>
        <v>34206.300000000003</v>
      </c>
    </row>
    <row r="167" spans="1:10" x14ac:dyDescent="0.25">
      <c r="A167" s="27" t="s">
        <v>246</v>
      </c>
      <c r="B167" s="28" t="s">
        <v>55</v>
      </c>
      <c r="C167" s="27" t="s">
        <v>41</v>
      </c>
      <c r="D167" s="27" t="s">
        <v>73</v>
      </c>
      <c r="E167" s="29">
        <v>42781</v>
      </c>
      <c r="F167" s="30">
        <f t="shared" ca="1" si="2"/>
        <v>3</v>
      </c>
      <c r="G167" s="31" t="s">
        <v>85</v>
      </c>
      <c r="H167" s="32">
        <v>77580</v>
      </c>
      <c r="I167" s="28">
        <v>3</v>
      </c>
      <c r="J167" s="33">
        <f>Table1[[#This Row],[Възнаграждение]]*1.03</f>
        <v>79907.400000000009</v>
      </c>
    </row>
    <row r="168" spans="1:10" x14ac:dyDescent="0.25">
      <c r="A168" s="27" t="s">
        <v>247</v>
      </c>
      <c r="B168" s="28" t="s">
        <v>55</v>
      </c>
      <c r="C168" s="27" t="s">
        <v>37</v>
      </c>
      <c r="D168" s="27" t="s">
        <v>73</v>
      </c>
      <c r="E168" s="29">
        <v>42899</v>
      </c>
      <c r="F168" s="30">
        <f t="shared" ca="1" si="2"/>
        <v>3</v>
      </c>
      <c r="G168" s="31" t="s">
        <v>85</v>
      </c>
      <c r="H168" s="32">
        <v>59150</v>
      </c>
      <c r="I168" s="28">
        <v>4</v>
      </c>
      <c r="J168" s="33">
        <f>Table1[[#This Row],[Възнаграждение]]*1.03</f>
        <v>60924.5</v>
      </c>
    </row>
    <row r="169" spans="1:10" x14ac:dyDescent="0.25">
      <c r="A169" s="27" t="s">
        <v>248</v>
      </c>
      <c r="B169" s="28" t="s">
        <v>36</v>
      </c>
      <c r="C169" s="27" t="s">
        <v>50</v>
      </c>
      <c r="D169" s="27" t="s">
        <v>82</v>
      </c>
      <c r="E169" s="29">
        <v>38867</v>
      </c>
      <c r="F169" s="30">
        <f t="shared" ca="1" si="2"/>
        <v>14</v>
      </c>
      <c r="G169" s="31"/>
      <c r="H169" s="32">
        <v>60800</v>
      </c>
      <c r="I169" s="28">
        <v>4</v>
      </c>
      <c r="J169" s="33">
        <f>Table1[[#This Row],[Възнаграждение]]*1.03</f>
        <v>62624</v>
      </c>
    </row>
    <row r="170" spans="1:10" x14ac:dyDescent="0.25">
      <c r="A170" s="27" t="s">
        <v>249</v>
      </c>
      <c r="B170" s="28" t="s">
        <v>36</v>
      </c>
      <c r="C170" s="27" t="s">
        <v>46</v>
      </c>
      <c r="D170" s="27" t="s">
        <v>82</v>
      </c>
      <c r="E170" s="29">
        <v>38916</v>
      </c>
      <c r="F170" s="30">
        <f t="shared" ca="1" si="2"/>
        <v>14</v>
      </c>
      <c r="G170" s="31"/>
      <c r="H170" s="32">
        <v>23810</v>
      </c>
      <c r="I170" s="28">
        <v>4</v>
      </c>
      <c r="J170" s="33">
        <f>Table1[[#This Row],[Възнаграждение]]*1.03</f>
        <v>24524.3</v>
      </c>
    </row>
    <row r="171" spans="1:10" x14ac:dyDescent="0.25">
      <c r="A171" s="27" t="s">
        <v>250</v>
      </c>
      <c r="B171" s="28" t="s">
        <v>55</v>
      </c>
      <c r="C171" s="27" t="s">
        <v>46</v>
      </c>
      <c r="D171" s="27" t="s">
        <v>92</v>
      </c>
      <c r="E171" s="29">
        <v>40191</v>
      </c>
      <c r="F171" s="30">
        <f t="shared" ca="1" si="2"/>
        <v>10</v>
      </c>
      <c r="G171" s="31"/>
      <c r="H171" s="32">
        <v>8892</v>
      </c>
      <c r="I171" s="28">
        <v>1</v>
      </c>
      <c r="J171" s="33">
        <f>Table1[[#This Row],[Възнаграждение]]*1.03</f>
        <v>9158.76</v>
      </c>
    </row>
    <row r="172" spans="1:10" x14ac:dyDescent="0.25">
      <c r="A172" s="27" t="s">
        <v>251</v>
      </c>
      <c r="B172" s="28" t="s">
        <v>62</v>
      </c>
      <c r="C172" s="27" t="s">
        <v>46</v>
      </c>
      <c r="D172" s="27" t="s">
        <v>73</v>
      </c>
      <c r="E172" s="29">
        <v>41194</v>
      </c>
      <c r="F172" s="30">
        <f t="shared" ca="1" si="2"/>
        <v>8</v>
      </c>
      <c r="G172" s="31" t="s">
        <v>77</v>
      </c>
      <c r="H172" s="32">
        <v>68710</v>
      </c>
      <c r="I172" s="28">
        <v>4</v>
      </c>
      <c r="J172" s="33">
        <f>Table1[[#This Row],[Възнаграждение]]*1.03</f>
        <v>70771.3</v>
      </c>
    </row>
    <row r="173" spans="1:10" x14ac:dyDescent="0.25">
      <c r="A173" s="27" t="s">
        <v>252</v>
      </c>
      <c r="B173" s="28" t="s">
        <v>55</v>
      </c>
      <c r="C173" s="27" t="s">
        <v>49</v>
      </c>
      <c r="D173" s="27" t="s">
        <v>87</v>
      </c>
      <c r="E173" s="29">
        <v>42148</v>
      </c>
      <c r="F173" s="30">
        <f t="shared" ca="1" si="2"/>
        <v>5</v>
      </c>
      <c r="G173" s="31" t="s">
        <v>85</v>
      </c>
      <c r="H173" s="32">
        <v>24815</v>
      </c>
      <c r="I173" s="28">
        <v>1</v>
      </c>
      <c r="J173" s="33">
        <f>Table1[[#This Row],[Възнаграждение]]*1.03</f>
        <v>25559.45</v>
      </c>
    </row>
    <row r="174" spans="1:10" x14ac:dyDescent="0.25">
      <c r="A174" s="27" t="s">
        <v>253</v>
      </c>
      <c r="B174" s="28" t="s">
        <v>55</v>
      </c>
      <c r="C174" s="27" t="s">
        <v>46</v>
      </c>
      <c r="D174" s="27" t="s">
        <v>82</v>
      </c>
      <c r="E174" s="29">
        <v>40782</v>
      </c>
      <c r="F174" s="30">
        <f t="shared" ca="1" si="2"/>
        <v>9</v>
      </c>
      <c r="G174" s="31"/>
      <c r="H174" s="32">
        <v>37980</v>
      </c>
      <c r="I174" s="28">
        <v>4</v>
      </c>
      <c r="J174" s="33">
        <f>Table1[[#This Row],[Възнаграждение]]*1.03</f>
        <v>39119.4</v>
      </c>
    </row>
    <row r="175" spans="1:10" x14ac:dyDescent="0.25">
      <c r="A175" s="27" t="s">
        <v>254</v>
      </c>
      <c r="B175" s="28" t="s">
        <v>36</v>
      </c>
      <c r="C175" s="27" t="s">
        <v>41</v>
      </c>
      <c r="D175" s="27" t="s">
        <v>73</v>
      </c>
      <c r="E175" s="29">
        <v>42962</v>
      </c>
      <c r="F175" s="30">
        <f t="shared" ca="1" si="2"/>
        <v>3</v>
      </c>
      <c r="G175" s="31" t="s">
        <v>85</v>
      </c>
      <c r="H175" s="32">
        <v>77820</v>
      </c>
      <c r="I175" s="28">
        <v>3</v>
      </c>
      <c r="J175" s="33">
        <f>Table1[[#This Row],[Възнаграждение]]*1.03</f>
        <v>80154.600000000006</v>
      </c>
    </row>
    <row r="176" spans="1:10" x14ac:dyDescent="0.25">
      <c r="A176" s="27" t="s">
        <v>255</v>
      </c>
      <c r="B176" s="28" t="s">
        <v>55</v>
      </c>
      <c r="C176" s="27" t="s">
        <v>45</v>
      </c>
      <c r="D176" s="27" t="s">
        <v>92</v>
      </c>
      <c r="E176" s="29">
        <v>40407</v>
      </c>
      <c r="F176" s="30">
        <f t="shared" ca="1" si="2"/>
        <v>10</v>
      </c>
      <c r="G176" s="31" t="s">
        <v>74</v>
      </c>
      <c r="H176" s="32">
        <v>85130</v>
      </c>
      <c r="I176" s="28">
        <v>5</v>
      </c>
      <c r="J176" s="33">
        <f>Table1[[#This Row],[Възнаграждение]]*1.03</f>
        <v>87683.900000000009</v>
      </c>
    </row>
    <row r="177" spans="1:10" x14ac:dyDescent="0.25">
      <c r="A177" s="27" t="s">
        <v>256</v>
      </c>
      <c r="B177" s="28" t="s">
        <v>59</v>
      </c>
      <c r="C177" s="27" t="s">
        <v>37</v>
      </c>
      <c r="D177" s="27" t="s">
        <v>73</v>
      </c>
      <c r="E177" s="29">
        <v>38597</v>
      </c>
      <c r="F177" s="30">
        <f t="shared" ca="1" si="2"/>
        <v>15</v>
      </c>
      <c r="G177" s="31" t="s">
        <v>79</v>
      </c>
      <c r="H177" s="32">
        <v>45000</v>
      </c>
      <c r="I177" s="28">
        <v>4</v>
      </c>
      <c r="J177" s="33">
        <f>Table1[[#This Row],[Възнаграждение]]*1.03</f>
        <v>46350</v>
      </c>
    </row>
    <row r="178" spans="1:10" x14ac:dyDescent="0.25">
      <c r="A178" s="27" t="s">
        <v>257</v>
      </c>
      <c r="B178" s="28" t="s">
        <v>58</v>
      </c>
      <c r="C178" s="27" t="s">
        <v>46</v>
      </c>
      <c r="D178" s="27" t="s">
        <v>73</v>
      </c>
      <c r="E178" s="29">
        <v>41809</v>
      </c>
      <c r="F178" s="30">
        <f t="shared" ca="1" si="2"/>
        <v>6</v>
      </c>
      <c r="G178" s="31" t="s">
        <v>74</v>
      </c>
      <c r="H178" s="32">
        <v>46220</v>
      </c>
      <c r="I178" s="28">
        <v>2</v>
      </c>
      <c r="J178" s="33">
        <f>Table1[[#This Row],[Възнаграждение]]*1.03</f>
        <v>47606.6</v>
      </c>
    </row>
    <row r="179" spans="1:10" x14ac:dyDescent="0.25">
      <c r="A179" s="27" t="s">
        <v>258</v>
      </c>
      <c r="B179" s="28" t="s">
        <v>58</v>
      </c>
      <c r="C179" s="27" t="s">
        <v>44</v>
      </c>
      <c r="D179" s="27" t="s">
        <v>82</v>
      </c>
      <c r="E179" s="29">
        <v>38382</v>
      </c>
      <c r="F179" s="30">
        <f t="shared" ca="1" si="2"/>
        <v>15</v>
      </c>
      <c r="G179" s="31"/>
      <c r="H179" s="32">
        <v>63330</v>
      </c>
      <c r="I179" s="28">
        <v>4</v>
      </c>
      <c r="J179" s="33">
        <f>Table1[[#This Row],[Възнаграждение]]*1.03</f>
        <v>65229.9</v>
      </c>
    </row>
    <row r="180" spans="1:10" x14ac:dyDescent="0.25">
      <c r="A180" s="27" t="s">
        <v>259</v>
      </c>
      <c r="B180" s="28" t="s">
        <v>55</v>
      </c>
      <c r="C180" s="27" t="s">
        <v>50</v>
      </c>
      <c r="D180" s="27" t="s">
        <v>73</v>
      </c>
      <c r="E180" s="29">
        <v>41734</v>
      </c>
      <c r="F180" s="30">
        <f t="shared" ca="1" si="2"/>
        <v>6</v>
      </c>
      <c r="G180" s="31" t="s">
        <v>74</v>
      </c>
      <c r="H180" s="32">
        <v>54200</v>
      </c>
      <c r="I180" s="28">
        <v>4</v>
      </c>
      <c r="J180" s="33">
        <f>Table1[[#This Row],[Възнаграждение]]*1.03</f>
        <v>55826</v>
      </c>
    </row>
    <row r="181" spans="1:10" x14ac:dyDescent="0.25">
      <c r="A181" s="27" t="s">
        <v>260</v>
      </c>
      <c r="B181" s="28" t="s">
        <v>55</v>
      </c>
      <c r="C181" s="27" t="s">
        <v>39</v>
      </c>
      <c r="D181" s="27" t="s">
        <v>73</v>
      </c>
      <c r="E181" s="29">
        <v>38675</v>
      </c>
      <c r="F181" s="30">
        <f t="shared" ca="1" si="2"/>
        <v>14</v>
      </c>
      <c r="G181" s="31" t="s">
        <v>77</v>
      </c>
      <c r="H181" s="32">
        <v>47850</v>
      </c>
      <c r="I181" s="28">
        <v>1</v>
      </c>
      <c r="J181" s="33">
        <f>Table1[[#This Row],[Възнаграждение]]*1.03</f>
        <v>49285.5</v>
      </c>
    </row>
    <row r="182" spans="1:10" x14ac:dyDescent="0.25">
      <c r="A182" s="27" t="s">
        <v>261</v>
      </c>
      <c r="B182" s="28" t="s">
        <v>59</v>
      </c>
      <c r="C182" s="27" t="s">
        <v>60</v>
      </c>
      <c r="D182" s="27" t="s">
        <v>92</v>
      </c>
      <c r="E182" s="29">
        <v>43612</v>
      </c>
      <c r="F182" s="30">
        <f t="shared" ca="1" si="2"/>
        <v>1</v>
      </c>
      <c r="G182" s="31"/>
      <c r="H182" s="32">
        <v>35680</v>
      </c>
      <c r="I182" s="28">
        <v>2</v>
      </c>
      <c r="J182" s="33">
        <f>Table1[[#This Row],[Възнаграждение]]*1.03</f>
        <v>36750.400000000001</v>
      </c>
    </row>
    <row r="183" spans="1:10" x14ac:dyDescent="0.25">
      <c r="A183" s="27" t="s">
        <v>262</v>
      </c>
      <c r="B183" s="28" t="s">
        <v>58</v>
      </c>
      <c r="C183" s="27" t="s">
        <v>38</v>
      </c>
      <c r="D183" s="27" t="s">
        <v>82</v>
      </c>
      <c r="E183" s="29">
        <v>40128</v>
      </c>
      <c r="F183" s="30">
        <f t="shared" ca="1" si="2"/>
        <v>10</v>
      </c>
      <c r="G183" s="31"/>
      <c r="H183" s="32">
        <v>73390</v>
      </c>
      <c r="I183" s="28">
        <v>2</v>
      </c>
      <c r="J183" s="33">
        <f>Table1[[#This Row],[Възнаграждение]]*1.03</f>
        <v>75591.7</v>
      </c>
    </row>
    <row r="184" spans="1:10" x14ac:dyDescent="0.25">
      <c r="A184" s="27" t="s">
        <v>263</v>
      </c>
      <c r="B184" s="28" t="s">
        <v>55</v>
      </c>
      <c r="C184" s="27" t="s">
        <v>50</v>
      </c>
      <c r="D184" s="27" t="s">
        <v>73</v>
      </c>
      <c r="E184" s="29">
        <v>43451</v>
      </c>
      <c r="F184" s="30">
        <f t="shared" ca="1" si="2"/>
        <v>1</v>
      </c>
      <c r="G184" s="31" t="s">
        <v>74</v>
      </c>
      <c r="H184" s="32">
        <v>65571</v>
      </c>
      <c r="I184" s="28">
        <v>3</v>
      </c>
      <c r="J184" s="33">
        <f>Table1[[#This Row],[Възнаграждение]]*1.03</f>
        <v>67538.13</v>
      </c>
    </row>
    <row r="185" spans="1:10" x14ac:dyDescent="0.25">
      <c r="A185" s="27" t="s">
        <v>264</v>
      </c>
      <c r="B185" s="28" t="s">
        <v>36</v>
      </c>
      <c r="C185" s="27" t="s">
        <v>46</v>
      </c>
      <c r="D185" s="27" t="s">
        <v>73</v>
      </c>
      <c r="E185" s="29">
        <v>42731</v>
      </c>
      <c r="F185" s="30">
        <f t="shared" ca="1" si="2"/>
        <v>3</v>
      </c>
      <c r="G185" s="31" t="s">
        <v>79</v>
      </c>
      <c r="H185" s="32">
        <v>35300</v>
      </c>
      <c r="I185" s="28">
        <v>5</v>
      </c>
      <c r="J185" s="33">
        <f>Table1[[#This Row],[Възнаграждение]]*1.03</f>
        <v>36359</v>
      </c>
    </row>
    <row r="186" spans="1:10" x14ac:dyDescent="0.25">
      <c r="A186" s="27" t="s">
        <v>265</v>
      </c>
      <c r="B186" s="28" t="s">
        <v>61</v>
      </c>
      <c r="C186" s="27" t="s">
        <v>37</v>
      </c>
      <c r="D186" s="27" t="s">
        <v>87</v>
      </c>
      <c r="E186" s="29">
        <v>42754</v>
      </c>
      <c r="F186" s="30">
        <f t="shared" ca="1" si="2"/>
        <v>3</v>
      </c>
      <c r="G186" s="31" t="s">
        <v>74</v>
      </c>
      <c r="H186" s="32">
        <v>11810</v>
      </c>
      <c r="I186" s="28">
        <v>1</v>
      </c>
      <c r="J186" s="33">
        <f>Table1[[#This Row],[Възнаграждение]]*1.03</f>
        <v>12164.300000000001</v>
      </c>
    </row>
    <row r="187" spans="1:10" x14ac:dyDescent="0.25">
      <c r="A187" s="27" t="s">
        <v>266</v>
      </c>
      <c r="B187" s="28" t="s">
        <v>59</v>
      </c>
      <c r="C187" s="27" t="s">
        <v>46</v>
      </c>
      <c r="D187" s="27" t="s">
        <v>82</v>
      </c>
      <c r="E187" s="29">
        <v>41373</v>
      </c>
      <c r="F187" s="30">
        <f t="shared" ca="1" si="2"/>
        <v>7</v>
      </c>
      <c r="G187" s="31"/>
      <c r="H187" s="32">
        <v>80330</v>
      </c>
      <c r="I187" s="28">
        <v>4</v>
      </c>
      <c r="J187" s="33">
        <f>Table1[[#This Row],[Възнаграждение]]*1.03</f>
        <v>82739.900000000009</v>
      </c>
    </row>
    <row r="188" spans="1:10" x14ac:dyDescent="0.25">
      <c r="A188" s="27" t="s">
        <v>267</v>
      </c>
      <c r="B188" s="28" t="s">
        <v>62</v>
      </c>
      <c r="C188" s="27" t="s">
        <v>44</v>
      </c>
      <c r="D188" s="27" t="s">
        <v>73</v>
      </c>
      <c r="E188" s="29">
        <v>43386</v>
      </c>
      <c r="F188" s="30">
        <f t="shared" ca="1" si="2"/>
        <v>2</v>
      </c>
      <c r="G188" s="31" t="s">
        <v>79</v>
      </c>
      <c r="H188" s="32">
        <v>43190</v>
      </c>
      <c r="I188" s="28">
        <v>2</v>
      </c>
      <c r="J188" s="33">
        <f>Table1[[#This Row],[Възнаграждение]]*1.03</f>
        <v>44485.700000000004</v>
      </c>
    </row>
    <row r="189" spans="1:10" x14ac:dyDescent="0.25">
      <c r="A189" s="27" t="s">
        <v>268</v>
      </c>
      <c r="B189" s="28" t="s">
        <v>55</v>
      </c>
      <c r="C189" s="27" t="s">
        <v>51</v>
      </c>
      <c r="D189" s="27" t="s">
        <v>87</v>
      </c>
      <c r="E189" s="29">
        <v>41714</v>
      </c>
      <c r="F189" s="30">
        <f t="shared" ca="1" si="2"/>
        <v>6</v>
      </c>
      <c r="G189" s="31" t="s">
        <v>77</v>
      </c>
      <c r="H189" s="32">
        <v>11230</v>
      </c>
      <c r="I189" s="28">
        <v>4</v>
      </c>
      <c r="J189" s="33">
        <f>Table1[[#This Row],[Възнаграждение]]*1.03</f>
        <v>11566.9</v>
      </c>
    </row>
    <row r="190" spans="1:10" x14ac:dyDescent="0.25">
      <c r="A190" s="27" t="s">
        <v>269</v>
      </c>
      <c r="B190" s="28" t="s">
        <v>55</v>
      </c>
      <c r="C190" s="27" t="s">
        <v>46</v>
      </c>
      <c r="D190" s="27" t="s">
        <v>82</v>
      </c>
      <c r="E190" s="29">
        <v>43540</v>
      </c>
      <c r="F190" s="30">
        <f t="shared" ca="1" si="2"/>
        <v>1</v>
      </c>
      <c r="G190" s="31"/>
      <c r="H190" s="32">
        <v>32190</v>
      </c>
      <c r="I190" s="28">
        <v>3</v>
      </c>
      <c r="J190" s="33">
        <f>Table1[[#This Row],[Възнаграждение]]*1.03</f>
        <v>33155.700000000004</v>
      </c>
    </row>
    <row r="191" spans="1:10" x14ac:dyDescent="0.25">
      <c r="A191" s="27" t="s">
        <v>270</v>
      </c>
      <c r="B191" s="28" t="s">
        <v>55</v>
      </c>
      <c r="C191" s="27" t="s">
        <v>51</v>
      </c>
      <c r="D191" s="27" t="s">
        <v>82</v>
      </c>
      <c r="E191" s="29">
        <v>42696</v>
      </c>
      <c r="F191" s="30">
        <f t="shared" ca="1" si="2"/>
        <v>3</v>
      </c>
      <c r="G191" s="31"/>
      <c r="H191" s="32">
        <v>80729</v>
      </c>
      <c r="I191" s="28">
        <v>3</v>
      </c>
      <c r="J191" s="33">
        <f>Table1[[#This Row],[Възнаграждение]]*1.03</f>
        <v>83150.87</v>
      </c>
    </row>
    <row r="192" spans="1:10" x14ac:dyDescent="0.25">
      <c r="A192" s="27" t="s">
        <v>271</v>
      </c>
      <c r="B192" s="28" t="s">
        <v>55</v>
      </c>
      <c r="C192" s="27" t="s">
        <v>37</v>
      </c>
      <c r="D192" s="27" t="s">
        <v>73</v>
      </c>
      <c r="E192" s="29">
        <v>42164</v>
      </c>
      <c r="F192" s="30">
        <f t="shared" ca="1" si="2"/>
        <v>5</v>
      </c>
      <c r="G192" s="31" t="s">
        <v>85</v>
      </c>
      <c r="H192" s="32">
        <v>46110</v>
      </c>
      <c r="I192" s="28">
        <v>4</v>
      </c>
      <c r="J192" s="33">
        <f>Table1[[#This Row],[Възнаграждение]]*1.03</f>
        <v>47493.3</v>
      </c>
    </row>
    <row r="193" spans="1:10" x14ac:dyDescent="0.25">
      <c r="A193" s="27" t="s">
        <v>272</v>
      </c>
      <c r="B193" s="28" t="s">
        <v>55</v>
      </c>
      <c r="C193" s="27" t="s">
        <v>49</v>
      </c>
      <c r="D193" s="27" t="s">
        <v>73</v>
      </c>
      <c r="E193" s="29">
        <v>42222</v>
      </c>
      <c r="F193" s="30">
        <f t="shared" ca="1" si="2"/>
        <v>5</v>
      </c>
      <c r="G193" s="31" t="s">
        <v>74</v>
      </c>
      <c r="H193" s="32">
        <v>40940</v>
      </c>
      <c r="I193" s="28">
        <v>3</v>
      </c>
      <c r="J193" s="33">
        <f>Table1[[#This Row],[Възнаграждение]]*1.03</f>
        <v>42168.200000000004</v>
      </c>
    </row>
    <row r="194" spans="1:10" x14ac:dyDescent="0.25">
      <c r="A194" s="27" t="s">
        <v>273</v>
      </c>
      <c r="B194" s="28" t="s">
        <v>36</v>
      </c>
      <c r="C194" s="27" t="s">
        <v>48</v>
      </c>
      <c r="D194" s="27" t="s">
        <v>73</v>
      </c>
      <c r="E194" s="29">
        <v>42860</v>
      </c>
      <c r="F194" s="30">
        <f t="shared" ref="F194:F257" ca="1" si="3">DATEDIF(E194,TODAY(),"Y")</f>
        <v>3</v>
      </c>
      <c r="G194" s="31" t="s">
        <v>85</v>
      </c>
      <c r="H194" s="32">
        <v>32640</v>
      </c>
      <c r="I194" s="28">
        <v>4</v>
      </c>
      <c r="J194" s="33">
        <f>Table1[[#This Row],[Възнаграждение]]*1.03</f>
        <v>33619.200000000004</v>
      </c>
    </row>
    <row r="195" spans="1:10" x14ac:dyDescent="0.25">
      <c r="A195" s="27" t="s">
        <v>274</v>
      </c>
      <c r="B195" s="28" t="s">
        <v>55</v>
      </c>
      <c r="C195" s="27" t="s">
        <v>48</v>
      </c>
      <c r="D195" s="27" t="s">
        <v>73</v>
      </c>
      <c r="E195" s="29">
        <v>42827</v>
      </c>
      <c r="F195" s="30">
        <f t="shared" ca="1" si="3"/>
        <v>3</v>
      </c>
      <c r="G195" s="31" t="s">
        <v>74</v>
      </c>
      <c r="H195" s="32">
        <v>63780</v>
      </c>
      <c r="I195" s="28">
        <v>5</v>
      </c>
      <c r="J195" s="33">
        <f>Table1[[#This Row],[Възнаграждение]]*1.03</f>
        <v>65693.400000000009</v>
      </c>
    </row>
    <row r="196" spans="1:10" x14ac:dyDescent="0.25">
      <c r="A196" s="27" t="s">
        <v>275</v>
      </c>
      <c r="B196" s="28" t="s">
        <v>36</v>
      </c>
      <c r="C196" s="27" t="s">
        <v>47</v>
      </c>
      <c r="D196" s="27" t="s">
        <v>87</v>
      </c>
      <c r="E196" s="29">
        <v>42812</v>
      </c>
      <c r="F196" s="30">
        <f t="shared" ca="1" si="3"/>
        <v>3</v>
      </c>
      <c r="G196" s="31" t="s">
        <v>79</v>
      </c>
      <c r="H196" s="32">
        <v>20040</v>
      </c>
      <c r="I196" s="28">
        <v>3</v>
      </c>
      <c r="J196" s="33">
        <f>Table1[[#This Row],[Възнаграждение]]*1.03</f>
        <v>20641.2</v>
      </c>
    </row>
    <row r="197" spans="1:10" x14ac:dyDescent="0.25">
      <c r="A197" s="27" t="s">
        <v>276</v>
      </c>
      <c r="B197" s="28" t="s">
        <v>62</v>
      </c>
      <c r="C197" s="27" t="s">
        <v>37</v>
      </c>
      <c r="D197" s="27" t="s">
        <v>73</v>
      </c>
      <c r="E197" s="29">
        <v>38282</v>
      </c>
      <c r="F197" s="30">
        <f t="shared" ca="1" si="3"/>
        <v>15</v>
      </c>
      <c r="G197" s="31" t="s">
        <v>85</v>
      </c>
      <c r="H197" s="32">
        <v>22870</v>
      </c>
      <c r="I197" s="28">
        <v>3</v>
      </c>
      <c r="J197" s="33">
        <f>Table1[[#This Row],[Възнаграждение]]*1.03</f>
        <v>23556.100000000002</v>
      </c>
    </row>
    <row r="198" spans="1:10" x14ac:dyDescent="0.25">
      <c r="A198" s="27" t="s">
        <v>277</v>
      </c>
      <c r="B198" s="28" t="s">
        <v>61</v>
      </c>
      <c r="C198" s="27" t="s">
        <v>41</v>
      </c>
      <c r="D198" s="27" t="s">
        <v>73</v>
      </c>
      <c r="E198" s="29">
        <v>41840</v>
      </c>
      <c r="F198" s="30">
        <f t="shared" ca="1" si="3"/>
        <v>6</v>
      </c>
      <c r="G198" s="31" t="s">
        <v>74</v>
      </c>
      <c r="H198" s="32">
        <v>67890</v>
      </c>
      <c r="I198" s="28">
        <v>5</v>
      </c>
      <c r="J198" s="33">
        <f>Table1[[#This Row],[Възнаграждение]]*1.03</f>
        <v>69926.7</v>
      </c>
    </row>
    <row r="199" spans="1:10" x14ac:dyDescent="0.25">
      <c r="A199" s="27" t="s">
        <v>278</v>
      </c>
      <c r="B199" s="28" t="s">
        <v>36</v>
      </c>
      <c r="C199" s="27" t="s">
        <v>50</v>
      </c>
      <c r="D199" s="27" t="s">
        <v>87</v>
      </c>
      <c r="E199" s="29">
        <v>41436</v>
      </c>
      <c r="F199" s="30">
        <f t="shared" ca="1" si="3"/>
        <v>7</v>
      </c>
      <c r="G199" s="31" t="s">
        <v>79</v>
      </c>
      <c r="H199" s="32">
        <v>42740</v>
      </c>
      <c r="I199" s="28">
        <v>2</v>
      </c>
      <c r="J199" s="33">
        <f>Table1[[#This Row],[Възнаграждение]]*1.03</f>
        <v>44022.200000000004</v>
      </c>
    </row>
    <row r="200" spans="1:10" x14ac:dyDescent="0.25">
      <c r="A200" s="27" t="s">
        <v>279</v>
      </c>
      <c r="B200" s="28" t="s">
        <v>55</v>
      </c>
      <c r="C200" s="27" t="s">
        <v>46</v>
      </c>
      <c r="D200" s="27" t="s">
        <v>73</v>
      </c>
      <c r="E200" s="29">
        <v>41274</v>
      </c>
      <c r="F200" s="30">
        <f t="shared" ca="1" si="3"/>
        <v>7</v>
      </c>
      <c r="G200" s="31" t="s">
        <v>79</v>
      </c>
      <c r="H200" s="32">
        <v>32390</v>
      </c>
      <c r="I200" s="28">
        <v>2</v>
      </c>
      <c r="J200" s="33">
        <f>Table1[[#This Row],[Възнаграждение]]*1.03</f>
        <v>33361.700000000004</v>
      </c>
    </row>
    <row r="201" spans="1:10" x14ac:dyDescent="0.25">
      <c r="A201" s="27" t="s">
        <v>280</v>
      </c>
      <c r="B201" s="28" t="s">
        <v>59</v>
      </c>
      <c r="C201" s="27" t="s">
        <v>46</v>
      </c>
      <c r="D201" s="27" t="s">
        <v>82</v>
      </c>
      <c r="E201" s="29">
        <v>38388</v>
      </c>
      <c r="F201" s="30">
        <f t="shared" ca="1" si="3"/>
        <v>15</v>
      </c>
      <c r="G201" s="31"/>
      <c r="H201" s="32">
        <v>76910</v>
      </c>
      <c r="I201" s="28">
        <v>1</v>
      </c>
      <c r="J201" s="33">
        <f>Table1[[#This Row],[Възнаграждение]]*1.03</f>
        <v>79217.3</v>
      </c>
    </row>
    <row r="202" spans="1:10" x14ac:dyDescent="0.25">
      <c r="A202" s="27" t="s">
        <v>281</v>
      </c>
      <c r="B202" s="28" t="s">
        <v>36</v>
      </c>
      <c r="C202" s="27" t="s">
        <v>38</v>
      </c>
      <c r="D202" s="27" t="s">
        <v>82</v>
      </c>
      <c r="E202" s="29">
        <v>41485</v>
      </c>
      <c r="F202" s="30">
        <f t="shared" ca="1" si="3"/>
        <v>7</v>
      </c>
      <c r="G202" s="31"/>
      <c r="H202" s="32">
        <v>76020</v>
      </c>
      <c r="I202" s="28">
        <v>1</v>
      </c>
      <c r="J202" s="33">
        <f>Table1[[#This Row],[Възнаграждение]]*1.03</f>
        <v>78300.600000000006</v>
      </c>
    </row>
    <row r="203" spans="1:10" x14ac:dyDescent="0.25">
      <c r="A203" s="27" t="s">
        <v>282</v>
      </c>
      <c r="B203" s="28" t="s">
        <v>58</v>
      </c>
      <c r="C203" s="27" t="s">
        <v>46</v>
      </c>
      <c r="D203" s="27" t="s">
        <v>73</v>
      </c>
      <c r="E203" s="29">
        <v>38874</v>
      </c>
      <c r="F203" s="30">
        <f t="shared" ca="1" si="3"/>
        <v>14</v>
      </c>
      <c r="G203" s="31" t="s">
        <v>74</v>
      </c>
      <c r="H203" s="32">
        <v>40060</v>
      </c>
      <c r="I203" s="28">
        <v>3</v>
      </c>
      <c r="J203" s="33">
        <f>Table1[[#This Row],[Възнаграждение]]*1.03</f>
        <v>41261.800000000003</v>
      </c>
    </row>
    <row r="204" spans="1:10" x14ac:dyDescent="0.25">
      <c r="A204" s="27" t="s">
        <v>283</v>
      </c>
      <c r="B204" s="28" t="s">
        <v>55</v>
      </c>
      <c r="C204" s="27" t="s">
        <v>47</v>
      </c>
      <c r="D204" s="27" t="s">
        <v>73</v>
      </c>
      <c r="E204" s="29">
        <v>41719</v>
      </c>
      <c r="F204" s="30">
        <f t="shared" ca="1" si="3"/>
        <v>6</v>
      </c>
      <c r="G204" s="31" t="s">
        <v>77</v>
      </c>
      <c r="H204" s="32">
        <v>66920</v>
      </c>
      <c r="I204" s="28">
        <v>2</v>
      </c>
      <c r="J204" s="33">
        <f>Table1[[#This Row],[Възнаграждение]]*1.03</f>
        <v>68927.600000000006</v>
      </c>
    </row>
    <row r="205" spans="1:10" x14ac:dyDescent="0.25">
      <c r="A205" s="27" t="s">
        <v>284</v>
      </c>
      <c r="B205" s="28" t="s">
        <v>55</v>
      </c>
      <c r="C205" s="27" t="s">
        <v>50</v>
      </c>
      <c r="D205" s="27" t="s">
        <v>73</v>
      </c>
      <c r="E205" s="29">
        <v>43370</v>
      </c>
      <c r="F205" s="30">
        <f t="shared" ca="1" si="3"/>
        <v>2</v>
      </c>
      <c r="G205" s="31" t="s">
        <v>74</v>
      </c>
      <c r="H205" s="32">
        <v>54830</v>
      </c>
      <c r="I205" s="28">
        <v>1</v>
      </c>
      <c r="J205" s="33">
        <f>Table1[[#This Row],[Възнаграждение]]*1.03</f>
        <v>56474.9</v>
      </c>
    </row>
    <row r="206" spans="1:10" x14ac:dyDescent="0.25">
      <c r="A206" s="27" t="s">
        <v>285</v>
      </c>
      <c r="B206" s="28" t="s">
        <v>62</v>
      </c>
      <c r="C206" s="27" t="s">
        <v>37</v>
      </c>
      <c r="D206" s="27" t="s">
        <v>82</v>
      </c>
      <c r="E206" s="29">
        <v>43424</v>
      </c>
      <c r="F206" s="30">
        <f t="shared" ca="1" si="3"/>
        <v>1</v>
      </c>
      <c r="G206" s="31"/>
      <c r="H206" s="32">
        <v>60550</v>
      </c>
      <c r="I206" s="28">
        <v>2</v>
      </c>
      <c r="J206" s="33">
        <f>Table1[[#This Row],[Възнаграждение]]*1.03</f>
        <v>62366.5</v>
      </c>
    </row>
    <row r="207" spans="1:10" x14ac:dyDescent="0.25">
      <c r="A207" s="27" t="s">
        <v>286</v>
      </c>
      <c r="B207" s="28" t="s">
        <v>62</v>
      </c>
      <c r="C207" s="27" t="s">
        <v>39</v>
      </c>
      <c r="D207" s="27" t="s">
        <v>87</v>
      </c>
      <c r="E207" s="29">
        <v>41312</v>
      </c>
      <c r="F207" s="30">
        <f t="shared" ca="1" si="3"/>
        <v>7</v>
      </c>
      <c r="G207" s="31" t="s">
        <v>74</v>
      </c>
      <c r="H207" s="32">
        <v>11025</v>
      </c>
      <c r="I207" s="28">
        <v>1</v>
      </c>
      <c r="J207" s="33">
        <f>Table1[[#This Row],[Възнаграждение]]*1.03</f>
        <v>11355.75</v>
      </c>
    </row>
    <row r="208" spans="1:10" x14ac:dyDescent="0.25">
      <c r="A208" s="27" t="s">
        <v>287</v>
      </c>
      <c r="B208" s="28" t="s">
        <v>36</v>
      </c>
      <c r="C208" s="27" t="s">
        <v>41</v>
      </c>
      <c r="D208" s="27" t="s">
        <v>73</v>
      </c>
      <c r="E208" s="29">
        <v>39637</v>
      </c>
      <c r="F208" s="30">
        <f t="shared" ca="1" si="3"/>
        <v>12</v>
      </c>
      <c r="G208" s="31" t="s">
        <v>85</v>
      </c>
      <c r="H208" s="32">
        <v>62790</v>
      </c>
      <c r="I208" s="28">
        <v>2</v>
      </c>
      <c r="J208" s="33">
        <f>Table1[[#This Row],[Възнаграждение]]*1.03</f>
        <v>64673.700000000004</v>
      </c>
    </row>
    <row r="209" spans="1:10" x14ac:dyDescent="0.25">
      <c r="A209" s="27" t="s">
        <v>288</v>
      </c>
      <c r="B209" s="28" t="s">
        <v>61</v>
      </c>
      <c r="C209" s="27" t="s">
        <v>46</v>
      </c>
      <c r="D209" s="27" t="s">
        <v>73</v>
      </c>
      <c r="E209" s="29">
        <v>40782</v>
      </c>
      <c r="F209" s="30">
        <f t="shared" ca="1" si="3"/>
        <v>9</v>
      </c>
      <c r="G209" s="31" t="s">
        <v>88</v>
      </c>
      <c r="H209" s="32">
        <v>70760</v>
      </c>
      <c r="I209" s="28">
        <v>1</v>
      </c>
      <c r="J209" s="33">
        <f>Table1[[#This Row],[Възнаграждение]]*1.03</f>
        <v>72882.8</v>
      </c>
    </row>
    <row r="210" spans="1:10" x14ac:dyDescent="0.25">
      <c r="A210" s="27" t="s">
        <v>289</v>
      </c>
      <c r="B210" s="28" t="s">
        <v>36</v>
      </c>
      <c r="C210" s="27" t="s">
        <v>41</v>
      </c>
      <c r="D210" s="27" t="s">
        <v>73</v>
      </c>
      <c r="E210" s="29">
        <v>41676</v>
      </c>
      <c r="F210" s="30">
        <f t="shared" ca="1" si="3"/>
        <v>6</v>
      </c>
      <c r="G210" s="31" t="s">
        <v>74</v>
      </c>
      <c r="H210" s="32">
        <v>31910</v>
      </c>
      <c r="I210" s="28">
        <v>5</v>
      </c>
      <c r="J210" s="33">
        <f>Table1[[#This Row],[Възнаграждение]]*1.03</f>
        <v>32867.300000000003</v>
      </c>
    </row>
    <row r="211" spans="1:10" x14ac:dyDescent="0.25">
      <c r="A211" s="27" t="s">
        <v>290</v>
      </c>
      <c r="B211" s="28" t="s">
        <v>59</v>
      </c>
      <c r="C211" s="27" t="s">
        <v>44</v>
      </c>
      <c r="D211" s="27" t="s">
        <v>82</v>
      </c>
      <c r="E211" s="29">
        <v>42077</v>
      </c>
      <c r="F211" s="30">
        <f t="shared" ca="1" si="3"/>
        <v>5</v>
      </c>
      <c r="G211" s="31"/>
      <c r="H211" s="32">
        <v>66710</v>
      </c>
      <c r="I211" s="28">
        <v>2</v>
      </c>
      <c r="J211" s="33">
        <f>Table1[[#This Row],[Възнаграждение]]*1.03</f>
        <v>68711.3</v>
      </c>
    </row>
    <row r="212" spans="1:10" x14ac:dyDescent="0.25">
      <c r="A212" s="27" t="s">
        <v>291</v>
      </c>
      <c r="B212" s="28" t="s">
        <v>61</v>
      </c>
      <c r="C212" s="27" t="s">
        <v>57</v>
      </c>
      <c r="D212" s="27" t="s">
        <v>92</v>
      </c>
      <c r="E212" s="29">
        <v>43004</v>
      </c>
      <c r="F212" s="30">
        <f t="shared" ca="1" si="3"/>
        <v>3</v>
      </c>
      <c r="G212" s="31"/>
      <c r="H212" s="32">
        <v>19044</v>
      </c>
      <c r="I212" s="28">
        <v>1</v>
      </c>
      <c r="J212" s="33">
        <f>Table1[[#This Row],[Възнаграждение]]*1.03</f>
        <v>19615.32</v>
      </c>
    </row>
    <row r="213" spans="1:10" x14ac:dyDescent="0.25">
      <c r="A213" s="27" t="s">
        <v>292</v>
      </c>
      <c r="B213" s="28" t="s">
        <v>36</v>
      </c>
      <c r="C213" s="27" t="s">
        <v>40</v>
      </c>
      <c r="D213" s="27" t="s">
        <v>73</v>
      </c>
      <c r="E213" s="29">
        <v>38710</v>
      </c>
      <c r="F213" s="30">
        <f t="shared" ca="1" si="3"/>
        <v>14</v>
      </c>
      <c r="G213" s="31" t="s">
        <v>74</v>
      </c>
      <c r="H213" s="32">
        <v>49860</v>
      </c>
      <c r="I213" s="28">
        <v>2</v>
      </c>
      <c r="J213" s="33">
        <f>Table1[[#This Row],[Възнаграждение]]*1.03</f>
        <v>51355.8</v>
      </c>
    </row>
    <row r="214" spans="1:10" x14ac:dyDescent="0.25">
      <c r="A214" s="27" t="s">
        <v>293</v>
      </c>
      <c r="B214" s="28" t="s">
        <v>62</v>
      </c>
      <c r="C214" s="27" t="s">
        <v>37</v>
      </c>
      <c r="D214" s="27" t="s">
        <v>82</v>
      </c>
      <c r="E214" s="29">
        <v>43344</v>
      </c>
      <c r="F214" s="30">
        <f t="shared" ca="1" si="3"/>
        <v>2</v>
      </c>
      <c r="G214" s="31"/>
      <c r="H214" s="32">
        <v>50840</v>
      </c>
      <c r="I214" s="28">
        <v>4</v>
      </c>
      <c r="J214" s="33">
        <f>Table1[[#This Row],[Възнаграждение]]*1.03</f>
        <v>52365.200000000004</v>
      </c>
    </row>
    <row r="215" spans="1:10" x14ac:dyDescent="0.25">
      <c r="A215" s="27" t="s">
        <v>294</v>
      </c>
      <c r="B215" s="28" t="s">
        <v>36</v>
      </c>
      <c r="C215" s="27" t="s">
        <v>50</v>
      </c>
      <c r="D215" s="27" t="s">
        <v>92</v>
      </c>
      <c r="E215" s="29">
        <v>41919</v>
      </c>
      <c r="F215" s="30">
        <f t="shared" ca="1" si="3"/>
        <v>6</v>
      </c>
      <c r="G215" s="31"/>
      <c r="H215" s="32">
        <v>36788</v>
      </c>
      <c r="I215" s="28">
        <v>4</v>
      </c>
      <c r="J215" s="33">
        <f>Table1[[#This Row],[Възнаграждение]]*1.03</f>
        <v>37891.64</v>
      </c>
    </row>
    <row r="216" spans="1:10" x14ac:dyDescent="0.25">
      <c r="A216" s="27" t="s">
        <v>295</v>
      </c>
      <c r="B216" s="28" t="s">
        <v>55</v>
      </c>
      <c r="C216" s="27" t="s">
        <v>44</v>
      </c>
      <c r="D216" s="27" t="s">
        <v>73</v>
      </c>
      <c r="E216" s="29">
        <v>41268</v>
      </c>
      <c r="F216" s="30">
        <f t="shared" ca="1" si="3"/>
        <v>7</v>
      </c>
      <c r="G216" s="31" t="s">
        <v>74</v>
      </c>
      <c r="H216" s="32">
        <v>47060</v>
      </c>
      <c r="I216" s="28">
        <v>4</v>
      </c>
      <c r="J216" s="33">
        <f>Table1[[#This Row],[Възнаграждение]]*1.03</f>
        <v>48471.8</v>
      </c>
    </row>
    <row r="217" spans="1:10" x14ac:dyDescent="0.25">
      <c r="A217" s="27" t="s">
        <v>296</v>
      </c>
      <c r="B217" s="28" t="s">
        <v>55</v>
      </c>
      <c r="C217" s="27" t="s">
        <v>37</v>
      </c>
      <c r="D217" s="27" t="s">
        <v>73</v>
      </c>
      <c r="E217" s="29">
        <v>41441</v>
      </c>
      <c r="F217" s="30">
        <f t="shared" ca="1" si="3"/>
        <v>7</v>
      </c>
      <c r="G217" s="31" t="s">
        <v>88</v>
      </c>
      <c r="H217" s="32">
        <v>24340</v>
      </c>
      <c r="I217" s="28">
        <v>4</v>
      </c>
      <c r="J217" s="33">
        <f>Table1[[#This Row],[Възнаграждение]]*1.03</f>
        <v>25070.2</v>
      </c>
    </row>
    <row r="218" spans="1:10" x14ac:dyDescent="0.25">
      <c r="A218" s="27" t="s">
        <v>297</v>
      </c>
      <c r="B218" s="28" t="s">
        <v>36</v>
      </c>
      <c r="C218" s="27" t="s">
        <v>46</v>
      </c>
      <c r="D218" s="27" t="s">
        <v>87</v>
      </c>
      <c r="E218" s="29">
        <v>38730</v>
      </c>
      <c r="F218" s="30">
        <f t="shared" ca="1" si="3"/>
        <v>14</v>
      </c>
      <c r="G218" s="31" t="s">
        <v>79</v>
      </c>
      <c r="H218" s="32">
        <v>48190</v>
      </c>
      <c r="I218" s="28">
        <v>1</v>
      </c>
      <c r="J218" s="33">
        <f>Table1[[#This Row],[Възнаграждение]]*1.03</f>
        <v>49635.700000000004</v>
      </c>
    </row>
    <row r="219" spans="1:10" x14ac:dyDescent="0.25">
      <c r="A219" s="27" t="s">
        <v>298</v>
      </c>
      <c r="B219" s="28" t="s">
        <v>36</v>
      </c>
      <c r="C219" s="27" t="s">
        <v>37</v>
      </c>
      <c r="D219" s="27" t="s">
        <v>73</v>
      </c>
      <c r="E219" s="29">
        <v>43276</v>
      </c>
      <c r="F219" s="30">
        <f t="shared" ca="1" si="3"/>
        <v>2</v>
      </c>
      <c r="G219" s="31" t="s">
        <v>88</v>
      </c>
      <c r="H219" s="32">
        <v>54500</v>
      </c>
      <c r="I219" s="28">
        <v>5</v>
      </c>
      <c r="J219" s="33">
        <f>Table1[[#This Row],[Възнаграждение]]*1.03</f>
        <v>56135</v>
      </c>
    </row>
    <row r="220" spans="1:10" x14ac:dyDescent="0.25">
      <c r="A220" s="27" t="s">
        <v>299</v>
      </c>
      <c r="B220" s="28" t="s">
        <v>61</v>
      </c>
      <c r="C220" s="27" t="s">
        <v>53</v>
      </c>
      <c r="D220" s="27" t="s">
        <v>73</v>
      </c>
      <c r="E220" s="29">
        <v>38927</v>
      </c>
      <c r="F220" s="30">
        <f t="shared" ca="1" si="3"/>
        <v>14</v>
      </c>
      <c r="G220" s="31" t="s">
        <v>79</v>
      </c>
      <c r="H220" s="32">
        <v>68410</v>
      </c>
      <c r="I220" s="28">
        <v>5</v>
      </c>
      <c r="J220" s="33">
        <f>Table1[[#This Row],[Възнаграждение]]*1.03</f>
        <v>70462.3</v>
      </c>
    </row>
    <row r="221" spans="1:10" x14ac:dyDescent="0.25">
      <c r="A221" s="27" t="s">
        <v>300</v>
      </c>
      <c r="B221" s="28" t="s">
        <v>36</v>
      </c>
      <c r="C221" s="27" t="s">
        <v>46</v>
      </c>
      <c r="D221" s="27" t="s">
        <v>73</v>
      </c>
      <c r="E221" s="29">
        <v>41979</v>
      </c>
      <c r="F221" s="30">
        <f t="shared" ca="1" si="3"/>
        <v>5</v>
      </c>
      <c r="G221" s="31" t="s">
        <v>79</v>
      </c>
      <c r="H221" s="32">
        <v>24710</v>
      </c>
      <c r="I221" s="28">
        <v>2</v>
      </c>
      <c r="J221" s="33">
        <f>Table1[[#This Row],[Възнаграждение]]*1.03</f>
        <v>25451.3</v>
      </c>
    </row>
    <row r="222" spans="1:10" x14ac:dyDescent="0.25">
      <c r="A222" s="27" t="s">
        <v>301</v>
      </c>
      <c r="B222" s="28" t="s">
        <v>55</v>
      </c>
      <c r="C222" s="27" t="s">
        <v>37</v>
      </c>
      <c r="D222" s="27" t="s">
        <v>73</v>
      </c>
      <c r="E222" s="29">
        <v>41276</v>
      </c>
      <c r="F222" s="30">
        <f t="shared" ca="1" si="3"/>
        <v>7</v>
      </c>
      <c r="G222" s="31" t="s">
        <v>74</v>
      </c>
      <c r="H222" s="32">
        <v>63270</v>
      </c>
      <c r="I222" s="28">
        <v>1</v>
      </c>
      <c r="J222" s="33">
        <f>Table1[[#This Row],[Възнаграждение]]*1.03</f>
        <v>65168.1</v>
      </c>
    </row>
    <row r="223" spans="1:10" x14ac:dyDescent="0.25">
      <c r="A223" s="27" t="s">
        <v>302</v>
      </c>
      <c r="B223" s="28" t="s">
        <v>62</v>
      </c>
      <c r="C223" s="27" t="s">
        <v>37</v>
      </c>
      <c r="D223" s="27" t="s">
        <v>82</v>
      </c>
      <c r="E223" s="29">
        <v>41289</v>
      </c>
      <c r="F223" s="30">
        <f t="shared" ca="1" si="3"/>
        <v>7</v>
      </c>
      <c r="G223" s="31"/>
      <c r="H223" s="32">
        <v>49530</v>
      </c>
      <c r="I223" s="28">
        <v>4</v>
      </c>
      <c r="J223" s="33">
        <f>Table1[[#This Row],[Възнаграждение]]*1.03</f>
        <v>51015.9</v>
      </c>
    </row>
    <row r="224" spans="1:10" x14ac:dyDescent="0.25">
      <c r="A224" s="27" t="s">
        <v>303</v>
      </c>
      <c r="B224" s="28" t="s">
        <v>62</v>
      </c>
      <c r="C224" s="27" t="s">
        <v>37</v>
      </c>
      <c r="D224" s="27" t="s">
        <v>82</v>
      </c>
      <c r="E224" s="29">
        <v>43404</v>
      </c>
      <c r="F224" s="30">
        <f t="shared" ca="1" si="3"/>
        <v>1</v>
      </c>
      <c r="G224" s="31"/>
      <c r="H224" s="32">
        <v>47590</v>
      </c>
      <c r="I224" s="28">
        <v>3</v>
      </c>
      <c r="J224" s="33">
        <f>Table1[[#This Row],[Възнаграждение]]*1.03</f>
        <v>49017.700000000004</v>
      </c>
    </row>
    <row r="225" spans="1:10" x14ac:dyDescent="0.25">
      <c r="A225" s="27" t="s">
        <v>304</v>
      </c>
      <c r="B225" s="28" t="s">
        <v>36</v>
      </c>
      <c r="C225" s="27" t="s">
        <v>46</v>
      </c>
      <c r="D225" s="27" t="s">
        <v>73</v>
      </c>
      <c r="E225" s="29">
        <v>43487</v>
      </c>
      <c r="F225" s="30">
        <f t="shared" ca="1" si="3"/>
        <v>1</v>
      </c>
      <c r="G225" s="31" t="s">
        <v>79</v>
      </c>
      <c r="H225" s="32">
        <v>26190</v>
      </c>
      <c r="I225" s="28">
        <v>5</v>
      </c>
      <c r="J225" s="33">
        <f>Table1[[#This Row],[Възнаграждение]]*1.03</f>
        <v>26975.7</v>
      </c>
    </row>
    <row r="226" spans="1:10" x14ac:dyDescent="0.25">
      <c r="A226" s="27" t="s">
        <v>305</v>
      </c>
      <c r="B226" s="28" t="s">
        <v>55</v>
      </c>
      <c r="C226" s="27" t="s">
        <v>50</v>
      </c>
      <c r="D226" s="27" t="s">
        <v>73</v>
      </c>
      <c r="E226" s="29">
        <v>38773</v>
      </c>
      <c r="F226" s="30">
        <f t="shared" ca="1" si="3"/>
        <v>14</v>
      </c>
      <c r="G226" s="31" t="s">
        <v>74</v>
      </c>
      <c r="H226" s="32">
        <v>69200</v>
      </c>
      <c r="I226" s="28">
        <v>4</v>
      </c>
      <c r="J226" s="33">
        <f>Table1[[#This Row],[Възнаграждение]]*1.03</f>
        <v>71276</v>
      </c>
    </row>
    <row r="227" spans="1:10" x14ac:dyDescent="0.25">
      <c r="A227" s="27" t="s">
        <v>306</v>
      </c>
      <c r="B227" s="28" t="s">
        <v>62</v>
      </c>
      <c r="C227" s="27" t="s">
        <v>54</v>
      </c>
      <c r="D227" s="27" t="s">
        <v>92</v>
      </c>
      <c r="E227" s="29">
        <v>42587</v>
      </c>
      <c r="F227" s="30">
        <f t="shared" ca="1" si="3"/>
        <v>4</v>
      </c>
      <c r="G227" s="31"/>
      <c r="H227" s="32">
        <v>10636</v>
      </c>
      <c r="I227" s="28">
        <v>4</v>
      </c>
      <c r="J227" s="33">
        <f>Table1[[#This Row],[Възнаграждение]]*1.03</f>
        <v>10955.08</v>
      </c>
    </row>
    <row r="228" spans="1:10" x14ac:dyDescent="0.25">
      <c r="A228" s="27" t="s">
        <v>307</v>
      </c>
      <c r="B228" s="28" t="s">
        <v>36</v>
      </c>
      <c r="C228" s="27" t="s">
        <v>48</v>
      </c>
      <c r="D228" s="27" t="s">
        <v>82</v>
      </c>
      <c r="E228" s="29">
        <v>38400</v>
      </c>
      <c r="F228" s="30">
        <f t="shared" ca="1" si="3"/>
        <v>15</v>
      </c>
      <c r="G228" s="31"/>
      <c r="H228" s="32">
        <v>25120</v>
      </c>
      <c r="I228" s="28">
        <v>5</v>
      </c>
      <c r="J228" s="33">
        <f>Table1[[#This Row],[Възнаграждение]]*1.03</f>
        <v>25873.600000000002</v>
      </c>
    </row>
    <row r="229" spans="1:10" x14ac:dyDescent="0.25">
      <c r="A229" s="27" t="s">
        <v>308</v>
      </c>
      <c r="B229" s="28" t="s">
        <v>36</v>
      </c>
      <c r="C229" s="27" t="s">
        <v>51</v>
      </c>
      <c r="D229" s="27" t="s">
        <v>73</v>
      </c>
      <c r="E229" s="29">
        <v>43723</v>
      </c>
      <c r="F229" s="30">
        <f t="shared" ca="1" si="3"/>
        <v>1</v>
      </c>
      <c r="G229" s="31" t="s">
        <v>88</v>
      </c>
      <c r="H229" s="32">
        <v>59490</v>
      </c>
      <c r="I229" s="28">
        <v>3</v>
      </c>
      <c r="J229" s="33">
        <f>Table1[[#This Row],[Възнаграждение]]*1.03</f>
        <v>61274.700000000004</v>
      </c>
    </row>
    <row r="230" spans="1:10" x14ac:dyDescent="0.25">
      <c r="A230" s="27" t="s">
        <v>309</v>
      </c>
      <c r="B230" s="28" t="s">
        <v>36</v>
      </c>
      <c r="C230" s="27" t="s">
        <v>41</v>
      </c>
      <c r="D230" s="27" t="s">
        <v>82</v>
      </c>
      <c r="E230" s="29">
        <v>42264</v>
      </c>
      <c r="F230" s="30">
        <f t="shared" ca="1" si="3"/>
        <v>5</v>
      </c>
      <c r="G230" s="31"/>
      <c r="H230" s="32">
        <v>42940</v>
      </c>
      <c r="I230" s="28">
        <v>1</v>
      </c>
      <c r="J230" s="33">
        <f>Table1[[#This Row],[Възнаграждение]]*1.03</f>
        <v>44228.200000000004</v>
      </c>
    </row>
    <row r="231" spans="1:10" x14ac:dyDescent="0.25">
      <c r="A231" s="27" t="s">
        <v>310</v>
      </c>
      <c r="B231" s="28" t="s">
        <v>61</v>
      </c>
      <c r="C231" s="27" t="s">
        <v>38</v>
      </c>
      <c r="D231" s="27" t="s">
        <v>73</v>
      </c>
      <c r="E231" s="29">
        <v>41235</v>
      </c>
      <c r="F231" s="30">
        <f t="shared" ca="1" si="3"/>
        <v>7</v>
      </c>
      <c r="G231" s="31" t="s">
        <v>74</v>
      </c>
      <c r="H231" s="32">
        <v>80120</v>
      </c>
      <c r="I231" s="28">
        <v>4</v>
      </c>
      <c r="J231" s="33">
        <f>Table1[[#This Row],[Възнаграждение]]*1.03</f>
        <v>82523.600000000006</v>
      </c>
    </row>
    <row r="232" spans="1:10" x14ac:dyDescent="0.25">
      <c r="A232" s="27" t="s">
        <v>311</v>
      </c>
      <c r="B232" s="28" t="s">
        <v>62</v>
      </c>
      <c r="C232" s="27" t="s">
        <v>51</v>
      </c>
      <c r="D232" s="27" t="s">
        <v>73</v>
      </c>
      <c r="E232" s="29">
        <v>42063</v>
      </c>
      <c r="F232" s="30">
        <f t="shared" ca="1" si="3"/>
        <v>5</v>
      </c>
      <c r="G232" s="31" t="s">
        <v>74</v>
      </c>
      <c r="H232" s="32">
        <v>79380</v>
      </c>
      <c r="I232" s="28">
        <v>5</v>
      </c>
      <c r="J232" s="33">
        <f>Table1[[#This Row],[Възнаграждение]]*1.03</f>
        <v>81761.400000000009</v>
      </c>
    </row>
    <row r="233" spans="1:10" x14ac:dyDescent="0.25">
      <c r="A233" s="27" t="s">
        <v>312</v>
      </c>
      <c r="B233" s="28" t="s">
        <v>55</v>
      </c>
      <c r="C233" s="27" t="s">
        <v>44</v>
      </c>
      <c r="D233" s="27" t="s">
        <v>73</v>
      </c>
      <c r="E233" s="29">
        <v>38364</v>
      </c>
      <c r="F233" s="30">
        <f t="shared" ca="1" si="3"/>
        <v>15</v>
      </c>
      <c r="G233" s="31" t="s">
        <v>74</v>
      </c>
      <c r="H233" s="32">
        <v>68520</v>
      </c>
      <c r="I233" s="28">
        <v>5</v>
      </c>
      <c r="J233" s="33">
        <f>Table1[[#This Row],[Възнаграждение]]*1.03</f>
        <v>70575.600000000006</v>
      </c>
    </row>
    <row r="234" spans="1:10" x14ac:dyDescent="0.25">
      <c r="A234" s="27" t="s">
        <v>313</v>
      </c>
      <c r="B234" s="28" t="s">
        <v>36</v>
      </c>
      <c r="C234" s="27" t="s">
        <v>49</v>
      </c>
      <c r="D234" s="27" t="s">
        <v>73</v>
      </c>
      <c r="E234" s="29">
        <v>43302</v>
      </c>
      <c r="F234" s="30">
        <f t="shared" ca="1" si="3"/>
        <v>2</v>
      </c>
      <c r="G234" s="31" t="s">
        <v>74</v>
      </c>
      <c r="H234" s="32">
        <v>81530</v>
      </c>
      <c r="I234" s="28">
        <v>5</v>
      </c>
      <c r="J234" s="33">
        <f>Table1[[#This Row],[Възнаграждение]]*1.03</f>
        <v>83975.900000000009</v>
      </c>
    </row>
    <row r="235" spans="1:10" x14ac:dyDescent="0.25">
      <c r="A235" s="27" t="s">
        <v>314</v>
      </c>
      <c r="B235" s="28" t="s">
        <v>61</v>
      </c>
      <c r="C235" s="27" t="s">
        <v>48</v>
      </c>
      <c r="D235" s="27" t="s">
        <v>82</v>
      </c>
      <c r="E235" s="29">
        <v>42720</v>
      </c>
      <c r="F235" s="30">
        <f t="shared" ca="1" si="3"/>
        <v>3</v>
      </c>
      <c r="G235" s="31"/>
      <c r="H235" s="32">
        <v>45710</v>
      </c>
      <c r="I235" s="28">
        <v>3</v>
      </c>
      <c r="J235" s="33">
        <f>Table1[[#This Row],[Възнаграждение]]*1.03</f>
        <v>47081.3</v>
      </c>
    </row>
    <row r="236" spans="1:10" x14ac:dyDescent="0.25">
      <c r="A236" s="27" t="s">
        <v>315</v>
      </c>
      <c r="B236" s="28" t="s">
        <v>55</v>
      </c>
      <c r="C236" s="27" t="s">
        <v>49</v>
      </c>
      <c r="D236" s="27" t="s">
        <v>73</v>
      </c>
      <c r="E236" s="29">
        <v>43046</v>
      </c>
      <c r="F236" s="30">
        <f t="shared" ca="1" si="3"/>
        <v>2</v>
      </c>
      <c r="G236" s="31" t="s">
        <v>74</v>
      </c>
      <c r="H236" s="32">
        <v>87950</v>
      </c>
      <c r="I236" s="28">
        <v>4</v>
      </c>
      <c r="J236" s="33">
        <f>Table1[[#This Row],[Възнаграждение]]*1.03</f>
        <v>90588.5</v>
      </c>
    </row>
    <row r="237" spans="1:10" x14ac:dyDescent="0.25">
      <c r="A237" s="27" t="s">
        <v>316</v>
      </c>
      <c r="B237" s="28" t="s">
        <v>55</v>
      </c>
      <c r="C237" s="27" t="s">
        <v>51</v>
      </c>
      <c r="D237" s="27" t="s">
        <v>82</v>
      </c>
      <c r="E237" s="29">
        <v>41548</v>
      </c>
      <c r="F237" s="30">
        <f t="shared" ca="1" si="3"/>
        <v>7</v>
      </c>
      <c r="G237" s="31"/>
      <c r="H237" s="32">
        <v>70150</v>
      </c>
      <c r="I237" s="28">
        <v>2</v>
      </c>
      <c r="J237" s="33">
        <f>Table1[[#This Row],[Възнаграждение]]*1.03</f>
        <v>72254.5</v>
      </c>
    </row>
    <row r="238" spans="1:10" x14ac:dyDescent="0.25">
      <c r="A238" s="27" t="s">
        <v>317</v>
      </c>
      <c r="B238" s="28" t="s">
        <v>55</v>
      </c>
      <c r="C238" s="27" t="s">
        <v>46</v>
      </c>
      <c r="D238" s="27" t="s">
        <v>73</v>
      </c>
      <c r="E238" s="29">
        <v>43064</v>
      </c>
      <c r="F238" s="30">
        <f t="shared" ca="1" si="3"/>
        <v>2</v>
      </c>
      <c r="G238" s="31" t="s">
        <v>85</v>
      </c>
      <c r="H238" s="32">
        <v>44260</v>
      </c>
      <c r="I238" s="28">
        <v>1</v>
      </c>
      <c r="J238" s="33">
        <f>Table1[[#This Row],[Възнаграждение]]*1.03</f>
        <v>45587.8</v>
      </c>
    </row>
    <row r="239" spans="1:10" x14ac:dyDescent="0.25">
      <c r="A239" s="27" t="s">
        <v>318</v>
      </c>
      <c r="B239" s="28" t="s">
        <v>55</v>
      </c>
      <c r="C239" s="27" t="s">
        <v>51</v>
      </c>
      <c r="D239" s="27" t="s">
        <v>82</v>
      </c>
      <c r="E239" s="29">
        <v>42180</v>
      </c>
      <c r="F239" s="30">
        <f t="shared" ca="1" si="3"/>
        <v>5</v>
      </c>
      <c r="G239" s="31"/>
      <c r="H239" s="32">
        <v>23340</v>
      </c>
      <c r="I239" s="28">
        <v>4</v>
      </c>
      <c r="J239" s="33">
        <f>Table1[[#This Row],[Възнаграждение]]*1.03</f>
        <v>24040.2</v>
      </c>
    </row>
    <row r="240" spans="1:10" x14ac:dyDescent="0.25">
      <c r="A240" s="27" t="s">
        <v>319</v>
      </c>
      <c r="B240" s="28" t="s">
        <v>61</v>
      </c>
      <c r="C240" s="27" t="s">
        <v>37</v>
      </c>
      <c r="D240" s="27" t="s">
        <v>73</v>
      </c>
      <c r="E240" s="29">
        <v>41251</v>
      </c>
      <c r="F240" s="30">
        <f t="shared" ca="1" si="3"/>
        <v>7</v>
      </c>
      <c r="G240" s="31" t="s">
        <v>88</v>
      </c>
      <c r="H240" s="32">
        <v>62688</v>
      </c>
      <c r="I240" s="28">
        <v>3</v>
      </c>
      <c r="J240" s="33">
        <f>Table1[[#This Row],[Възнаграждение]]*1.03</f>
        <v>64568.639999999999</v>
      </c>
    </row>
    <row r="241" spans="1:10" x14ac:dyDescent="0.25">
      <c r="A241" s="27" t="s">
        <v>320</v>
      </c>
      <c r="B241" s="28" t="s">
        <v>58</v>
      </c>
      <c r="C241" s="27" t="s">
        <v>51</v>
      </c>
      <c r="D241" s="27" t="s">
        <v>73</v>
      </c>
      <c r="E241" s="29">
        <v>41552</v>
      </c>
      <c r="F241" s="30">
        <f t="shared" ca="1" si="3"/>
        <v>7</v>
      </c>
      <c r="G241" s="31" t="s">
        <v>79</v>
      </c>
      <c r="H241" s="32">
        <v>46410</v>
      </c>
      <c r="I241" s="28">
        <v>2</v>
      </c>
      <c r="J241" s="33">
        <f>Table1[[#This Row],[Възнаграждение]]*1.03</f>
        <v>47802.3</v>
      </c>
    </row>
    <row r="242" spans="1:10" x14ac:dyDescent="0.25">
      <c r="A242" s="27" t="s">
        <v>321</v>
      </c>
      <c r="B242" s="28" t="s">
        <v>55</v>
      </c>
      <c r="C242" s="27" t="s">
        <v>47</v>
      </c>
      <c r="D242" s="27" t="s">
        <v>73</v>
      </c>
      <c r="E242" s="29">
        <v>41608</v>
      </c>
      <c r="F242" s="30">
        <f t="shared" ca="1" si="3"/>
        <v>6</v>
      </c>
      <c r="G242" s="31" t="s">
        <v>85</v>
      </c>
      <c r="H242" s="32">
        <v>45180</v>
      </c>
      <c r="I242" s="28">
        <v>5</v>
      </c>
      <c r="J242" s="33">
        <f>Table1[[#This Row],[Възнаграждение]]*1.03</f>
        <v>46535.4</v>
      </c>
    </row>
    <row r="243" spans="1:10" x14ac:dyDescent="0.25">
      <c r="A243" s="27" t="s">
        <v>322</v>
      </c>
      <c r="B243" s="28" t="s">
        <v>55</v>
      </c>
      <c r="C243" s="27" t="s">
        <v>45</v>
      </c>
      <c r="D243" s="27" t="s">
        <v>87</v>
      </c>
      <c r="E243" s="29">
        <v>39966</v>
      </c>
      <c r="F243" s="30">
        <f t="shared" ca="1" si="3"/>
        <v>11</v>
      </c>
      <c r="G243" s="31" t="s">
        <v>77</v>
      </c>
      <c r="H243" s="32">
        <v>51800</v>
      </c>
      <c r="I243" s="28">
        <v>1</v>
      </c>
      <c r="J243" s="33">
        <f>Table1[[#This Row],[Възнаграждение]]*1.03</f>
        <v>53354</v>
      </c>
    </row>
    <row r="244" spans="1:10" x14ac:dyDescent="0.25">
      <c r="A244" s="27" t="s">
        <v>323</v>
      </c>
      <c r="B244" s="28" t="s">
        <v>36</v>
      </c>
      <c r="C244" s="27" t="s">
        <v>37</v>
      </c>
      <c r="D244" s="27" t="s">
        <v>82</v>
      </c>
      <c r="E244" s="29">
        <v>42270</v>
      </c>
      <c r="F244" s="30">
        <f t="shared" ca="1" si="3"/>
        <v>5</v>
      </c>
      <c r="G244" s="31"/>
      <c r="H244" s="32">
        <v>58650</v>
      </c>
      <c r="I244" s="28">
        <v>4</v>
      </c>
      <c r="J244" s="33">
        <f>Table1[[#This Row],[Възнаграждение]]*1.03</f>
        <v>60409.5</v>
      </c>
    </row>
    <row r="245" spans="1:10" x14ac:dyDescent="0.25">
      <c r="A245" s="27" t="s">
        <v>324</v>
      </c>
      <c r="B245" s="28" t="s">
        <v>58</v>
      </c>
      <c r="C245" s="27" t="s">
        <v>50</v>
      </c>
      <c r="D245" s="27" t="s">
        <v>87</v>
      </c>
      <c r="E245" s="29">
        <v>40276</v>
      </c>
      <c r="F245" s="30">
        <f t="shared" ca="1" si="3"/>
        <v>10</v>
      </c>
      <c r="G245" s="31" t="s">
        <v>74</v>
      </c>
      <c r="H245" s="32">
        <v>48740</v>
      </c>
      <c r="I245" s="28">
        <v>1</v>
      </c>
      <c r="J245" s="33">
        <f>Table1[[#This Row],[Възнаграждение]]*1.03</f>
        <v>50202.200000000004</v>
      </c>
    </row>
    <row r="246" spans="1:10" x14ac:dyDescent="0.25">
      <c r="A246" s="27" t="s">
        <v>325</v>
      </c>
      <c r="B246" s="28" t="s">
        <v>36</v>
      </c>
      <c r="C246" s="27" t="s">
        <v>46</v>
      </c>
      <c r="D246" s="27" t="s">
        <v>87</v>
      </c>
      <c r="E246" s="29">
        <v>38964</v>
      </c>
      <c r="F246" s="30">
        <f t="shared" ca="1" si="3"/>
        <v>14</v>
      </c>
      <c r="G246" s="31" t="s">
        <v>85</v>
      </c>
      <c r="H246" s="32">
        <v>41615</v>
      </c>
      <c r="I246" s="28">
        <v>1</v>
      </c>
      <c r="J246" s="33">
        <f>Table1[[#This Row],[Възнаграждение]]*1.03</f>
        <v>42863.450000000004</v>
      </c>
    </row>
    <row r="247" spans="1:10" x14ac:dyDescent="0.25">
      <c r="A247" s="27" t="s">
        <v>326</v>
      </c>
      <c r="B247" s="28" t="s">
        <v>59</v>
      </c>
      <c r="C247" s="27" t="s">
        <v>46</v>
      </c>
      <c r="D247" s="27" t="s">
        <v>73</v>
      </c>
      <c r="E247" s="29">
        <v>42058</v>
      </c>
      <c r="F247" s="30">
        <f t="shared" ca="1" si="3"/>
        <v>5</v>
      </c>
      <c r="G247" s="31" t="s">
        <v>74</v>
      </c>
      <c r="H247" s="32">
        <v>81010</v>
      </c>
      <c r="I247" s="28">
        <v>4</v>
      </c>
      <c r="J247" s="33">
        <f>Table1[[#This Row],[Възнаграждение]]*1.03</f>
        <v>83440.3</v>
      </c>
    </row>
    <row r="248" spans="1:10" x14ac:dyDescent="0.25">
      <c r="A248" s="27" t="s">
        <v>327</v>
      </c>
      <c r="B248" s="28" t="s">
        <v>58</v>
      </c>
      <c r="C248" s="27" t="s">
        <v>40</v>
      </c>
      <c r="D248" s="27" t="s">
        <v>73</v>
      </c>
      <c r="E248" s="29">
        <v>38643</v>
      </c>
      <c r="F248" s="30">
        <f t="shared" ca="1" si="3"/>
        <v>14</v>
      </c>
      <c r="G248" s="31" t="s">
        <v>79</v>
      </c>
      <c r="H248" s="32">
        <v>68300</v>
      </c>
      <c r="I248" s="28">
        <v>5</v>
      </c>
      <c r="J248" s="33">
        <f>Table1[[#This Row],[Възнаграждение]]*1.03</f>
        <v>70349</v>
      </c>
    </row>
    <row r="249" spans="1:10" x14ac:dyDescent="0.25">
      <c r="A249" s="27" t="s">
        <v>328</v>
      </c>
      <c r="B249" s="28" t="s">
        <v>36</v>
      </c>
      <c r="C249" s="27" t="s">
        <v>47</v>
      </c>
      <c r="D249" s="27" t="s">
        <v>73</v>
      </c>
      <c r="E249" s="29">
        <v>42822</v>
      </c>
      <c r="F249" s="30">
        <f t="shared" ca="1" si="3"/>
        <v>3</v>
      </c>
      <c r="G249" s="31" t="s">
        <v>85</v>
      </c>
      <c r="H249" s="32">
        <v>75780</v>
      </c>
      <c r="I249" s="28">
        <v>2</v>
      </c>
      <c r="J249" s="33">
        <f>Table1[[#This Row],[Възнаграждение]]*1.03</f>
        <v>78053.400000000009</v>
      </c>
    </row>
    <row r="250" spans="1:10" x14ac:dyDescent="0.25">
      <c r="A250" s="27" t="s">
        <v>329</v>
      </c>
      <c r="B250" s="28" t="s">
        <v>59</v>
      </c>
      <c r="C250" s="27" t="s">
        <v>51</v>
      </c>
      <c r="D250" s="27" t="s">
        <v>73</v>
      </c>
      <c r="E250" s="29">
        <v>39304</v>
      </c>
      <c r="F250" s="30">
        <f t="shared" ca="1" si="3"/>
        <v>13</v>
      </c>
      <c r="G250" s="31" t="s">
        <v>79</v>
      </c>
      <c r="H250" s="32">
        <v>47630</v>
      </c>
      <c r="I250" s="28">
        <v>3</v>
      </c>
      <c r="J250" s="33">
        <f>Table1[[#This Row],[Възнаграждение]]*1.03</f>
        <v>49058.9</v>
      </c>
    </row>
    <row r="251" spans="1:10" x14ac:dyDescent="0.25">
      <c r="A251" s="27" t="s">
        <v>330</v>
      </c>
      <c r="B251" s="28" t="s">
        <v>55</v>
      </c>
      <c r="C251" s="27" t="s">
        <v>41</v>
      </c>
      <c r="D251" s="27" t="s">
        <v>87</v>
      </c>
      <c r="E251" s="29">
        <v>43238</v>
      </c>
      <c r="F251" s="30">
        <f t="shared" ca="1" si="3"/>
        <v>2</v>
      </c>
      <c r="G251" s="31" t="s">
        <v>88</v>
      </c>
      <c r="H251" s="32">
        <v>13800</v>
      </c>
      <c r="I251" s="28">
        <v>3</v>
      </c>
      <c r="J251" s="33">
        <f>Table1[[#This Row],[Възнаграждение]]*1.03</f>
        <v>14214</v>
      </c>
    </row>
    <row r="252" spans="1:10" x14ac:dyDescent="0.25">
      <c r="A252" s="27" t="s">
        <v>331</v>
      </c>
      <c r="B252" s="28" t="s">
        <v>55</v>
      </c>
      <c r="C252" s="27" t="s">
        <v>51</v>
      </c>
      <c r="D252" s="27" t="s">
        <v>87</v>
      </c>
      <c r="E252" s="29">
        <v>38923</v>
      </c>
      <c r="F252" s="30">
        <f t="shared" ca="1" si="3"/>
        <v>14</v>
      </c>
      <c r="G252" s="31" t="s">
        <v>79</v>
      </c>
      <c r="H252" s="32">
        <v>26185</v>
      </c>
      <c r="I252" s="28">
        <v>5</v>
      </c>
      <c r="J252" s="33">
        <f>Table1[[#This Row],[Възнаграждение]]*1.03</f>
        <v>26970.55</v>
      </c>
    </row>
    <row r="253" spans="1:10" x14ac:dyDescent="0.25">
      <c r="A253" s="27" t="s">
        <v>332</v>
      </c>
      <c r="B253" s="28" t="s">
        <v>58</v>
      </c>
      <c r="C253" s="27" t="s">
        <v>37</v>
      </c>
      <c r="D253" s="27" t="s">
        <v>82</v>
      </c>
      <c r="E253" s="29">
        <v>41759</v>
      </c>
      <c r="F253" s="30">
        <f t="shared" ca="1" si="3"/>
        <v>6</v>
      </c>
      <c r="G253" s="31"/>
      <c r="H253" s="32">
        <v>76870</v>
      </c>
      <c r="I253" s="28">
        <v>5</v>
      </c>
      <c r="J253" s="33">
        <f>Table1[[#This Row],[Възнаграждение]]*1.03</f>
        <v>79176.100000000006</v>
      </c>
    </row>
    <row r="254" spans="1:10" x14ac:dyDescent="0.25">
      <c r="A254" s="27" t="s">
        <v>333</v>
      </c>
      <c r="B254" s="28" t="s">
        <v>55</v>
      </c>
      <c r="C254" s="27" t="s">
        <v>51</v>
      </c>
      <c r="D254" s="27" t="s">
        <v>82</v>
      </c>
      <c r="E254" s="29">
        <v>43261</v>
      </c>
      <c r="F254" s="30">
        <f t="shared" ca="1" si="3"/>
        <v>2</v>
      </c>
      <c r="G254" s="31"/>
      <c r="H254" s="32">
        <v>62480</v>
      </c>
      <c r="I254" s="28">
        <v>5</v>
      </c>
      <c r="J254" s="33">
        <f>Table1[[#This Row],[Възнаграждение]]*1.03</f>
        <v>64354.400000000001</v>
      </c>
    </row>
    <row r="255" spans="1:10" x14ac:dyDescent="0.25">
      <c r="A255" s="27" t="s">
        <v>334</v>
      </c>
      <c r="B255" s="28" t="s">
        <v>58</v>
      </c>
      <c r="C255" s="27" t="s">
        <v>37</v>
      </c>
      <c r="D255" s="27" t="s">
        <v>87</v>
      </c>
      <c r="E255" s="29">
        <v>38287</v>
      </c>
      <c r="F255" s="30">
        <f t="shared" ca="1" si="3"/>
        <v>15</v>
      </c>
      <c r="G255" s="31" t="s">
        <v>74</v>
      </c>
      <c r="H255" s="32">
        <v>31205</v>
      </c>
      <c r="I255" s="28">
        <v>2</v>
      </c>
      <c r="J255" s="33">
        <f>Table1[[#This Row],[Възнаграждение]]*1.03</f>
        <v>32141.15</v>
      </c>
    </row>
    <row r="256" spans="1:10" x14ac:dyDescent="0.25">
      <c r="A256" s="27" t="s">
        <v>335</v>
      </c>
      <c r="B256" s="28" t="s">
        <v>55</v>
      </c>
      <c r="C256" s="27" t="s">
        <v>51</v>
      </c>
      <c r="D256" s="27" t="s">
        <v>73</v>
      </c>
      <c r="E256" s="29">
        <v>39428</v>
      </c>
      <c r="F256" s="30">
        <f t="shared" ca="1" si="3"/>
        <v>12</v>
      </c>
      <c r="G256" s="31" t="s">
        <v>74</v>
      </c>
      <c r="H256" s="32">
        <v>63060</v>
      </c>
      <c r="I256" s="28">
        <v>4</v>
      </c>
      <c r="J256" s="33">
        <f>Table1[[#This Row],[Възнаграждение]]*1.03</f>
        <v>64951.8</v>
      </c>
    </row>
    <row r="257" spans="1:10" x14ac:dyDescent="0.25">
      <c r="A257" s="27" t="s">
        <v>336</v>
      </c>
      <c r="B257" s="28" t="s">
        <v>59</v>
      </c>
      <c r="C257" s="27" t="s">
        <v>51</v>
      </c>
      <c r="D257" s="27" t="s">
        <v>73</v>
      </c>
      <c r="E257" s="29">
        <v>42183</v>
      </c>
      <c r="F257" s="30">
        <f t="shared" ca="1" si="3"/>
        <v>5</v>
      </c>
      <c r="G257" s="31" t="s">
        <v>74</v>
      </c>
      <c r="H257" s="32">
        <v>44530</v>
      </c>
      <c r="I257" s="28">
        <v>2</v>
      </c>
      <c r="J257" s="33">
        <f>Table1[[#This Row],[Възнаграждение]]*1.03</f>
        <v>45865.9</v>
      </c>
    </row>
    <row r="258" spans="1:10" x14ac:dyDescent="0.25">
      <c r="A258" s="27" t="s">
        <v>337</v>
      </c>
      <c r="B258" s="28" t="s">
        <v>61</v>
      </c>
      <c r="C258" s="27" t="s">
        <v>57</v>
      </c>
      <c r="D258" s="27" t="s">
        <v>87</v>
      </c>
      <c r="E258" s="29">
        <v>39018</v>
      </c>
      <c r="F258" s="30">
        <f t="shared" ref="F258:F321" ca="1" si="4">DATEDIF(E258,TODAY(),"Y")</f>
        <v>13</v>
      </c>
      <c r="G258" s="31" t="s">
        <v>74</v>
      </c>
      <c r="H258" s="32">
        <v>31250</v>
      </c>
      <c r="I258" s="28">
        <v>2</v>
      </c>
      <c r="J258" s="33">
        <f>Table1[[#This Row],[Възнаграждение]]*1.03</f>
        <v>32187.5</v>
      </c>
    </row>
    <row r="259" spans="1:10" x14ac:dyDescent="0.25">
      <c r="A259" s="27" t="s">
        <v>338</v>
      </c>
      <c r="B259" s="28" t="s">
        <v>62</v>
      </c>
      <c r="C259" s="27" t="s">
        <v>46</v>
      </c>
      <c r="D259" s="27" t="s">
        <v>73</v>
      </c>
      <c r="E259" s="29">
        <v>43486</v>
      </c>
      <c r="F259" s="30">
        <f t="shared" ca="1" si="4"/>
        <v>1</v>
      </c>
      <c r="G259" s="31" t="s">
        <v>79</v>
      </c>
      <c r="H259" s="32">
        <v>58910</v>
      </c>
      <c r="I259" s="28">
        <v>1</v>
      </c>
      <c r="J259" s="33">
        <f>Table1[[#This Row],[Възнаграждение]]*1.03</f>
        <v>60677.3</v>
      </c>
    </row>
    <row r="260" spans="1:10" x14ac:dyDescent="0.25">
      <c r="A260" s="27" t="s">
        <v>339</v>
      </c>
      <c r="B260" s="28" t="s">
        <v>59</v>
      </c>
      <c r="C260" s="27" t="s">
        <v>44</v>
      </c>
      <c r="D260" s="27" t="s">
        <v>82</v>
      </c>
      <c r="E260" s="29">
        <v>43081</v>
      </c>
      <c r="F260" s="30">
        <f t="shared" ca="1" si="4"/>
        <v>2</v>
      </c>
      <c r="G260" s="31"/>
      <c r="H260" s="32">
        <v>84300</v>
      </c>
      <c r="I260" s="28">
        <v>1</v>
      </c>
      <c r="J260" s="33">
        <f>Table1[[#This Row],[Възнаграждение]]*1.03</f>
        <v>86829</v>
      </c>
    </row>
    <row r="261" spans="1:10" x14ac:dyDescent="0.25">
      <c r="A261" s="27" t="s">
        <v>340</v>
      </c>
      <c r="B261" s="28" t="s">
        <v>62</v>
      </c>
      <c r="C261" s="27" t="s">
        <v>43</v>
      </c>
      <c r="D261" s="27" t="s">
        <v>73</v>
      </c>
      <c r="E261" s="29">
        <v>42861</v>
      </c>
      <c r="F261" s="30">
        <f t="shared" ca="1" si="4"/>
        <v>3</v>
      </c>
      <c r="G261" s="31" t="s">
        <v>79</v>
      </c>
      <c r="H261" s="32">
        <v>79150</v>
      </c>
      <c r="I261" s="28">
        <v>2</v>
      </c>
      <c r="J261" s="33">
        <f>Table1[[#This Row],[Възнаграждение]]*1.03</f>
        <v>81524.5</v>
      </c>
    </row>
    <row r="262" spans="1:10" x14ac:dyDescent="0.25">
      <c r="A262" s="27" t="s">
        <v>341</v>
      </c>
      <c r="B262" s="28" t="s">
        <v>36</v>
      </c>
      <c r="C262" s="27" t="s">
        <v>47</v>
      </c>
      <c r="D262" s="27" t="s">
        <v>73</v>
      </c>
      <c r="E262" s="29">
        <v>42908</v>
      </c>
      <c r="F262" s="30">
        <f t="shared" ca="1" si="4"/>
        <v>3</v>
      </c>
      <c r="G262" s="31" t="s">
        <v>74</v>
      </c>
      <c r="H262" s="32">
        <v>33970</v>
      </c>
      <c r="I262" s="28">
        <v>4</v>
      </c>
      <c r="J262" s="33">
        <f>Table1[[#This Row],[Възнаграждение]]*1.03</f>
        <v>34989.1</v>
      </c>
    </row>
    <row r="263" spans="1:10" x14ac:dyDescent="0.25">
      <c r="A263" s="27" t="s">
        <v>342</v>
      </c>
      <c r="B263" s="28" t="s">
        <v>58</v>
      </c>
      <c r="C263" s="27" t="s">
        <v>41</v>
      </c>
      <c r="D263" s="27" t="s">
        <v>82</v>
      </c>
      <c r="E263" s="29">
        <v>42694</v>
      </c>
      <c r="F263" s="30">
        <f t="shared" ca="1" si="4"/>
        <v>3</v>
      </c>
      <c r="G263" s="31"/>
      <c r="H263" s="32">
        <v>64390</v>
      </c>
      <c r="I263" s="28">
        <v>2</v>
      </c>
      <c r="J263" s="33">
        <f>Table1[[#This Row],[Възнаграждение]]*1.03</f>
        <v>66321.7</v>
      </c>
    </row>
    <row r="264" spans="1:10" x14ac:dyDescent="0.25">
      <c r="A264" s="27" t="s">
        <v>343</v>
      </c>
      <c r="B264" s="28" t="s">
        <v>55</v>
      </c>
      <c r="C264" s="27" t="s">
        <v>51</v>
      </c>
      <c r="D264" s="27" t="s">
        <v>92</v>
      </c>
      <c r="E264" s="29">
        <v>41669</v>
      </c>
      <c r="F264" s="30">
        <f t="shared" ca="1" si="4"/>
        <v>6</v>
      </c>
      <c r="G264" s="31"/>
      <c r="H264" s="32">
        <v>26944</v>
      </c>
      <c r="I264" s="28">
        <v>4</v>
      </c>
      <c r="J264" s="33">
        <f>Table1[[#This Row],[Възнаграждение]]*1.03</f>
        <v>27752.32</v>
      </c>
    </row>
    <row r="265" spans="1:10" x14ac:dyDescent="0.25">
      <c r="A265" s="27" t="s">
        <v>344</v>
      </c>
      <c r="B265" s="28" t="s">
        <v>36</v>
      </c>
      <c r="C265" s="27" t="s">
        <v>48</v>
      </c>
      <c r="D265" s="27" t="s">
        <v>73</v>
      </c>
      <c r="E265" s="29">
        <v>43171</v>
      </c>
      <c r="F265" s="30">
        <f t="shared" ca="1" si="4"/>
        <v>2</v>
      </c>
      <c r="G265" s="31" t="s">
        <v>79</v>
      </c>
      <c r="H265" s="32">
        <v>32140</v>
      </c>
      <c r="I265" s="28">
        <v>2</v>
      </c>
      <c r="J265" s="33">
        <f>Table1[[#This Row],[Възнаграждение]]*1.03</f>
        <v>33104.200000000004</v>
      </c>
    </row>
    <row r="266" spans="1:10" x14ac:dyDescent="0.25">
      <c r="A266" s="27" t="s">
        <v>345</v>
      </c>
      <c r="B266" s="28" t="s">
        <v>58</v>
      </c>
      <c r="C266" s="27" t="s">
        <v>44</v>
      </c>
      <c r="D266" s="27" t="s">
        <v>82</v>
      </c>
      <c r="E266" s="29">
        <v>42244</v>
      </c>
      <c r="F266" s="30">
        <f t="shared" ca="1" si="4"/>
        <v>5</v>
      </c>
      <c r="G266" s="31"/>
      <c r="H266" s="32">
        <v>54000</v>
      </c>
      <c r="I266" s="28">
        <v>3</v>
      </c>
      <c r="J266" s="33">
        <f>Table1[[#This Row],[Възнаграждение]]*1.03</f>
        <v>55620</v>
      </c>
    </row>
    <row r="267" spans="1:10" x14ac:dyDescent="0.25">
      <c r="A267" s="27" t="s">
        <v>346</v>
      </c>
      <c r="B267" s="28" t="s">
        <v>59</v>
      </c>
      <c r="C267" s="27" t="s">
        <v>44</v>
      </c>
      <c r="D267" s="27" t="s">
        <v>87</v>
      </c>
      <c r="E267" s="29">
        <v>41760</v>
      </c>
      <c r="F267" s="30">
        <f t="shared" ca="1" si="4"/>
        <v>6</v>
      </c>
      <c r="G267" s="31" t="s">
        <v>77</v>
      </c>
      <c r="H267" s="32">
        <v>47760</v>
      </c>
      <c r="I267" s="28">
        <v>3</v>
      </c>
      <c r="J267" s="33">
        <f>Table1[[#This Row],[Възнаграждение]]*1.03</f>
        <v>49192.800000000003</v>
      </c>
    </row>
    <row r="268" spans="1:10" x14ac:dyDescent="0.25">
      <c r="A268" s="27" t="s">
        <v>347</v>
      </c>
      <c r="B268" s="28" t="s">
        <v>36</v>
      </c>
      <c r="C268" s="27" t="s">
        <v>37</v>
      </c>
      <c r="D268" s="27" t="s">
        <v>82</v>
      </c>
      <c r="E268" s="29">
        <v>41570</v>
      </c>
      <c r="F268" s="30">
        <f t="shared" ca="1" si="4"/>
        <v>6</v>
      </c>
      <c r="G268" s="31"/>
      <c r="H268" s="32">
        <v>33120</v>
      </c>
      <c r="I268" s="28">
        <v>2</v>
      </c>
      <c r="J268" s="33">
        <f>Table1[[#This Row],[Възнаграждение]]*1.03</f>
        <v>34113.599999999999</v>
      </c>
    </row>
    <row r="269" spans="1:10" x14ac:dyDescent="0.25">
      <c r="A269" s="27" t="s">
        <v>348</v>
      </c>
      <c r="B269" s="28" t="s">
        <v>36</v>
      </c>
      <c r="C269" s="27" t="s">
        <v>50</v>
      </c>
      <c r="D269" s="27" t="s">
        <v>82</v>
      </c>
      <c r="E269" s="29">
        <v>39103</v>
      </c>
      <c r="F269" s="30">
        <f t="shared" ca="1" si="4"/>
        <v>13</v>
      </c>
      <c r="G269" s="31"/>
      <c r="H269" s="32">
        <v>77760</v>
      </c>
      <c r="I269" s="28">
        <v>3</v>
      </c>
      <c r="J269" s="33">
        <f>Table1[[#This Row],[Възнаграждение]]*1.03</f>
        <v>80092.800000000003</v>
      </c>
    </row>
    <row r="270" spans="1:10" x14ac:dyDescent="0.25">
      <c r="A270" s="27" t="s">
        <v>349</v>
      </c>
      <c r="B270" s="28" t="s">
        <v>36</v>
      </c>
      <c r="C270" s="27" t="s">
        <v>48</v>
      </c>
      <c r="D270" s="27" t="s">
        <v>92</v>
      </c>
      <c r="E270" s="29">
        <v>42354</v>
      </c>
      <c r="F270" s="30">
        <f t="shared" ca="1" si="4"/>
        <v>4</v>
      </c>
      <c r="G270" s="31"/>
      <c r="H270" s="32">
        <v>15744</v>
      </c>
      <c r="I270" s="28">
        <v>3</v>
      </c>
      <c r="J270" s="33">
        <f>Table1[[#This Row],[Възнаграждение]]*1.03</f>
        <v>16216.32</v>
      </c>
    </row>
    <row r="271" spans="1:10" x14ac:dyDescent="0.25">
      <c r="A271" s="27" t="s">
        <v>350</v>
      </c>
      <c r="B271" s="28" t="s">
        <v>58</v>
      </c>
      <c r="C271" s="27" t="s">
        <v>51</v>
      </c>
      <c r="D271" s="27" t="s">
        <v>82</v>
      </c>
      <c r="E271" s="29">
        <v>42912</v>
      </c>
      <c r="F271" s="30">
        <f t="shared" ca="1" si="4"/>
        <v>3</v>
      </c>
      <c r="G271" s="31"/>
      <c r="H271" s="32">
        <v>87830</v>
      </c>
      <c r="I271" s="28">
        <v>2</v>
      </c>
      <c r="J271" s="33">
        <f>Table1[[#This Row],[Възнаграждение]]*1.03</f>
        <v>90464.900000000009</v>
      </c>
    </row>
    <row r="272" spans="1:10" x14ac:dyDescent="0.25">
      <c r="A272" s="27" t="s">
        <v>351</v>
      </c>
      <c r="B272" s="28" t="s">
        <v>59</v>
      </c>
      <c r="C272" s="27" t="s">
        <v>47</v>
      </c>
      <c r="D272" s="27" t="s">
        <v>73</v>
      </c>
      <c r="E272" s="29">
        <v>43173</v>
      </c>
      <c r="F272" s="30">
        <f t="shared" ca="1" si="4"/>
        <v>2</v>
      </c>
      <c r="G272" s="31" t="s">
        <v>74</v>
      </c>
      <c r="H272" s="32">
        <v>22900</v>
      </c>
      <c r="I272" s="28">
        <v>1</v>
      </c>
      <c r="J272" s="33">
        <f>Table1[[#This Row],[Възнаграждение]]*1.03</f>
        <v>23587</v>
      </c>
    </row>
    <row r="273" spans="1:10" x14ac:dyDescent="0.25">
      <c r="A273" s="27" t="s">
        <v>352</v>
      </c>
      <c r="B273" s="28" t="s">
        <v>36</v>
      </c>
      <c r="C273" s="27" t="s">
        <v>41</v>
      </c>
      <c r="D273" s="27" t="s">
        <v>73</v>
      </c>
      <c r="E273" s="29">
        <v>43341</v>
      </c>
      <c r="F273" s="30">
        <f t="shared" ca="1" si="4"/>
        <v>2</v>
      </c>
      <c r="G273" s="31" t="s">
        <v>88</v>
      </c>
      <c r="H273" s="32">
        <v>61400</v>
      </c>
      <c r="I273" s="28">
        <v>5</v>
      </c>
      <c r="J273" s="33">
        <f>Table1[[#This Row],[Възнаграждение]]*1.03</f>
        <v>63242</v>
      </c>
    </row>
    <row r="274" spans="1:10" x14ac:dyDescent="0.25">
      <c r="A274" s="27" t="s">
        <v>353</v>
      </c>
      <c r="B274" s="28" t="s">
        <v>36</v>
      </c>
      <c r="C274" s="27" t="s">
        <v>46</v>
      </c>
      <c r="D274" s="27" t="s">
        <v>73</v>
      </c>
      <c r="E274" s="29">
        <v>41725</v>
      </c>
      <c r="F274" s="30">
        <f t="shared" ca="1" si="4"/>
        <v>6</v>
      </c>
      <c r="G274" s="31" t="s">
        <v>79</v>
      </c>
      <c r="H274" s="32">
        <v>81980</v>
      </c>
      <c r="I274" s="28">
        <v>2</v>
      </c>
      <c r="J274" s="33">
        <f>Table1[[#This Row],[Възнаграждение]]*1.03</f>
        <v>84439.400000000009</v>
      </c>
    </row>
    <row r="275" spans="1:10" x14ac:dyDescent="0.25">
      <c r="A275" s="27" t="s">
        <v>354</v>
      </c>
      <c r="B275" s="28" t="s">
        <v>55</v>
      </c>
      <c r="C275" s="27" t="s">
        <v>44</v>
      </c>
      <c r="D275" s="27" t="s">
        <v>73</v>
      </c>
      <c r="E275" s="29">
        <v>41581</v>
      </c>
      <c r="F275" s="30">
        <f t="shared" ca="1" si="4"/>
        <v>6</v>
      </c>
      <c r="G275" s="31" t="s">
        <v>74</v>
      </c>
      <c r="H275" s="32">
        <v>88850</v>
      </c>
      <c r="I275" s="28">
        <v>3</v>
      </c>
      <c r="J275" s="33">
        <f>Table1[[#This Row],[Възнаграждение]]*1.03</f>
        <v>91515.5</v>
      </c>
    </row>
    <row r="276" spans="1:10" x14ac:dyDescent="0.25">
      <c r="A276" s="27" t="s">
        <v>355</v>
      </c>
      <c r="B276" s="28" t="s">
        <v>55</v>
      </c>
      <c r="C276" s="27" t="s">
        <v>51</v>
      </c>
      <c r="D276" s="27" t="s">
        <v>87</v>
      </c>
      <c r="E276" s="29">
        <v>43157</v>
      </c>
      <c r="F276" s="30">
        <f t="shared" ca="1" si="4"/>
        <v>2</v>
      </c>
      <c r="G276" s="31" t="s">
        <v>79</v>
      </c>
      <c r="H276" s="32">
        <v>13455</v>
      </c>
      <c r="I276" s="28">
        <v>2</v>
      </c>
      <c r="J276" s="33">
        <f>Table1[[#This Row],[Възнаграждение]]*1.03</f>
        <v>13858.65</v>
      </c>
    </row>
    <row r="277" spans="1:10" x14ac:dyDescent="0.25">
      <c r="A277" s="27" t="s">
        <v>356</v>
      </c>
      <c r="B277" s="28" t="s">
        <v>61</v>
      </c>
      <c r="C277" s="27" t="s">
        <v>56</v>
      </c>
      <c r="D277" s="27" t="s">
        <v>82</v>
      </c>
      <c r="E277" s="29">
        <v>42753</v>
      </c>
      <c r="F277" s="30">
        <f t="shared" ca="1" si="4"/>
        <v>3</v>
      </c>
      <c r="G277" s="31"/>
      <c r="H277" s="32">
        <v>61890</v>
      </c>
      <c r="I277" s="28">
        <v>2</v>
      </c>
      <c r="J277" s="33">
        <f>Table1[[#This Row],[Възнаграждение]]*1.03</f>
        <v>63746.700000000004</v>
      </c>
    </row>
    <row r="278" spans="1:10" x14ac:dyDescent="0.25">
      <c r="A278" s="27" t="s">
        <v>357</v>
      </c>
      <c r="B278" s="28" t="s">
        <v>55</v>
      </c>
      <c r="C278" s="27" t="s">
        <v>42</v>
      </c>
      <c r="D278" s="27" t="s">
        <v>82</v>
      </c>
      <c r="E278" s="29">
        <v>41216</v>
      </c>
      <c r="F278" s="30">
        <f t="shared" ca="1" si="4"/>
        <v>7</v>
      </c>
      <c r="G278" s="31"/>
      <c r="H278" s="32">
        <v>78860</v>
      </c>
      <c r="I278" s="28">
        <v>2</v>
      </c>
      <c r="J278" s="33">
        <f>Table1[[#This Row],[Възнаграждение]]*1.03</f>
        <v>81225.8</v>
      </c>
    </row>
    <row r="279" spans="1:10" x14ac:dyDescent="0.25">
      <c r="A279" s="27" t="s">
        <v>358</v>
      </c>
      <c r="B279" s="28" t="s">
        <v>62</v>
      </c>
      <c r="C279" s="27" t="s">
        <v>41</v>
      </c>
      <c r="D279" s="27" t="s">
        <v>73</v>
      </c>
      <c r="E279" s="29">
        <v>38426</v>
      </c>
      <c r="F279" s="35">
        <f t="shared" ca="1" si="4"/>
        <v>15</v>
      </c>
      <c r="G279" s="36" t="s">
        <v>85</v>
      </c>
      <c r="H279" s="32">
        <v>34780</v>
      </c>
      <c r="I279" s="28">
        <v>4</v>
      </c>
      <c r="J279" s="33">
        <f>Table1[[#This Row],[Възнаграждение]]*1.03</f>
        <v>35823.4</v>
      </c>
    </row>
    <row r="280" spans="1:10" x14ac:dyDescent="0.25">
      <c r="A280" s="27" t="s">
        <v>359</v>
      </c>
      <c r="B280" s="28" t="s">
        <v>62</v>
      </c>
      <c r="C280" s="27" t="s">
        <v>48</v>
      </c>
      <c r="D280" s="27" t="s">
        <v>82</v>
      </c>
      <c r="E280" s="29">
        <v>41605</v>
      </c>
      <c r="F280" s="30">
        <f t="shared" ca="1" si="4"/>
        <v>6</v>
      </c>
      <c r="G280" s="31"/>
      <c r="H280" s="32">
        <v>45040</v>
      </c>
      <c r="I280" s="28">
        <v>5</v>
      </c>
      <c r="J280" s="33">
        <f>Table1[[#This Row],[Възнаграждение]]*1.03</f>
        <v>46391.200000000004</v>
      </c>
    </row>
    <row r="281" spans="1:10" x14ac:dyDescent="0.25">
      <c r="A281" s="27" t="s">
        <v>360</v>
      </c>
      <c r="B281" s="28" t="s">
        <v>55</v>
      </c>
      <c r="C281" s="27" t="s">
        <v>41</v>
      </c>
      <c r="D281" s="27" t="s">
        <v>73</v>
      </c>
      <c r="E281" s="29">
        <v>39809</v>
      </c>
      <c r="F281" s="30">
        <f t="shared" ca="1" si="4"/>
        <v>11</v>
      </c>
      <c r="G281" s="31" t="s">
        <v>88</v>
      </c>
      <c r="H281" s="32">
        <v>85880</v>
      </c>
      <c r="I281" s="28">
        <v>3</v>
      </c>
      <c r="J281" s="33">
        <f>Table1[[#This Row],[Възнаграждение]]*1.03</f>
        <v>88456.400000000009</v>
      </c>
    </row>
    <row r="282" spans="1:10" x14ac:dyDescent="0.25">
      <c r="A282" s="27" t="s">
        <v>361</v>
      </c>
      <c r="B282" s="28" t="s">
        <v>55</v>
      </c>
      <c r="C282" s="27" t="s">
        <v>37</v>
      </c>
      <c r="D282" s="27" t="s">
        <v>73</v>
      </c>
      <c r="E282" s="29">
        <v>41364</v>
      </c>
      <c r="F282" s="30">
        <f t="shared" ca="1" si="4"/>
        <v>7</v>
      </c>
      <c r="G282" s="31" t="s">
        <v>79</v>
      </c>
      <c r="H282" s="32">
        <v>34060</v>
      </c>
      <c r="I282" s="28">
        <v>2</v>
      </c>
      <c r="J282" s="33">
        <f>Table1[[#This Row],[Възнаграждение]]*1.03</f>
        <v>35081.800000000003</v>
      </c>
    </row>
    <row r="283" spans="1:10" x14ac:dyDescent="0.25">
      <c r="A283" s="27" t="s">
        <v>362</v>
      </c>
      <c r="B283" s="28" t="s">
        <v>55</v>
      </c>
      <c r="C283" s="27" t="s">
        <v>50</v>
      </c>
      <c r="D283" s="27" t="s">
        <v>73</v>
      </c>
      <c r="E283" s="29">
        <v>43042</v>
      </c>
      <c r="F283" s="30">
        <f t="shared" ca="1" si="4"/>
        <v>2</v>
      </c>
      <c r="G283" s="31" t="s">
        <v>85</v>
      </c>
      <c r="H283" s="32">
        <v>80260</v>
      </c>
      <c r="I283" s="28">
        <v>3</v>
      </c>
      <c r="J283" s="33">
        <f>Table1[[#This Row],[Възнаграждение]]*1.03</f>
        <v>82667.8</v>
      </c>
    </row>
    <row r="284" spans="1:10" x14ac:dyDescent="0.25">
      <c r="A284" s="27" t="s">
        <v>363</v>
      </c>
      <c r="B284" s="28" t="s">
        <v>61</v>
      </c>
      <c r="C284" s="27" t="s">
        <v>50</v>
      </c>
      <c r="D284" s="27" t="s">
        <v>87</v>
      </c>
      <c r="E284" s="29">
        <v>43656</v>
      </c>
      <c r="F284" s="30">
        <f t="shared" ca="1" si="4"/>
        <v>1</v>
      </c>
      <c r="G284" s="31" t="s">
        <v>79</v>
      </c>
      <c r="H284" s="32">
        <v>25885</v>
      </c>
      <c r="I284" s="28">
        <v>5</v>
      </c>
      <c r="J284" s="33">
        <f>Table1[[#This Row],[Възнаграждение]]*1.03</f>
        <v>26661.55</v>
      </c>
    </row>
    <row r="285" spans="1:10" x14ac:dyDescent="0.25">
      <c r="A285" s="27" t="s">
        <v>364</v>
      </c>
      <c r="B285" s="28" t="s">
        <v>62</v>
      </c>
      <c r="C285" s="27" t="s">
        <v>46</v>
      </c>
      <c r="D285" s="27" t="s">
        <v>73</v>
      </c>
      <c r="E285" s="29">
        <v>41270</v>
      </c>
      <c r="F285" s="30">
        <f t="shared" ca="1" si="4"/>
        <v>7</v>
      </c>
      <c r="G285" s="31" t="s">
        <v>88</v>
      </c>
      <c r="H285" s="32">
        <v>76584</v>
      </c>
      <c r="I285" s="28">
        <v>1</v>
      </c>
      <c r="J285" s="33">
        <f>Table1[[#This Row],[Възнаграждение]]*1.03</f>
        <v>78881.52</v>
      </c>
    </row>
    <row r="286" spans="1:10" x14ac:dyDescent="0.25">
      <c r="A286" s="27" t="s">
        <v>365</v>
      </c>
      <c r="B286" s="28" t="s">
        <v>61</v>
      </c>
      <c r="C286" s="27" t="s">
        <v>46</v>
      </c>
      <c r="D286" s="27" t="s">
        <v>92</v>
      </c>
      <c r="E286" s="29">
        <v>42208</v>
      </c>
      <c r="F286" s="30">
        <f t="shared" ca="1" si="4"/>
        <v>5</v>
      </c>
      <c r="G286" s="31"/>
      <c r="H286" s="32">
        <v>10572</v>
      </c>
      <c r="I286" s="28">
        <v>4</v>
      </c>
      <c r="J286" s="33">
        <f>Table1[[#This Row],[Възнаграждение]]*1.03</f>
        <v>10889.16</v>
      </c>
    </row>
    <row r="287" spans="1:10" x14ac:dyDescent="0.25">
      <c r="A287" s="27" t="s">
        <v>366</v>
      </c>
      <c r="B287" s="28" t="s">
        <v>61</v>
      </c>
      <c r="C287" s="27" t="s">
        <v>51</v>
      </c>
      <c r="D287" s="27" t="s">
        <v>73</v>
      </c>
      <c r="E287" s="29">
        <v>41524</v>
      </c>
      <c r="F287" s="30">
        <f t="shared" ca="1" si="4"/>
        <v>7</v>
      </c>
      <c r="G287" s="31" t="s">
        <v>74</v>
      </c>
      <c r="H287" s="32">
        <v>86320</v>
      </c>
      <c r="I287" s="28">
        <v>4</v>
      </c>
      <c r="J287" s="33">
        <f>Table1[[#This Row],[Възнаграждение]]*1.03</f>
        <v>88909.6</v>
      </c>
    </row>
    <row r="288" spans="1:10" x14ac:dyDescent="0.25">
      <c r="A288" s="27" t="s">
        <v>367</v>
      </c>
      <c r="B288" s="28" t="s">
        <v>62</v>
      </c>
      <c r="C288" s="27" t="s">
        <v>49</v>
      </c>
      <c r="D288" s="27" t="s">
        <v>73</v>
      </c>
      <c r="E288" s="29">
        <v>43354</v>
      </c>
      <c r="F288" s="30">
        <f t="shared" ca="1" si="4"/>
        <v>2</v>
      </c>
      <c r="G288" s="31" t="s">
        <v>79</v>
      </c>
      <c r="H288" s="32">
        <v>44620</v>
      </c>
      <c r="I288" s="28">
        <v>5</v>
      </c>
      <c r="J288" s="33">
        <f>Table1[[#This Row],[Възнаграждение]]*1.03</f>
        <v>45958.6</v>
      </c>
    </row>
    <row r="289" spans="1:10" x14ac:dyDescent="0.25">
      <c r="A289" s="27" t="s">
        <v>368</v>
      </c>
      <c r="B289" s="28" t="s">
        <v>55</v>
      </c>
      <c r="C289" s="27" t="s">
        <v>51</v>
      </c>
      <c r="D289" s="27" t="s">
        <v>73</v>
      </c>
      <c r="E289" s="29">
        <v>42850</v>
      </c>
      <c r="F289" s="30">
        <f t="shared" ca="1" si="4"/>
        <v>3</v>
      </c>
      <c r="G289" s="31" t="s">
        <v>74</v>
      </c>
      <c r="H289" s="32">
        <v>58370</v>
      </c>
      <c r="I289" s="28">
        <v>5</v>
      </c>
      <c r="J289" s="33">
        <f>Table1[[#This Row],[Възнаграждение]]*1.03</f>
        <v>60121.1</v>
      </c>
    </row>
    <row r="290" spans="1:10" x14ac:dyDescent="0.25">
      <c r="A290" s="27" t="s">
        <v>369</v>
      </c>
      <c r="B290" s="28" t="s">
        <v>36</v>
      </c>
      <c r="C290" s="27" t="s">
        <v>50</v>
      </c>
      <c r="D290" s="27" t="s">
        <v>73</v>
      </c>
      <c r="E290" s="29">
        <v>42930</v>
      </c>
      <c r="F290" s="30">
        <f t="shared" ca="1" si="4"/>
        <v>3</v>
      </c>
      <c r="G290" s="31" t="s">
        <v>88</v>
      </c>
      <c r="H290" s="32">
        <v>63030</v>
      </c>
      <c r="I290" s="28">
        <v>1</v>
      </c>
      <c r="J290" s="33">
        <f>Table1[[#This Row],[Възнаграждение]]*1.03</f>
        <v>64920.9</v>
      </c>
    </row>
    <row r="291" spans="1:10" x14ac:dyDescent="0.25">
      <c r="A291" s="27" t="s">
        <v>370</v>
      </c>
      <c r="B291" s="28" t="s">
        <v>36</v>
      </c>
      <c r="C291" s="27" t="s">
        <v>40</v>
      </c>
      <c r="D291" s="27" t="s">
        <v>87</v>
      </c>
      <c r="E291" s="29">
        <v>42977</v>
      </c>
      <c r="F291" s="30">
        <f t="shared" ca="1" si="4"/>
        <v>3</v>
      </c>
      <c r="G291" s="31" t="s">
        <v>79</v>
      </c>
      <c r="H291" s="32">
        <v>28625</v>
      </c>
      <c r="I291" s="28">
        <v>1</v>
      </c>
      <c r="J291" s="33">
        <f>Table1[[#This Row],[Възнаграждение]]*1.03</f>
        <v>29483.75</v>
      </c>
    </row>
    <row r="292" spans="1:10" x14ac:dyDescent="0.25">
      <c r="A292" s="27" t="s">
        <v>371</v>
      </c>
      <c r="B292" s="28" t="s">
        <v>36</v>
      </c>
      <c r="C292" s="27" t="s">
        <v>37</v>
      </c>
      <c r="D292" s="27" t="s">
        <v>73</v>
      </c>
      <c r="E292" s="29">
        <v>38997</v>
      </c>
      <c r="F292" s="30">
        <f t="shared" ca="1" si="4"/>
        <v>14</v>
      </c>
      <c r="G292" s="31" t="s">
        <v>74</v>
      </c>
      <c r="H292" s="32">
        <v>62400</v>
      </c>
      <c r="I292" s="28">
        <v>4</v>
      </c>
      <c r="J292" s="33">
        <f>Table1[[#This Row],[Възнаграждение]]*1.03</f>
        <v>64272</v>
      </c>
    </row>
    <row r="293" spans="1:10" x14ac:dyDescent="0.25">
      <c r="A293" s="27" t="s">
        <v>372</v>
      </c>
      <c r="B293" s="28" t="s">
        <v>62</v>
      </c>
      <c r="C293" s="27" t="s">
        <v>46</v>
      </c>
      <c r="D293" s="27" t="s">
        <v>87</v>
      </c>
      <c r="E293" s="29">
        <v>40081</v>
      </c>
      <c r="F293" s="30">
        <f t="shared" ca="1" si="4"/>
        <v>11</v>
      </c>
      <c r="G293" s="31" t="s">
        <v>74</v>
      </c>
      <c r="H293" s="32">
        <v>24460</v>
      </c>
      <c r="I293" s="28">
        <v>1</v>
      </c>
      <c r="J293" s="33">
        <f>Table1[[#This Row],[Възнаграждение]]*1.03</f>
        <v>25193.8</v>
      </c>
    </row>
    <row r="294" spans="1:10" x14ac:dyDescent="0.25">
      <c r="A294" s="27" t="s">
        <v>373</v>
      </c>
      <c r="B294" s="28" t="s">
        <v>61</v>
      </c>
      <c r="C294" s="27" t="s">
        <v>46</v>
      </c>
      <c r="D294" s="27" t="s">
        <v>73</v>
      </c>
      <c r="E294" s="29">
        <v>40397</v>
      </c>
      <c r="F294" s="30">
        <f t="shared" ca="1" si="4"/>
        <v>10</v>
      </c>
      <c r="G294" s="31" t="s">
        <v>79</v>
      </c>
      <c r="H294" s="32">
        <v>30920</v>
      </c>
      <c r="I294" s="28">
        <v>5</v>
      </c>
      <c r="J294" s="33">
        <f>Table1[[#This Row],[Възнаграждение]]*1.03</f>
        <v>31847.600000000002</v>
      </c>
    </row>
    <row r="295" spans="1:10" x14ac:dyDescent="0.25">
      <c r="A295" s="27" t="s">
        <v>374</v>
      </c>
      <c r="B295" s="28" t="s">
        <v>58</v>
      </c>
      <c r="C295" s="27" t="s">
        <v>51</v>
      </c>
      <c r="D295" s="27" t="s">
        <v>73</v>
      </c>
      <c r="E295" s="29">
        <v>41902</v>
      </c>
      <c r="F295" s="30">
        <f t="shared" ca="1" si="4"/>
        <v>6</v>
      </c>
      <c r="G295" s="31" t="s">
        <v>88</v>
      </c>
      <c r="H295" s="32">
        <v>68860</v>
      </c>
      <c r="I295" s="28">
        <v>2</v>
      </c>
      <c r="J295" s="33">
        <f>Table1[[#This Row],[Възнаграждение]]*1.03</f>
        <v>70925.8</v>
      </c>
    </row>
    <row r="296" spans="1:10" x14ac:dyDescent="0.25">
      <c r="A296" s="27" t="s">
        <v>375</v>
      </c>
      <c r="B296" s="28" t="s">
        <v>55</v>
      </c>
      <c r="C296" s="27" t="s">
        <v>50</v>
      </c>
      <c r="D296" s="27" t="s">
        <v>73</v>
      </c>
      <c r="E296" s="29">
        <v>38357</v>
      </c>
      <c r="F296" s="30">
        <f t="shared" ca="1" si="4"/>
        <v>15</v>
      </c>
      <c r="G296" s="31" t="s">
        <v>79</v>
      </c>
      <c r="H296" s="32">
        <v>70280</v>
      </c>
      <c r="I296" s="28">
        <v>3</v>
      </c>
      <c r="J296" s="33">
        <f>Table1[[#This Row],[Възнаграждение]]*1.03</f>
        <v>72388.400000000009</v>
      </c>
    </row>
    <row r="297" spans="1:10" x14ac:dyDescent="0.25">
      <c r="A297" s="27" t="s">
        <v>376</v>
      </c>
      <c r="B297" s="28" t="s">
        <v>55</v>
      </c>
      <c r="C297" s="27" t="s">
        <v>51</v>
      </c>
      <c r="D297" s="27" t="s">
        <v>87</v>
      </c>
      <c r="E297" s="29">
        <v>41214</v>
      </c>
      <c r="F297" s="30">
        <f t="shared" ca="1" si="4"/>
        <v>7</v>
      </c>
      <c r="G297" s="31" t="s">
        <v>88</v>
      </c>
      <c r="H297" s="32">
        <v>37660</v>
      </c>
      <c r="I297" s="28">
        <v>4</v>
      </c>
      <c r="J297" s="33">
        <f>Table1[[#This Row],[Възнаграждение]]*1.03</f>
        <v>38789.800000000003</v>
      </c>
    </row>
    <row r="298" spans="1:10" x14ac:dyDescent="0.25">
      <c r="A298" s="27" t="s">
        <v>377</v>
      </c>
      <c r="B298" s="28" t="s">
        <v>55</v>
      </c>
      <c r="C298" s="27" t="s">
        <v>37</v>
      </c>
      <c r="D298" s="27" t="s">
        <v>73</v>
      </c>
      <c r="E298" s="29">
        <v>42325</v>
      </c>
      <c r="F298" s="30">
        <f t="shared" ca="1" si="4"/>
        <v>4</v>
      </c>
      <c r="G298" s="31" t="s">
        <v>74</v>
      </c>
      <c r="H298" s="32">
        <v>64320</v>
      </c>
      <c r="I298" s="28">
        <v>5</v>
      </c>
      <c r="J298" s="33">
        <f>Table1[[#This Row],[Възнаграждение]]*1.03</f>
        <v>66249.600000000006</v>
      </c>
    </row>
    <row r="299" spans="1:10" x14ac:dyDescent="0.25">
      <c r="A299" s="27" t="s">
        <v>378</v>
      </c>
      <c r="B299" s="28" t="s">
        <v>36</v>
      </c>
      <c r="C299" s="27" t="s">
        <v>46</v>
      </c>
      <c r="D299" s="27" t="s">
        <v>73</v>
      </c>
      <c r="E299" s="29">
        <v>43414</v>
      </c>
      <c r="F299" s="30">
        <f t="shared" ca="1" si="4"/>
        <v>1</v>
      </c>
      <c r="G299" s="31" t="s">
        <v>77</v>
      </c>
      <c r="H299" s="32">
        <v>60380</v>
      </c>
      <c r="I299" s="28">
        <v>4</v>
      </c>
      <c r="J299" s="33">
        <f>Table1[[#This Row],[Възнаграждение]]*1.03</f>
        <v>62191.4</v>
      </c>
    </row>
    <row r="300" spans="1:10" x14ac:dyDescent="0.25">
      <c r="A300" s="27" t="s">
        <v>379</v>
      </c>
      <c r="B300" s="28" t="s">
        <v>55</v>
      </c>
      <c r="C300" s="27" t="s">
        <v>56</v>
      </c>
      <c r="D300" s="27" t="s">
        <v>73</v>
      </c>
      <c r="E300" s="29">
        <v>40397</v>
      </c>
      <c r="F300" s="30">
        <f t="shared" ca="1" si="4"/>
        <v>10</v>
      </c>
      <c r="G300" s="31" t="s">
        <v>79</v>
      </c>
      <c r="H300" s="32">
        <v>53870</v>
      </c>
      <c r="I300" s="28">
        <v>2</v>
      </c>
      <c r="J300" s="33">
        <f>Table1[[#This Row],[Възнаграждение]]*1.03</f>
        <v>55486.1</v>
      </c>
    </row>
    <row r="301" spans="1:10" x14ac:dyDescent="0.25">
      <c r="A301" s="27" t="s">
        <v>380</v>
      </c>
      <c r="B301" s="28" t="s">
        <v>36</v>
      </c>
      <c r="C301" s="27" t="s">
        <v>37</v>
      </c>
      <c r="D301" s="27" t="s">
        <v>73</v>
      </c>
      <c r="E301" s="29">
        <v>43292</v>
      </c>
      <c r="F301" s="30">
        <f t="shared" ca="1" si="4"/>
        <v>2</v>
      </c>
      <c r="G301" s="31" t="s">
        <v>85</v>
      </c>
      <c r="H301" s="32">
        <v>79400</v>
      </c>
      <c r="I301" s="28">
        <v>4</v>
      </c>
      <c r="J301" s="33">
        <f>Table1[[#This Row],[Възнаграждение]]*1.03</f>
        <v>81782</v>
      </c>
    </row>
    <row r="302" spans="1:10" x14ac:dyDescent="0.25">
      <c r="A302" s="27" t="s">
        <v>381</v>
      </c>
      <c r="B302" s="28" t="s">
        <v>55</v>
      </c>
      <c r="C302" s="27" t="s">
        <v>46</v>
      </c>
      <c r="D302" s="27" t="s">
        <v>82</v>
      </c>
      <c r="E302" s="29">
        <v>42759</v>
      </c>
      <c r="F302" s="30">
        <f t="shared" ca="1" si="4"/>
        <v>3</v>
      </c>
      <c r="G302" s="31"/>
      <c r="H302" s="32">
        <v>24410</v>
      </c>
      <c r="I302" s="28">
        <v>3</v>
      </c>
      <c r="J302" s="33">
        <f>Table1[[#This Row],[Възнаграждение]]*1.03</f>
        <v>25142.3</v>
      </c>
    </row>
    <row r="303" spans="1:10" x14ac:dyDescent="0.25">
      <c r="A303" s="27" t="s">
        <v>382</v>
      </c>
      <c r="B303" s="28" t="s">
        <v>55</v>
      </c>
      <c r="C303" s="27" t="s">
        <v>44</v>
      </c>
      <c r="D303" s="27" t="s">
        <v>73</v>
      </c>
      <c r="E303" s="29">
        <v>41377</v>
      </c>
      <c r="F303" s="30">
        <f t="shared" ca="1" si="4"/>
        <v>7</v>
      </c>
      <c r="G303" s="31" t="s">
        <v>88</v>
      </c>
      <c r="H303" s="32">
        <v>27560</v>
      </c>
      <c r="I303" s="28">
        <v>2</v>
      </c>
      <c r="J303" s="33">
        <f>Table1[[#This Row],[Възнаграждение]]*1.03</f>
        <v>28386.799999999999</v>
      </c>
    </row>
    <row r="304" spans="1:10" x14ac:dyDescent="0.25">
      <c r="A304" s="27" t="s">
        <v>383</v>
      </c>
      <c r="B304" s="28" t="s">
        <v>62</v>
      </c>
      <c r="C304" s="27" t="s">
        <v>41</v>
      </c>
      <c r="D304" s="27" t="s">
        <v>73</v>
      </c>
      <c r="E304" s="29">
        <v>43552</v>
      </c>
      <c r="F304" s="30">
        <f t="shared" ca="1" si="4"/>
        <v>1</v>
      </c>
      <c r="G304" s="31" t="s">
        <v>74</v>
      </c>
      <c r="H304" s="32">
        <v>71150</v>
      </c>
      <c r="I304" s="28">
        <v>2</v>
      </c>
      <c r="J304" s="33">
        <f>Table1[[#This Row],[Възнаграждение]]*1.03</f>
        <v>73284.5</v>
      </c>
    </row>
    <row r="305" spans="1:10" x14ac:dyDescent="0.25">
      <c r="A305" s="27" t="s">
        <v>384</v>
      </c>
      <c r="B305" s="28" t="s">
        <v>58</v>
      </c>
      <c r="C305" s="27" t="s">
        <v>51</v>
      </c>
      <c r="D305" s="27" t="s">
        <v>82</v>
      </c>
      <c r="E305" s="29">
        <v>41995</v>
      </c>
      <c r="F305" s="30">
        <f t="shared" ca="1" si="4"/>
        <v>5</v>
      </c>
      <c r="G305" s="31"/>
      <c r="H305" s="32">
        <v>32880</v>
      </c>
      <c r="I305" s="28">
        <v>3</v>
      </c>
      <c r="J305" s="33">
        <f>Table1[[#This Row],[Възнаграждение]]*1.03</f>
        <v>33866.400000000001</v>
      </c>
    </row>
    <row r="306" spans="1:10" x14ac:dyDescent="0.25">
      <c r="A306" s="27" t="s">
        <v>385</v>
      </c>
      <c r="B306" s="28" t="s">
        <v>62</v>
      </c>
      <c r="C306" s="27" t="s">
        <v>37</v>
      </c>
      <c r="D306" s="27" t="s">
        <v>87</v>
      </c>
      <c r="E306" s="29">
        <v>43437</v>
      </c>
      <c r="F306" s="30">
        <f t="shared" ca="1" si="4"/>
        <v>1</v>
      </c>
      <c r="G306" s="31" t="s">
        <v>74</v>
      </c>
      <c r="H306" s="32">
        <v>46380</v>
      </c>
      <c r="I306" s="28">
        <v>3</v>
      </c>
      <c r="J306" s="33">
        <f>Table1[[#This Row],[Възнаграждение]]*1.03</f>
        <v>47771.4</v>
      </c>
    </row>
    <row r="307" spans="1:10" x14ac:dyDescent="0.25">
      <c r="A307" s="27" t="s">
        <v>386</v>
      </c>
      <c r="B307" s="28" t="s">
        <v>36</v>
      </c>
      <c r="C307" s="27" t="s">
        <v>40</v>
      </c>
      <c r="D307" s="27" t="s">
        <v>92</v>
      </c>
      <c r="E307" s="29">
        <v>42774</v>
      </c>
      <c r="F307" s="30">
        <f t="shared" ca="1" si="4"/>
        <v>3</v>
      </c>
      <c r="G307" s="31"/>
      <c r="H307" s="32">
        <v>27484</v>
      </c>
      <c r="I307" s="28">
        <v>4</v>
      </c>
      <c r="J307" s="33">
        <f>Table1[[#This Row],[Възнаграждение]]*1.03</f>
        <v>28308.52</v>
      </c>
    </row>
    <row r="308" spans="1:10" x14ac:dyDescent="0.25">
      <c r="A308" s="27" t="s">
        <v>387</v>
      </c>
      <c r="B308" s="28" t="s">
        <v>36</v>
      </c>
      <c r="C308" s="27" t="s">
        <v>44</v>
      </c>
      <c r="D308" s="27" t="s">
        <v>92</v>
      </c>
      <c r="E308" s="29">
        <v>42913</v>
      </c>
      <c r="F308" s="30">
        <f t="shared" ca="1" si="4"/>
        <v>3</v>
      </c>
      <c r="G308" s="31"/>
      <c r="H308" s="32">
        <v>9180</v>
      </c>
      <c r="I308" s="28">
        <v>3</v>
      </c>
      <c r="J308" s="33">
        <f>Table1[[#This Row],[Възнаграждение]]*1.03</f>
        <v>9455.4</v>
      </c>
    </row>
    <row r="309" spans="1:10" x14ac:dyDescent="0.25">
      <c r="A309" s="27" t="s">
        <v>388</v>
      </c>
      <c r="B309" s="28" t="s">
        <v>55</v>
      </c>
      <c r="C309" s="27" t="s">
        <v>46</v>
      </c>
      <c r="D309" s="27" t="s">
        <v>73</v>
      </c>
      <c r="E309" s="29">
        <v>41293</v>
      </c>
      <c r="F309" s="30">
        <f t="shared" ca="1" si="4"/>
        <v>7</v>
      </c>
      <c r="G309" s="31" t="s">
        <v>77</v>
      </c>
      <c r="H309" s="32">
        <v>29420</v>
      </c>
      <c r="I309" s="28">
        <v>5</v>
      </c>
      <c r="J309" s="33">
        <f>Table1[[#This Row],[Възнаграждение]]*1.03</f>
        <v>30302.600000000002</v>
      </c>
    </row>
    <row r="310" spans="1:10" x14ac:dyDescent="0.25">
      <c r="A310" s="27" t="s">
        <v>389</v>
      </c>
      <c r="B310" s="28" t="s">
        <v>61</v>
      </c>
      <c r="C310" s="27" t="s">
        <v>50</v>
      </c>
      <c r="D310" s="27" t="s">
        <v>92</v>
      </c>
      <c r="E310" s="29">
        <v>41878</v>
      </c>
      <c r="F310" s="30">
        <f t="shared" ca="1" si="4"/>
        <v>6</v>
      </c>
      <c r="G310" s="31"/>
      <c r="H310" s="32">
        <v>23692</v>
      </c>
      <c r="I310" s="28">
        <v>4</v>
      </c>
      <c r="J310" s="33">
        <f>Table1[[#This Row],[Възнаграждение]]*1.03</f>
        <v>24402.760000000002</v>
      </c>
    </row>
    <row r="311" spans="1:10" x14ac:dyDescent="0.25">
      <c r="A311" s="27" t="s">
        <v>390</v>
      </c>
      <c r="B311" s="28" t="s">
        <v>55</v>
      </c>
      <c r="C311" s="27" t="s">
        <v>44</v>
      </c>
      <c r="D311" s="27" t="s">
        <v>73</v>
      </c>
      <c r="E311" s="29">
        <v>43223</v>
      </c>
      <c r="F311" s="30">
        <f t="shared" ca="1" si="4"/>
        <v>2</v>
      </c>
      <c r="G311" s="31" t="s">
        <v>85</v>
      </c>
      <c r="H311" s="32">
        <v>61470</v>
      </c>
      <c r="I311" s="28">
        <v>5</v>
      </c>
      <c r="J311" s="33">
        <f>Table1[[#This Row],[Възнаграждение]]*1.03</f>
        <v>63314.1</v>
      </c>
    </row>
    <row r="312" spans="1:10" x14ac:dyDescent="0.25">
      <c r="A312" s="27" t="s">
        <v>391</v>
      </c>
      <c r="B312" s="28" t="s">
        <v>55</v>
      </c>
      <c r="C312" s="27" t="s">
        <v>50</v>
      </c>
      <c r="D312" s="27" t="s">
        <v>82</v>
      </c>
      <c r="E312" s="29">
        <v>38675</v>
      </c>
      <c r="F312" s="30">
        <f t="shared" ca="1" si="4"/>
        <v>14</v>
      </c>
      <c r="G312" s="31"/>
      <c r="H312" s="32">
        <v>53310</v>
      </c>
      <c r="I312" s="28">
        <v>5</v>
      </c>
      <c r="J312" s="33">
        <f>Table1[[#This Row],[Възнаграждение]]*1.03</f>
        <v>54909.3</v>
      </c>
    </row>
    <row r="313" spans="1:10" x14ac:dyDescent="0.25">
      <c r="A313" s="27" t="s">
        <v>392</v>
      </c>
      <c r="B313" s="28" t="s">
        <v>55</v>
      </c>
      <c r="C313" s="27" t="s">
        <v>47</v>
      </c>
      <c r="D313" s="27" t="s">
        <v>73</v>
      </c>
      <c r="E313" s="29">
        <v>43461</v>
      </c>
      <c r="F313" s="30">
        <f t="shared" ca="1" si="4"/>
        <v>1</v>
      </c>
      <c r="G313" s="31" t="s">
        <v>88</v>
      </c>
      <c r="H313" s="32">
        <v>60560</v>
      </c>
      <c r="I313" s="28">
        <v>4</v>
      </c>
      <c r="J313" s="33">
        <f>Table1[[#This Row],[Възнаграждение]]*1.03</f>
        <v>62376.800000000003</v>
      </c>
    </row>
    <row r="314" spans="1:10" x14ac:dyDescent="0.25">
      <c r="A314" s="27" t="s">
        <v>393</v>
      </c>
      <c r="B314" s="28" t="s">
        <v>58</v>
      </c>
      <c r="C314" s="27" t="s">
        <v>54</v>
      </c>
      <c r="D314" s="27" t="s">
        <v>92</v>
      </c>
      <c r="E314" s="29">
        <v>43248</v>
      </c>
      <c r="F314" s="30">
        <f t="shared" ca="1" si="4"/>
        <v>2</v>
      </c>
      <c r="G314" s="31" t="s">
        <v>74</v>
      </c>
      <c r="H314" s="32">
        <v>29070</v>
      </c>
      <c r="I314" s="28">
        <v>3</v>
      </c>
      <c r="J314" s="33">
        <f>Table1[[#This Row],[Възнаграждение]]*1.03</f>
        <v>29942.100000000002</v>
      </c>
    </row>
    <row r="315" spans="1:10" x14ac:dyDescent="0.25">
      <c r="A315" s="27" t="s">
        <v>394</v>
      </c>
      <c r="B315" s="28" t="s">
        <v>55</v>
      </c>
      <c r="C315" s="27" t="s">
        <v>37</v>
      </c>
      <c r="D315" s="27" t="s">
        <v>82</v>
      </c>
      <c r="E315" s="29">
        <v>42233</v>
      </c>
      <c r="F315" s="30">
        <f t="shared" ca="1" si="4"/>
        <v>5</v>
      </c>
      <c r="G315" s="31"/>
      <c r="H315" s="32">
        <v>85980</v>
      </c>
      <c r="I315" s="28">
        <v>2</v>
      </c>
      <c r="J315" s="33">
        <f>Table1[[#This Row],[Възнаграждение]]*1.03</f>
        <v>88559.400000000009</v>
      </c>
    </row>
    <row r="316" spans="1:10" x14ac:dyDescent="0.25">
      <c r="A316" s="27" t="s">
        <v>395</v>
      </c>
      <c r="B316" s="28" t="s">
        <v>36</v>
      </c>
      <c r="C316" s="27" t="s">
        <v>47</v>
      </c>
      <c r="D316" s="27" t="s">
        <v>87</v>
      </c>
      <c r="E316" s="29">
        <v>43085</v>
      </c>
      <c r="F316" s="30">
        <f t="shared" ca="1" si="4"/>
        <v>2</v>
      </c>
      <c r="G316" s="31" t="s">
        <v>85</v>
      </c>
      <c r="H316" s="32">
        <v>13090</v>
      </c>
      <c r="I316" s="28">
        <v>4</v>
      </c>
      <c r="J316" s="33">
        <f>Table1[[#This Row],[Възнаграждение]]*1.03</f>
        <v>13482.7</v>
      </c>
    </row>
    <row r="317" spans="1:10" x14ac:dyDescent="0.25">
      <c r="A317" s="27" t="s">
        <v>396</v>
      </c>
      <c r="B317" s="28" t="s">
        <v>55</v>
      </c>
      <c r="C317" s="27" t="s">
        <v>50</v>
      </c>
      <c r="D317" s="27" t="s">
        <v>73</v>
      </c>
      <c r="E317" s="29">
        <v>42258</v>
      </c>
      <c r="F317" s="30">
        <f t="shared" ca="1" si="4"/>
        <v>5</v>
      </c>
      <c r="G317" s="31" t="s">
        <v>74</v>
      </c>
      <c r="H317" s="32">
        <v>53900</v>
      </c>
      <c r="I317" s="28">
        <v>5</v>
      </c>
      <c r="J317" s="33">
        <f>Table1[[#This Row],[Възнаграждение]]*1.03</f>
        <v>55517</v>
      </c>
    </row>
    <row r="318" spans="1:10" x14ac:dyDescent="0.25">
      <c r="A318" s="27" t="s">
        <v>397</v>
      </c>
      <c r="B318" s="28" t="s">
        <v>55</v>
      </c>
      <c r="C318" s="27" t="s">
        <v>41</v>
      </c>
      <c r="D318" s="27" t="s">
        <v>73</v>
      </c>
      <c r="E318" s="29">
        <v>40246</v>
      </c>
      <c r="F318" s="30">
        <f t="shared" ca="1" si="4"/>
        <v>10</v>
      </c>
      <c r="G318" s="31" t="s">
        <v>79</v>
      </c>
      <c r="H318" s="32">
        <v>87280</v>
      </c>
      <c r="I318" s="28">
        <v>4</v>
      </c>
      <c r="J318" s="33">
        <f>Table1[[#This Row],[Възнаграждение]]*1.03</f>
        <v>89898.400000000009</v>
      </c>
    </row>
    <row r="319" spans="1:10" x14ac:dyDescent="0.25">
      <c r="A319" s="27" t="s">
        <v>398</v>
      </c>
      <c r="B319" s="28" t="s">
        <v>36</v>
      </c>
      <c r="C319" s="27" t="s">
        <v>50</v>
      </c>
      <c r="D319" s="27" t="s">
        <v>73</v>
      </c>
      <c r="E319" s="29">
        <v>42947</v>
      </c>
      <c r="F319" s="30">
        <f t="shared" ca="1" si="4"/>
        <v>3</v>
      </c>
      <c r="G319" s="31" t="s">
        <v>79</v>
      </c>
      <c r="H319" s="32">
        <v>66440</v>
      </c>
      <c r="I319" s="28">
        <v>3</v>
      </c>
      <c r="J319" s="33">
        <f>Table1[[#This Row],[Възнаграждение]]*1.03</f>
        <v>68433.2</v>
      </c>
    </row>
    <row r="320" spans="1:10" x14ac:dyDescent="0.25">
      <c r="A320" s="27" t="s">
        <v>399</v>
      </c>
      <c r="B320" s="28" t="s">
        <v>55</v>
      </c>
      <c r="C320" s="27" t="s">
        <v>51</v>
      </c>
      <c r="D320" s="27" t="s">
        <v>82</v>
      </c>
      <c r="E320" s="29">
        <v>43328</v>
      </c>
      <c r="F320" s="30">
        <f t="shared" ca="1" si="4"/>
        <v>2</v>
      </c>
      <c r="G320" s="31"/>
      <c r="H320" s="32">
        <v>57500</v>
      </c>
      <c r="I320" s="28">
        <v>1</v>
      </c>
      <c r="J320" s="33">
        <f>Table1[[#This Row],[Възнаграждение]]*1.03</f>
        <v>59225</v>
      </c>
    </row>
    <row r="321" spans="1:10" x14ac:dyDescent="0.25">
      <c r="A321" s="27" t="s">
        <v>400</v>
      </c>
      <c r="B321" s="28" t="s">
        <v>61</v>
      </c>
      <c r="C321" s="27" t="s">
        <v>37</v>
      </c>
      <c r="D321" s="27" t="s">
        <v>87</v>
      </c>
      <c r="E321" s="29">
        <v>41184</v>
      </c>
      <c r="F321" s="30">
        <f t="shared" ca="1" si="4"/>
        <v>8</v>
      </c>
      <c r="G321" s="31" t="s">
        <v>79</v>
      </c>
      <c r="H321" s="32">
        <v>10630</v>
      </c>
      <c r="I321" s="28">
        <v>3</v>
      </c>
      <c r="J321" s="33">
        <f>Table1[[#This Row],[Възнаграждение]]*1.03</f>
        <v>10948.9</v>
      </c>
    </row>
    <row r="322" spans="1:10" x14ac:dyDescent="0.25">
      <c r="A322" s="27" t="s">
        <v>401</v>
      </c>
      <c r="B322" s="28" t="s">
        <v>36</v>
      </c>
      <c r="C322" s="27" t="s">
        <v>50</v>
      </c>
      <c r="D322" s="27" t="s">
        <v>82</v>
      </c>
      <c r="E322" s="29">
        <v>42811</v>
      </c>
      <c r="F322" s="30">
        <f t="shared" ref="F322:F385" ca="1" si="5">DATEDIF(E322,TODAY(),"Y")</f>
        <v>3</v>
      </c>
      <c r="G322" s="31"/>
      <c r="H322" s="32">
        <v>21580</v>
      </c>
      <c r="I322" s="28">
        <v>3</v>
      </c>
      <c r="J322" s="33">
        <f>Table1[[#This Row],[Възнаграждение]]*1.03</f>
        <v>22227.4</v>
      </c>
    </row>
    <row r="323" spans="1:10" x14ac:dyDescent="0.25">
      <c r="A323" s="27" t="s">
        <v>402</v>
      </c>
      <c r="B323" s="28" t="s">
        <v>58</v>
      </c>
      <c r="C323" s="27" t="s">
        <v>46</v>
      </c>
      <c r="D323" s="27" t="s">
        <v>82</v>
      </c>
      <c r="E323" s="29">
        <v>41335</v>
      </c>
      <c r="F323" s="30">
        <f t="shared" ca="1" si="5"/>
        <v>7</v>
      </c>
      <c r="G323" s="31"/>
      <c r="H323" s="32">
        <v>59330</v>
      </c>
      <c r="I323" s="28">
        <v>4</v>
      </c>
      <c r="J323" s="33">
        <f>Table1[[#This Row],[Възнаграждение]]*1.03</f>
        <v>61109.9</v>
      </c>
    </row>
    <row r="324" spans="1:10" x14ac:dyDescent="0.25">
      <c r="A324" s="27" t="s">
        <v>403</v>
      </c>
      <c r="B324" s="28" t="s">
        <v>58</v>
      </c>
      <c r="C324" s="27" t="s">
        <v>46</v>
      </c>
      <c r="D324" s="27" t="s">
        <v>73</v>
      </c>
      <c r="E324" s="29">
        <v>41277</v>
      </c>
      <c r="F324" s="30">
        <f t="shared" ca="1" si="5"/>
        <v>7</v>
      </c>
      <c r="G324" s="31" t="s">
        <v>85</v>
      </c>
      <c r="H324" s="32">
        <v>44920</v>
      </c>
      <c r="I324" s="28">
        <v>1</v>
      </c>
      <c r="J324" s="33">
        <f>Table1[[#This Row],[Възнаграждение]]*1.03</f>
        <v>46267.6</v>
      </c>
    </row>
    <row r="325" spans="1:10" x14ac:dyDescent="0.25">
      <c r="A325" s="27" t="s">
        <v>404</v>
      </c>
      <c r="B325" s="28" t="s">
        <v>36</v>
      </c>
      <c r="C325" s="27" t="s">
        <v>47</v>
      </c>
      <c r="D325" s="27" t="s">
        <v>73</v>
      </c>
      <c r="E325" s="29">
        <v>42670</v>
      </c>
      <c r="F325" s="30">
        <f t="shared" ca="1" si="5"/>
        <v>3</v>
      </c>
      <c r="G325" s="31" t="s">
        <v>79</v>
      </c>
      <c r="H325" s="32">
        <v>45260</v>
      </c>
      <c r="I325" s="28">
        <v>4</v>
      </c>
      <c r="J325" s="33">
        <f>Table1[[#This Row],[Възнаграждение]]*1.03</f>
        <v>46617.8</v>
      </c>
    </row>
    <row r="326" spans="1:10" x14ac:dyDescent="0.25">
      <c r="A326" s="27" t="s">
        <v>405</v>
      </c>
      <c r="B326" s="28" t="s">
        <v>36</v>
      </c>
      <c r="C326" s="27" t="s">
        <v>37</v>
      </c>
      <c r="D326" s="27" t="s">
        <v>92</v>
      </c>
      <c r="E326" s="29">
        <v>38841</v>
      </c>
      <c r="F326" s="30">
        <f t="shared" ca="1" si="5"/>
        <v>14</v>
      </c>
      <c r="G326" s="31"/>
      <c r="H326" s="32">
        <v>36052</v>
      </c>
      <c r="I326" s="28">
        <v>5</v>
      </c>
      <c r="J326" s="33">
        <f>Table1[[#This Row],[Възнаграждение]]*1.03</f>
        <v>37133.56</v>
      </c>
    </row>
    <row r="327" spans="1:10" x14ac:dyDescent="0.25">
      <c r="A327" s="27" t="s">
        <v>406</v>
      </c>
      <c r="B327" s="28" t="s">
        <v>36</v>
      </c>
      <c r="C327" s="27" t="s">
        <v>51</v>
      </c>
      <c r="D327" s="27" t="s">
        <v>87</v>
      </c>
      <c r="E327" s="29">
        <v>41728</v>
      </c>
      <c r="F327" s="30">
        <f t="shared" ca="1" si="5"/>
        <v>6</v>
      </c>
      <c r="G327" s="31" t="s">
        <v>74</v>
      </c>
      <c r="H327" s="32">
        <v>49545</v>
      </c>
      <c r="I327" s="28">
        <v>2</v>
      </c>
      <c r="J327" s="33">
        <f>Table1[[#This Row],[Възнаграждение]]*1.03</f>
        <v>51031.35</v>
      </c>
    </row>
    <row r="328" spans="1:10" x14ac:dyDescent="0.25">
      <c r="A328" s="27" t="s">
        <v>407</v>
      </c>
      <c r="B328" s="28" t="s">
        <v>62</v>
      </c>
      <c r="C328" s="27" t="s">
        <v>41</v>
      </c>
      <c r="D328" s="27" t="s">
        <v>82</v>
      </c>
      <c r="E328" s="29">
        <v>38931</v>
      </c>
      <c r="F328" s="30">
        <f t="shared" ca="1" si="5"/>
        <v>14</v>
      </c>
      <c r="G328" s="31"/>
      <c r="H328" s="32">
        <v>23560</v>
      </c>
      <c r="I328" s="28">
        <v>3</v>
      </c>
      <c r="J328" s="33">
        <f>Table1[[#This Row],[Възнаграждение]]*1.03</f>
        <v>24266.799999999999</v>
      </c>
    </row>
    <row r="329" spans="1:10" x14ac:dyDescent="0.25">
      <c r="A329" s="27" t="s">
        <v>408</v>
      </c>
      <c r="B329" s="28" t="s">
        <v>59</v>
      </c>
      <c r="C329" s="27" t="s">
        <v>41</v>
      </c>
      <c r="D329" s="27" t="s">
        <v>73</v>
      </c>
      <c r="E329" s="29">
        <v>42771</v>
      </c>
      <c r="F329" s="30">
        <f t="shared" ca="1" si="5"/>
        <v>3</v>
      </c>
      <c r="G329" s="31" t="s">
        <v>77</v>
      </c>
      <c r="H329" s="32">
        <v>82120</v>
      </c>
      <c r="I329" s="28">
        <v>5</v>
      </c>
      <c r="J329" s="33">
        <f>Table1[[#This Row],[Възнаграждение]]*1.03</f>
        <v>84583.6</v>
      </c>
    </row>
    <row r="330" spans="1:10" x14ac:dyDescent="0.25">
      <c r="A330" s="27" t="s">
        <v>409</v>
      </c>
      <c r="B330" s="28" t="s">
        <v>55</v>
      </c>
      <c r="C330" s="27" t="s">
        <v>46</v>
      </c>
      <c r="D330" s="27" t="s">
        <v>82</v>
      </c>
      <c r="E330" s="29">
        <v>39179</v>
      </c>
      <c r="F330" s="30">
        <f t="shared" ca="1" si="5"/>
        <v>13</v>
      </c>
      <c r="G330" s="31"/>
      <c r="H330" s="32">
        <v>89520</v>
      </c>
      <c r="I330" s="28">
        <v>5</v>
      </c>
      <c r="J330" s="33">
        <f>Table1[[#This Row],[Възнаграждение]]*1.03</f>
        <v>92205.6</v>
      </c>
    </row>
    <row r="331" spans="1:10" x14ac:dyDescent="0.25">
      <c r="A331" s="27" t="s">
        <v>410</v>
      </c>
      <c r="B331" s="28" t="s">
        <v>58</v>
      </c>
      <c r="C331" s="27" t="s">
        <v>50</v>
      </c>
      <c r="D331" s="27" t="s">
        <v>73</v>
      </c>
      <c r="E331" s="29">
        <v>42539</v>
      </c>
      <c r="F331" s="30">
        <f t="shared" ca="1" si="5"/>
        <v>4</v>
      </c>
      <c r="G331" s="31" t="s">
        <v>79</v>
      </c>
      <c r="H331" s="32">
        <v>23190</v>
      </c>
      <c r="I331" s="28">
        <v>5</v>
      </c>
      <c r="J331" s="33">
        <f>Table1[[#This Row],[Възнаграждение]]*1.03</f>
        <v>23885.7</v>
      </c>
    </row>
    <row r="332" spans="1:10" x14ac:dyDescent="0.25">
      <c r="A332" s="27" t="s">
        <v>411</v>
      </c>
      <c r="B332" s="28" t="s">
        <v>62</v>
      </c>
      <c r="C332" s="27" t="s">
        <v>47</v>
      </c>
      <c r="D332" s="27" t="s">
        <v>73</v>
      </c>
      <c r="E332" s="29">
        <v>41618</v>
      </c>
      <c r="F332" s="30">
        <f t="shared" ca="1" si="5"/>
        <v>6</v>
      </c>
      <c r="G332" s="31" t="s">
        <v>79</v>
      </c>
      <c r="H332" s="32">
        <v>47610</v>
      </c>
      <c r="I332" s="28">
        <v>4</v>
      </c>
      <c r="J332" s="33">
        <f>Table1[[#This Row],[Възнаграждение]]*1.03</f>
        <v>49038.3</v>
      </c>
    </row>
    <row r="333" spans="1:10" x14ac:dyDescent="0.25">
      <c r="A333" s="27" t="s">
        <v>412</v>
      </c>
      <c r="B333" s="28" t="s">
        <v>62</v>
      </c>
      <c r="C333" s="27" t="s">
        <v>46</v>
      </c>
      <c r="D333" s="27" t="s">
        <v>73</v>
      </c>
      <c r="E333" s="29">
        <v>39159</v>
      </c>
      <c r="F333" s="30">
        <f t="shared" ca="1" si="5"/>
        <v>13</v>
      </c>
      <c r="G333" s="31" t="s">
        <v>85</v>
      </c>
      <c r="H333" s="32">
        <v>23650</v>
      </c>
      <c r="I333" s="28">
        <v>1</v>
      </c>
      <c r="J333" s="33">
        <f>Table1[[#This Row],[Възнаграждение]]*1.03</f>
        <v>24359.5</v>
      </c>
    </row>
    <row r="334" spans="1:10" x14ac:dyDescent="0.25">
      <c r="A334" s="27" t="s">
        <v>413</v>
      </c>
      <c r="B334" s="28" t="s">
        <v>36</v>
      </c>
      <c r="C334" s="27" t="s">
        <v>51</v>
      </c>
      <c r="D334" s="27" t="s">
        <v>73</v>
      </c>
      <c r="E334" s="29">
        <v>43098</v>
      </c>
      <c r="F334" s="30">
        <f t="shared" ca="1" si="5"/>
        <v>2</v>
      </c>
      <c r="G334" s="31" t="s">
        <v>74</v>
      </c>
      <c r="H334" s="32">
        <v>86640</v>
      </c>
      <c r="I334" s="28">
        <v>3</v>
      </c>
      <c r="J334" s="33">
        <f>Table1[[#This Row],[Възнаграждение]]*1.03</f>
        <v>89239.2</v>
      </c>
    </row>
    <row r="335" spans="1:10" x14ac:dyDescent="0.25">
      <c r="A335" s="27" t="s">
        <v>414</v>
      </c>
      <c r="B335" s="28" t="s">
        <v>62</v>
      </c>
      <c r="C335" s="27" t="s">
        <v>37</v>
      </c>
      <c r="D335" s="27" t="s">
        <v>73</v>
      </c>
      <c r="E335" s="29">
        <v>41833</v>
      </c>
      <c r="F335" s="30">
        <f t="shared" ca="1" si="5"/>
        <v>6</v>
      </c>
      <c r="G335" s="31" t="s">
        <v>74</v>
      </c>
      <c r="H335" s="32">
        <v>50570</v>
      </c>
      <c r="I335" s="28">
        <v>4</v>
      </c>
      <c r="J335" s="33">
        <f>Table1[[#This Row],[Възнаграждение]]*1.03</f>
        <v>52087.1</v>
      </c>
    </row>
    <row r="336" spans="1:10" x14ac:dyDescent="0.25">
      <c r="A336" s="27" t="s">
        <v>415</v>
      </c>
      <c r="B336" s="28" t="s">
        <v>36</v>
      </c>
      <c r="C336" s="27" t="s">
        <v>46</v>
      </c>
      <c r="D336" s="27" t="s">
        <v>92</v>
      </c>
      <c r="E336" s="29">
        <v>38766</v>
      </c>
      <c r="F336" s="30">
        <f t="shared" ca="1" si="5"/>
        <v>14</v>
      </c>
      <c r="G336" s="31"/>
      <c r="H336" s="32">
        <v>9424</v>
      </c>
      <c r="I336" s="28">
        <v>4</v>
      </c>
      <c r="J336" s="33">
        <f>Table1[[#This Row],[Възнаграждение]]*1.03</f>
        <v>9706.7199999999993</v>
      </c>
    </row>
    <row r="337" spans="1:10" x14ac:dyDescent="0.25">
      <c r="A337" s="27" t="s">
        <v>416</v>
      </c>
      <c r="B337" s="28" t="s">
        <v>61</v>
      </c>
      <c r="C337" s="27" t="s">
        <v>38</v>
      </c>
      <c r="D337" s="27" t="s">
        <v>73</v>
      </c>
      <c r="E337" s="29">
        <v>40073</v>
      </c>
      <c r="F337" s="30">
        <f t="shared" ca="1" si="5"/>
        <v>11</v>
      </c>
      <c r="G337" s="31" t="s">
        <v>85</v>
      </c>
      <c r="H337" s="32">
        <v>39740</v>
      </c>
      <c r="I337" s="28">
        <v>1</v>
      </c>
      <c r="J337" s="33">
        <f>Table1[[#This Row],[Възнаграждение]]*1.03</f>
        <v>40932.200000000004</v>
      </c>
    </row>
    <row r="338" spans="1:10" x14ac:dyDescent="0.25">
      <c r="A338" s="27" t="s">
        <v>417</v>
      </c>
      <c r="B338" s="28" t="s">
        <v>62</v>
      </c>
      <c r="C338" s="27" t="s">
        <v>47</v>
      </c>
      <c r="D338" s="27" t="s">
        <v>73</v>
      </c>
      <c r="E338" s="29">
        <v>42828</v>
      </c>
      <c r="F338" s="30">
        <f t="shared" ca="1" si="5"/>
        <v>3</v>
      </c>
      <c r="G338" s="31" t="s">
        <v>74</v>
      </c>
      <c r="H338" s="32">
        <v>48800</v>
      </c>
      <c r="I338" s="28">
        <v>4</v>
      </c>
      <c r="J338" s="33">
        <f>Table1[[#This Row],[Възнаграждение]]*1.03</f>
        <v>50264</v>
      </c>
    </row>
    <row r="339" spans="1:10" x14ac:dyDescent="0.25">
      <c r="A339" s="27" t="s">
        <v>418</v>
      </c>
      <c r="B339" s="28" t="s">
        <v>55</v>
      </c>
      <c r="C339" s="27" t="s">
        <v>37</v>
      </c>
      <c r="D339" s="27" t="s">
        <v>73</v>
      </c>
      <c r="E339" s="29">
        <v>38419</v>
      </c>
      <c r="F339" s="30">
        <f t="shared" ca="1" si="5"/>
        <v>15</v>
      </c>
      <c r="G339" s="31" t="s">
        <v>79</v>
      </c>
      <c r="H339" s="32">
        <v>61420</v>
      </c>
      <c r="I339" s="28">
        <v>4</v>
      </c>
      <c r="J339" s="33">
        <f>Table1[[#This Row],[Възнаграждение]]*1.03</f>
        <v>63262.6</v>
      </c>
    </row>
    <row r="340" spans="1:10" x14ac:dyDescent="0.25">
      <c r="A340" s="27" t="s">
        <v>419</v>
      </c>
      <c r="B340" s="28" t="s">
        <v>36</v>
      </c>
      <c r="C340" s="27" t="s">
        <v>46</v>
      </c>
      <c r="D340" s="27" t="s">
        <v>73</v>
      </c>
      <c r="E340" s="29">
        <v>38457</v>
      </c>
      <c r="F340" s="30">
        <f t="shared" ca="1" si="5"/>
        <v>15</v>
      </c>
      <c r="G340" s="31" t="s">
        <v>74</v>
      </c>
      <c r="H340" s="32">
        <v>40340</v>
      </c>
      <c r="I340" s="28">
        <v>2</v>
      </c>
      <c r="J340" s="33">
        <f>Table1[[#This Row],[Възнаграждение]]*1.03</f>
        <v>41550.200000000004</v>
      </c>
    </row>
    <row r="341" spans="1:10" x14ac:dyDescent="0.25">
      <c r="A341" s="27" t="s">
        <v>420</v>
      </c>
      <c r="B341" s="28" t="s">
        <v>62</v>
      </c>
      <c r="C341" s="27" t="s">
        <v>41</v>
      </c>
      <c r="D341" s="27" t="s">
        <v>82</v>
      </c>
      <c r="E341" s="29">
        <v>41431</v>
      </c>
      <c r="F341" s="30">
        <f t="shared" ca="1" si="5"/>
        <v>7</v>
      </c>
      <c r="G341" s="31"/>
      <c r="H341" s="32">
        <v>83070</v>
      </c>
      <c r="I341" s="28">
        <v>3</v>
      </c>
      <c r="J341" s="33">
        <f>Table1[[#This Row],[Възнаграждение]]*1.03</f>
        <v>85562.1</v>
      </c>
    </row>
    <row r="342" spans="1:10" x14ac:dyDescent="0.25">
      <c r="A342" s="27" t="s">
        <v>421</v>
      </c>
      <c r="B342" s="28" t="s">
        <v>59</v>
      </c>
      <c r="C342" s="27" t="s">
        <v>37</v>
      </c>
      <c r="D342" s="27" t="s">
        <v>73</v>
      </c>
      <c r="E342" s="29">
        <v>38379</v>
      </c>
      <c r="F342" s="30">
        <f t="shared" ca="1" si="5"/>
        <v>15</v>
      </c>
      <c r="G342" s="31" t="s">
        <v>88</v>
      </c>
      <c r="H342" s="32">
        <v>73740</v>
      </c>
      <c r="I342" s="28">
        <v>4</v>
      </c>
      <c r="J342" s="33">
        <f>Table1[[#This Row],[Възнаграждение]]*1.03</f>
        <v>75952.2</v>
      </c>
    </row>
    <row r="343" spans="1:10" x14ac:dyDescent="0.25">
      <c r="A343" s="27" t="s">
        <v>422</v>
      </c>
      <c r="B343" s="28" t="s">
        <v>36</v>
      </c>
      <c r="C343" s="27" t="s">
        <v>37</v>
      </c>
      <c r="D343" s="27" t="s">
        <v>73</v>
      </c>
      <c r="E343" s="29">
        <v>42598</v>
      </c>
      <c r="F343" s="30">
        <f t="shared" ca="1" si="5"/>
        <v>4</v>
      </c>
      <c r="G343" s="31" t="s">
        <v>74</v>
      </c>
      <c r="H343" s="32">
        <v>54190</v>
      </c>
      <c r="I343" s="28">
        <v>4</v>
      </c>
      <c r="J343" s="33">
        <f>Table1[[#This Row],[Възнаграждение]]*1.03</f>
        <v>55815.700000000004</v>
      </c>
    </row>
    <row r="344" spans="1:10" x14ac:dyDescent="0.25">
      <c r="A344" s="27" t="s">
        <v>423</v>
      </c>
      <c r="B344" s="28" t="s">
        <v>55</v>
      </c>
      <c r="C344" s="27" t="s">
        <v>37</v>
      </c>
      <c r="D344" s="27" t="s">
        <v>73</v>
      </c>
      <c r="E344" s="29">
        <v>40029</v>
      </c>
      <c r="F344" s="30">
        <f t="shared" ca="1" si="5"/>
        <v>11</v>
      </c>
      <c r="G344" s="31" t="s">
        <v>88</v>
      </c>
      <c r="H344" s="32">
        <v>45100</v>
      </c>
      <c r="I344" s="28">
        <v>2</v>
      </c>
      <c r="J344" s="33">
        <f>Table1[[#This Row],[Възнаграждение]]*1.03</f>
        <v>46453</v>
      </c>
    </row>
    <row r="345" spans="1:10" x14ac:dyDescent="0.25">
      <c r="A345" s="27" t="s">
        <v>424</v>
      </c>
      <c r="B345" s="28" t="s">
        <v>62</v>
      </c>
      <c r="C345" s="27" t="s">
        <v>47</v>
      </c>
      <c r="D345" s="27" t="s">
        <v>87</v>
      </c>
      <c r="E345" s="29">
        <v>38582</v>
      </c>
      <c r="F345" s="30">
        <f t="shared" ca="1" si="5"/>
        <v>15</v>
      </c>
      <c r="G345" s="31" t="s">
        <v>79</v>
      </c>
      <c r="H345" s="32">
        <v>28880</v>
      </c>
      <c r="I345" s="28">
        <v>3</v>
      </c>
      <c r="J345" s="33">
        <f>Table1[[#This Row],[Възнаграждение]]*1.03</f>
        <v>29746.400000000001</v>
      </c>
    </row>
    <row r="346" spans="1:10" x14ac:dyDescent="0.25">
      <c r="A346" s="27" t="s">
        <v>425</v>
      </c>
      <c r="B346" s="28" t="s">
        <v>61</v>
      </c>
      <c r="C346" s="27" t="s">
        <v>51</v>
      </c>
      <c r="D346" s="27" t="s">
        <v>82</v>
      </c>
      <c r="E346" s="29">
        <v>39602</v>
      </c>
      <c r="F346" s="30">
        <f t="shared" ca="1" si="5"/>
        <v>12</v>
      </c>
      <c r="G346" s="31"/>
      <c r="H346" s="32">
        <v>25530</v>
      </c>
      <c r="I346" s="28">
        <v>3</v>
      </c>
      <c r="J346" s="33">
        <f>Table1[[#This Row],[Възнаграждение]]*1.03</f>
        <v>26295.9</v>
      </c>
    </row>
    <row r="347" spans="1:10" x14ac:dyDescent="0.25">
      <c r="A347" s="27" t="s">
        <v>426</v>
      </c>
      <c r="B347" s="28" t="s">
        <v>61</v>
      </c>
      <c r="C347" s="27" t="s">
        <v>47</v>
      </c>
      <c r="D347" s="27" t="s">
        <v>73</v>
      </c>
      <c r="E347" s="29">
        <v>42544</v>
      </c>
      <c r="F347" s="30">
        <f t="shared" ca="1" si="5"/>
        <v>4</v>
      </c>
      <c r="G347" s="31" t="s">
        <v>79</v>
      </c>
      <c r="H347" s="32">
        <v>44150</v>
      </c>
      <c r="I347" s="28">
        <v>4</v>
      </c>
      <c r="J347" s="33">
        <f>Table1[[#This Row],[Възнаграждение]]*1.03</f>
        <v>45474.5</v>
      </c>
    </row>
    <row r="348" spans="1:10" x14ac:dyDescent="0.25">
      <c r="A348" s="27" t="s">
        <v>427</v>
      </c>
      <c r="B348" s="28" t="s">
        <v>58</v>
      </c>
      <c r="C348" s="27" t="s">
        <v>50</v>
      </c>
      <c r="D348" s="27" t="s">
        <v>73</v>
      </c>
      <c r="E348" s="29">
        <v>41909</v>
      </c>
      <c r="F348" s="30">
        <f t="shared" ca="1" si="5"/>
        <v>6</v>
      </c>
      <c r="G348" s="31" t="s">
        <v>79</v>
      </c>
      <c r="H348" s="32">
        <v>83710</v>
      </c>
      <c r="I348" s="28">
        <v>3</v>
      </c>
      <c r="J348" s="33">
        <f>Table1[[#This Row],[Възнаграждение]]*1.03</f>
        <v>86221.3</v>
      </c>
    </row>
    <row r="349" spans="1:10" x14ac:dyDescent="0.25">
      <c r="A349" s="27" t="s">
        <v>428</v>
      </c>
      <c r="B349" s="28" t="s">
        <v>62</v>
      </c>
      <c r="C349" s="27" t="s">
        <v>47</v>
      </c>
      <c r="D349" s="27" t="s">
        <v>87</v>
      </c>
      <c r="E349" s="29">
        <v>39599</v>
      </c>
      <c r="F349" s="30">
        <f t="shared" ca="1" si="5"/>
        <v>12</v>
      </c>
      <c r="G349" s="31" t="s">
        <v>88</v>
      </c>
      <c r="H349" s="32">
        <v>31110</v>
      </c>
      <c r="I349" s="28">
        <v>1</v>
      </c>
      <c r="J349" s="33">
        <f>Table1[[#This Row],[Възнаграждение]]*1.03</f>
        <v>32043.3</v>
      </c>
    </row>
    <row r="350" spans="1:10" x14ac:dyDescent="0.25">
      <c r="A350" s="27" t="s">
        <v>429</v>
      </c>
      <c r="B350" s="28" t="s">
        <v>59</v>
      </c>
      <c r="C350" s="27" t="s">
        <v>47</v>
      </c>
      <c r="D350" s="27" t="s">
        <v>73</v>
      </c>
      <c r="E350" s="29">
        <v>38853</v>
      </c>
      <c r="F350" s="30">
        <f t="shared" ca="1" si="5"/>
        <v>14</v>
      </c>
      <c r="G350" s="31" t="s">
        <v>79</v>
      </c>
      <c r="H350" s="32">
        <v>51410</v>
      </c>
      <c r="I350" s="28">
        <v>4</v>
      </c>
      <c r="J350" s="33">
        <f>Table1[[#This Row],[Възнаграждение]]*1.03</f>
        <v>52952.3</v>
      </c>
    </row>
    <row r="351" spans="1:10" x14ac:dyDescent="0.25">
      <c r="A351" s="27" t="s">
        <v>430</v>
      </c>
      <c r="B351" s="28" t="s">
        <v>55</v>
      </c>
      <c r="C351" s="27" t="s">
        <v>48</v>
      </c>
      <c r="D351" s="27" t="s">
        <v>82</v>
      </c>
      <c r="E351" s="29">
        <v>43190</v>
      </c>
      <c r="F351" s="30">
        <f t="shared" ca="1" si="5"/>
        <v>2</v>
      </c>
      <c r="G351" s="31"/>
      <c r="H351" s="32">
        <v>22320</v>
      </c>
      <c r="I351" s="28">
        <v>2</v>
      </c>
      <c r="J351" s="33">
        <f>Table1[[#This Row],[Възнаграждение]]*1.03</f>
        <v>22989.600000000002</v>
      </c>
    </row>
    <row r="352" spans="1:10" x14ac:dyDescent="0.25">
      <c r="A352" s="27" t="s">
        <v>431</v>
      </c>
      <c r="B352" s="28" t="s">
        <v>58</v>
      </c>
      <c r="C352" s="27" t="s">
        <v>46</v>
      </c>
      <c r="D352" s="27" t="s">
        <v>92</v>
      </c>
      <c r="E352" s="29">
        <v>43517</v>
      </c>
      <c r="F352" s="30">
        <f t="shared" ca="1" si="5"/>
        <v>1</v>
      </c>
      <c r="G352" s="31"/>
      <c r="H352" s="32">
        <v>22344</v>
      </c>
      <c r="I352" s="28">
        <v>4</v>
      </c>
      <c r="J352" s="33">
        <f>Table1[[#This Row],[Възнаграждение]]*1.03</f>
        <v>23014.32</v>
      </c>
    </row>
    <row r="353" spans="1:10" x14ac:dyDescent="0.25">
      <c r="A353" s="27" t="s">
        <v>432</v>
      </c>
      <c r="B353" s="28" t="s">
        <v>55</v>
      </c>
      <c r="C353" s="27" t="s">
        <v>42</v>
      </c>
      <c r="D353" s="27" t="s">
        <v>73</v>
      </c>
      <c r="E353" s="29">
        <v>40344</v>
      </c>
      <c r="F353" s="30">
        <f t="shared" ca="1" si="5"/>
        <v>10</v>
      </c>
      <c r="G353" s="31" t="s">
        <v>74</v>
      </c>
      <c r="H353" s="32">
        <v>86530</v>
      </c>
      <c r="I353" s="28">
        <v>1</v>
      </c>
      <c r="J353" s="33">
        <f>Table1[[#This Row],[Възнаграждение]]*1.03</f>
        <v>89125.900000000009</v>
      </c>
    </row>
    <row r="354" spans="1:10" x14ac:dyDescent="0.25">
      <c r="A354" s="27" t="s">
        <v>433</v>
      </c>
      <c r="B354" s="28" t="s">
        <v>61</v>
      </c>
      <c r="C354" s="27" t="s">
        <v>51</v>
      </c>
      <c r="D354" s="27" t="s">
        <v>82</v>
      </c>
      <c r="E354" s="29">
        <v>39526</v>
      </c>
      <c r="F354" s="30">
        <f t="shared" ca="1" si="5"/>
        <v>12</v>
      </c>
      <c r="G354" s="31"/>
      <c r="H354" s="32">
        <v>77136</v>
      </c>
      <c r="I354" s="28">
        <v>5</v>
      </c>
      <c r="J354" s="33">
        <f>Table1[[#This Row],[Възнаграждение]]*1.03</f>
        <v>79450.080000000002</v>
      </c>
    </row>
    <row r="355" spans="1:10" x14ac:dyDescent="0.25">
      <c r="A355" s="27" t="s">
        <v>434</v>
      </c>
      <c r="B355" s="28" t="s">
        <v>55</v>
      </c>
      <c r="C355" s="27" t="s">
        <v>51</v>
      </c>
      <c r="D355" s="27" t="s">
        <v>82</v>
      </c>
      <c r="E355" s="29">
        <v>43024</v>
      </c>
      <c r="F355" s="30">
        <f t="shared" ca="1" si="5"/>
        <v>2</v>
      </c>
      <c r="G355" s="31"/>
      <c r="H355" s="32">
        <v>55510</v>
      </c>
      <c r="I355" s="28">
        <v>3</v>
      </c>
      <c r="J355" s="33">
        <f>Table1[[#This Row],[Възнаграждение]]*1.03</f>
        <v>57175.3</v>
      </c>
    </row>
    <row r="356" spans="1:10" x14ac:dyDescent="0.25">
      <c r="A356" s="27" t="s">
        <v>435</v>
      </c>
      <c r="B356" s="28" t="s">
        <v>36</v>
      </c>
      <c r="C356" s="27" t="s">
        <v>51</v>
      </c>
      <c r="D356" s="27" t="s">
        <v>82</v>
      </c>
      <c r="E356" s="29">
        <v>41567</v>
      </c>
      <c r="F356" s="30">
        <f t="shared" ca="1" si="5"/>
        <v>6</v>
      </c>
      <c r="G356" s="31"/>
      <c r="H356" s="32">
        <v>64263</v>
      </c>
      <c r="I356" s="28">
        <v>3</v>
      </c>
      <c r="J356" s="33">
        <f>Table1[[#This Row],[Възнаграждение]]*1.03</f>
        <v>66190.89</v>
      </c>
    </row>
    <row r="357" spans="1:10" x14ac:dyDescent="0.25">
      <c r="A357" s="27" t="s">
        <v>436</v>
      </c>
      <c r="B357" s="28" t="s">
        <v>58</v>
      </c>
      <c r="C357" s="27" t="s">
        <v>53</v>
      </c>
      <c r="D357" s="27" t="s">
        <v>73</v>
      </c>
      <c r="E357" s="29">
        <v>39028</v>
      </c>
      <c r="F357" s="30">
        <f t="shared" ca="1" si="5"/>
        <v>13</v>
      </c>
      <c r="G357" s="31" t="s">
        <v>77</v>
      </c>
      <c r="H357" s="32">
        <v>45450</v>
      </c>
      <c r="I357" s="28">
        <v>5</v>
      </c>
      <c r="J357" s="33">
        <f>Table1[[#This Row],[Възнаграждение]]*1.03</f>
        <v>46813.5</v>
      </c>
    </row>
    <row r="358" spans="1:10" x14ac:dyDescent="0.25">
      <c r="A358" s="27" t="s">
        <v>437</v>
      </c>
      <c r="B358" s="28" t="s">
        <v>61</v>
      </c>
      <c r="C358" s="27" t="s">
        <v>46</v>
      </c>
      <c r="D358" s="27" t="s">
        <v>73</v>
      </c>
      <c r="E358" s="29">
        <v>41773</v>
      </c>
      <c r="F358" s="30">
        <f t="shared" ca="1" si="5"/>
        <v>6</v>
      </c>
      <c r="G358" s="31" t="s">
        <v>88</v>
      </c>
      <c r="H358" s="32">
        <v>71030</v>
      </c>
      <c r="I358" s="28">
        <v>3</v>
      </c>
      <c r="J358" s="33">
        <f>Table1[[#This Row],[Възнаграждение]]*1.03</f>
        <v>73160.900000000009</v>
      </c>
    </row>
    <row r="359" spans="1:10" x14ac:dyDescent="0.25">
      <c r="A359" s="27" t="s">
        <v>438</v>
      </c>
      <c r="B359" s="28" t="s">
        <v>36</v>
      </c>
      <c r="C359" s="27" t="s">
        <v>51</v>
      </c>
      <c r="D359" s="27" t="s">
        <v>82</v>
      </c>
      <c r="E359" s="29">
        <v>39560</v>
      </c>
      <c r="F359" s="30">
        <f t="shared" ca="1" si="5"/>
        <v>12</v>
      </c>
      <c r="G359" s="31"/>
      <c r="H359" s="32">
        <v>28270</v>
      </c>
      <c r="I359" s="28">
        <v>5</v>
      </c>
      <c r="J359" s="33">
        <f>Table1[[#This Row],[Възнаграждение]]*1.03</f>
        <v>29118.100000000002</v>
      </c>
    </row>
    <row r="360" spans="1:10" x14ac:dyDescent="0.25">
      <c r="A360" s="27" t="s">
        <v>439</v>
      </c>
      <c r="B360" s="28" t="s">
        <v>55</v>
      </c>
      <c r="C360" s="27" t="s">
        <v>41</v>
      </c>
      <c r="D360" s="27" t="s">
        <v>82</v>
      </c>
      <c r="E360" s="29">
        <v>41317</v>
      </c>
      <c r="F360" s="30">
        <f t="shared" ca="1" si="5"/>
        <v>7</v>
      </c>
      <c r="G360" s="31"/>
      <c r="H360" s="32">
        <v>84200</v>
      </c>
      <c r="I360" s="28">
        <v>2</v>
      </c>
      <c r="J360" s="33">
        <f>Table1[[#This Row],[Възнаграждение]]*1.03</f>
        <v>86726</v>
      </c>
    </row>
    <row r="361" spans="1:10" x14ac:dyDescent="0.25">
      <c r="A361" s="27" t="s">
        <v>440</v>
      </c>
      <c r="B361" s="28" t="s">
        <v>55</v>
      </c>
      <c r="C361" s="27" t="s">
        <v>42</v>
      </c>
      <c r="D361" s="27" t="s">
        <v>73</v>
      </c>
      <c r="E361" s="29">
        <v>42384</v>
      </c>
      <c r="F361" s="30">
        <f t="shared" ca="1" si="5"/>
        <v>4</v>
      </c>
      <c r="G361" s="31" t="s">
        <v>74</v>
      </c>
      <c r="H361" s="32">
        <v>76440</v>
      </c>
      <c r="I361" s="28">
        <v>3</v>
      </c>
      <c r="J361" s="33">
        <f>Table1[[#This Row],[Възнаграждение]]*1.03</f>
        <v>78733.2</v>
      </c>
    </row>
    <row r="362" spans="1:10" x14ac:dyDescent="0.25">
      <c r="A362" s="27" t="s">
        <v>441</v>
      </c>
      <c r="B362" s="28" t="s">
        <v>61</v>
      </c>
      <c r="C362" s="27" t="s">
        <v>40</v>
      </c>
      <c r="D362" s="27" t="s">
        <v>73</v>
      </c>
      <c r="E362" s="29">
        <v>41262</v>
      </c>
      <c r="F362" s="30">
        <f t="shared" ca="1" si="5"/>
        <v>7</v>
      </c>
      <c r="G362" s="31" t="s">
        <v>85</v>
      </c>
      <c r="H362" s="32">
        <v>26510</v>
      </c>
      <c r="I362" s="28">
        <v>1</v>
      </c>
      <c r="J362" s="33">
        <f>Table1[[#This Row],[Възнаграждение]]*1.03</f>
        <v>27305.3</v>
      </c>
    </row>
    <row r="363" spans="1:10" x14ac:dyDescent="0.25">
      <c r="A363" s="27" t="s">
        <v>442</v>
      </c>
      <c r="B363" s="28" t="s">
        <v>62</v>
      </c>
      <c r="C363" s="27" t="s">
        <v>50</v>
      </c>
      <c r="D363" s="27" t="s">
        <v>92</v>
      </c>
      <c r="E363" s="29">
        <v>43022</v>
      </c>
      <c r="F363" s="30">
        <f t="shared" ca="1" si="5"/>
        <v>3</v>
      </c>
      <c r="G363" s="31"/>
      <c r="H363" s="32">
        <v>30468</v>
      </c>
      <c r="I363" s="28">
        <v>2</v>
      </c>
      <c r="J363" s="33">
        <f>Table1[[#This Row],[Възнаграждение]]*1.03</f>
        <v>31382.04</v>
      </c>
    </row>
    <row r="364" spans="1:10" x14ac:dyDescent="0.25">
      <c r="A364" s="27" t="s">
        <v>443</v>
      </c>
      <c r="B364" s="28" t="s">
        <v>58</v>
      </c>
      <c r="C364" s="27" t="s">
        <v>37</v>
      </c>
      <c r="D364" s="27" t="s">
        <v>87</v>
      </c>
      <c r="E364" s="29">
        <v>38678</v>
      </c>
      <c r="F364" s="30">
        <f t="shared" ca="1" si="5"/>
        <v>14</v>
      </c>
      <c r="G364" s="31" t="s">
        <v>79</v>
      </c>
      <c r="H364" s="32">
        <v>22475</v>
      </c>
      <c r="I364" s="28">
        <v>4</v>
      </c>
      <c r="J364" s="33">
        <f>Table1[[#This Row],[Възнаграждение]]*1.03</f>
        <v>23149.25</v>
      </c>
    </row>
    <row r="365" spans="1:10" x14ac:dyDescent="0.25">
      <c r="A365" s="27" t="s">
        <v>444</v>
      </c>
      <c r="B365" s="28" t="s">
        <v>36</v>
      </c>
      <c r="C365" s="27" t="s">
        <v>50</v>
      </c>
      <c r="D365" s="27" t="s">
        <v>87</v>
      </c>
      <c r="E365" s="29">
        <v>38992</v>
      </c>
      <c r="F365" s="30">
        <f t="shared" ca="1" si="5"/>
        <v>14</v>
      </c>
      <c r="G365" s="31" t="s">
        <v>85</v>
      </c>
      <c r="H365" s="32">
        <v>20990</v>
      </c>
      <c r="I365" s="28">
        <v>4</v>
      </c>
      <c r="J365" s="33">
        <f>Table1[[#This Row],[Възнаграждение]]*1.03</f>
        <v>21619.7</v>
      </c>
    </row>
    <row r="366" spans="1:10" x14ac:dyDescent="0.25">
      <c r="A366" s="27" t="s">
        <v>445</v>
      </c>
      <c r="B366" s="28" t="s">
        <v>36</v>
      </c>
      <c r="C366" s="27" t="s">
        <v>51</v>
      </c>
      <c r="D366" s="27" t="s">
        <v>73</v>
      </c>
      <c r="E366" s="29">
        <v>42245</v>
      </c>
      <c r="F366" s="30">
        <f t="shared" ca="1" si="5"/>
        <v>5</v>
      </c>
      <c r="G366" s="31" t="s">
        <v>74</v>
      </c>
      <c r="H366" s="32">
        <v>69510</v>
      </c>
      <c r="I366" s="28">
        <v>5</v>
      </c>
      <c r="J366" s="33">
        <f>Table1[[#This Row],[Възнаграждение]]*1.03</f>
        <v>71595.3</v>
      </c>
    </row>
    <row r="367" spans="1:10" x14ac:dyDescent="0.25">
      <c r="A367" s="27" t="s">
        <v>446</v>
      </c>
      <c r="B367" s="28" t="s">
        <v>62</v>
      </c>
      <c r="C367" s="27" t="s">
        <v>43</v>
      </c>
      <c r="D367" s="27" t="s">
        <v>82</v>
      </c>
      <c r="E367" s="29">
        <v>41199</v>
      </c>
      <c r="F367" s="30">
        <f t="shared" ca="1" si="5"/>
        <v>7</v>
      </c>
      <c r="G367" s="31"/>
      <c r="H367" s="32">
        <v>25120</v>
      </c>
      <c r="I367" s="28">
        <v>2</v>
      </c>
      <c r="J367" s="33">
        <f>Table1[[#This Row],[Възнаграждение]]*1.03</f>
        <v>25873.600000000002</v>
      </c>
    </row>
    <row r="368" spans="1:10" x14ac:dyDescent="0.25">
      <c r="A368" s="27" t="s">
        <v>447</v>
      </c>
      <c r="B368" s="28" t="s">
        <v>55</v>
      </c>
      <c r="C368" s="27" t="s">
        <v>47</v>
      </c>
      <c r="D368" s="27" t="s">
        <v>73</v>
      </c>
      <c r="E368" s="29">
        <v>43372</v>
      </c>
      <c r="F368" s="30">
        <f t="shared" ca="1" si="5"/>
        <v>2</v>
      </c>
      <c r="G368" s="31" t="s">
        <v>88</v>
      </c>
      <c r="H368" s="32">
        <v>87120</v>
      </c>
      <c r="I368" s="28">
        <v>3</v>
      </c>
      <c r="J368" s="33">
        <f>Table1[[#This Row],[Възнаграждение]]*1.03</f>
        <v>89733.6</v>
      </c>
    </row>
    <row r="369" spans="1:10" x14ac:dyDescent="0.25">
      <c r="A369" s="27" t="s">
        <v>448</v>
      </c>
      <c r="B369" s="28" t="s">
        <v>61</v>
      </c>
      <c r="C369" s="27" t="s">
        <v>47</v>
      </c>
      <c r="D369" s="27" t="s">
        <v>82</v>
      </c>
      <c r="E369" s="29">
        <v>41628</v>
      </c>
      <c r="F369" s="30">
        <f t="shared" ca="1" si="5"/>
        <v>6</v>
      </c>
      <c r="G369" s="31"/>
      <c r="H369" s="32">
        <v>29000</v>
      </c>
      <c r="I369" s="28">
        <v>5</v>
      </c>
      <c r="J369" s="33">
        <f>Table1[[#This Row],[Възнаграждение]]*1.03</f>
        <v>29870</v>
      </c>
    </row>
    <row r="370" spans="1:10" x14ac:dyDescent="0.25">
      <c r="A370" s="27" t="s">
        <v>449</v>
      </c>
      <c r="B370" s="28" t="s">
        <v>62</v>
      </c>
      <c r="C370" s="27" t="s">
        <v>51</v>
      </c>
      <c r="D370" s="27" t="s">
        <v>87</v>
      </c>
      <c r="E370" s="29">
        <v>41266</v>
      </c>
      <c r="F370" s="30">
        <f t="shared" ca="1" si="5"/>
        <v>7</v>
      </c>
      <c r="G370" s="31" t="s">
        <v>88</v>
      </c>
      <c r="H370" s="32">
        <v>13690</v>
      </c>
      <c r="I370" s="28">
        <v>5</v>
      </c>
      <c r="J370" s="33">
        <f>Table1[[#This Row],[Възнаграждение]]*1.03</f>
        <v>14100.7</v>
      </c>
    </row>
    <row r="371" spans="1:10" x14ac:dyDescent="0.25">
      <c r="A371" s="27" t="s">
        <v>450</v>
      </c>
      <c r="B371" s="28" t="s">
        <v>36</v>
      </c>
      <c r="C371" s="27" t="s">
        <v>49</v>
      </c>
      <c r="D371" s="27" t="s">
        <v>73</v>
      </c>
      <c r="E371" s="29">
        <v>43086</v>
      </c>
      <c r="F371" s="30">
        <f t="shared" ca="1" si="5"/>
        <v>2</v>
      </c>
      <c r="G371" s="31" t="s">
        <v>77</v>
      </c>
      <c r="H371" s="32">
        <v>35320</v>
      </c>
      <c r="I371" s="28">
        <v>3</v>
      </c>
      <c r="J371" s="33">
        <f>Table1[[#This Row],[Възнаграждение]]*1.03</f>
        <v>36379.599999999999</v>
      </c>
    </row>
    <row r="372" spans="1:10" x14ac:dyDescent="0.25">
      <c r="A372" s="27" t="s">
        <v>451</v>
      </c>
      <c r="B372" s="28" t="s">
        <v>62</v>
      </c>
      <c r="C372" s="27" t="s">
        <v>47</v>
      </c>
      <c r="D372" s="27" t="s">
        <v>87</v>
      </c>
      <c r="E372" s="29">
        <v>42332</v>
      </c>
      <c r="F372" s="30">
        <f t="shared" ca="1" si="5"/>
        <v>4</v>
      </c>
      <c r="G372" s="31" t="s">
        <v>85</v>
      </c>
      <c r="H372" s="32">
        <v>38575</v>
      </c>
      <c r="I372" s="28">
        <v>2</v>
      </c>
      <c r="J372" s="33">
        <f>Table1[[#This Row],[Възнаграждение]]*1.03</f>
        <v>39732.25</v>
      </c>
    </row>
    <row r="373" spans="1:10" x14ac:dyDescent="0.25">
      <c r="A373" s="27" t="s">
        <v>452</v>
      </c>
      <c r="B373" s="28" t="s">
        <v>55</v>
      </c>
      <c r="C373" s="27" t="s">
        <v>40</v>
      </c>
      <c r="D373" s="27" t="s">
        <v>73</v>
      </c>
      <c r="E373" s="29">
        <v>41608</v>
      </c>
      <c r="F373" s="30">
        <f t="shared" ca="1" si="5"/>
        <v>6</v>
      </c>
      <c r="G373" s="31" t="s">
        <v>79</v>
      </c>
      <c r="H373" s="32">
        <v>43680</v>
      </c>
      <c r="I373" s="28">
        <v>5</v>
      </c>
      <c r="J373" s="33">
        <f>Table1[[#This Row],[Възнаграждение]]*1.03</f>
        <v>44990.400000000001</v>
      </c>
    </row>
    <row r="374" spans="1:10" x14ac:dyDescent="0.25">
      <c r="A374" s="27" t="s">
        <v>453</v>
      </c>
      <c r="B374" s="28" t="s">
        <v>36</v>
      </c>
      <c r="C374" s="27" t="s">
        <v>50</v>
      </c>
      <c r="D374" s="27" t="s">
        <v>82</v>
      </c>
      <c r="E374" s="29">
        <v>43187</v>
      </c>
      <c r="F374" s="30">
        <f t="shared" ca="1" si="5"/>
        <v>2</v>
      </c>
      <c r="G374" s="31"/>
      <c r="H374" s="32">
        <v>46650</v>
      </c>
      <c r="I374" s="28">
        <v>2</v>
      </c>
      <c r="J374" s="33">
        <f>Table1[[#This Row],[Възнаграждение]]*1.03</f>
        <v>48049.5</v>
      </c>
    </row>
    <row r="375" spans="1:10" x14ac:dyDescent="0.25">
      <c r="A375" s="27" t="s">
        <v>454</v>
      </c>
      <c r="B375" s="28" t="s">
        <v>36</v>
      </c>
      <c r="C375" s="27" t="s">
        <v>51</v>
      </c>
      <c r="D375" s="27" t="s">
        <v>73</v>
      </c>
      <c r="E375" s="29">
        <v>43045</v>
      </c>
      <c r="F375" s="30">
        <f t="shared" ca="1" si="5"/>
        <v>2</v>
      </c>
      <c r="G375" s="31" t="s">
        <v>74</v>
      </c>
      <c r="H375" s="32">
        <v>24200</v>
      </c>
      <c r="I375" s="28">
        <v>5</v>
      </c>
      <c r="J375" s="33">
        <f>Table1[[#This Row],[Възнаграждение]]*1.03</f>
        <v>24926</v>
      </c>
    </row>
    <row r="376" spans="1:10" x14ac:dyDescent="0.25">
      <c r="A376" s="27" t="s">
        <v>455</v>
      </c>
      <c r="B376" s="28" t="s">
        <v>62</v>
      </c>
      <c r="C376" s="27" t="s">
        <v>48</v>
      </c>
      <c r="D376" s="27" t="s">
        <v>87</v>
      </c>
      <c r="E376" s="29">
        <v>43475</v>
      </c>
      <c r="F376" s="30">
        <f t="shared" ca="1" si="5"/>
        <v>1</v>
      </c>
      <c r="G376" s="31" t="s">
        <v>74</v>
      </c>
      <c r="H376" s="32">
        <v>34110</v>
      </c>
      <c r="I376" s="28">
        <v>4</v>
      </c>
      <c r="J376" s="33">
        <f>Table1[[#This Row],[Възнаграждение]]*1.03</f>
        <v>35133.300000000003</v>
      </c>
    </row>
    <row r="377" spans="1:10" x14ac:dyDescent="0.25">
      <c r="A377" s="27" t="s">
        <v>456</v>
      </c>
      <c r="B377" s="28" t="s">
        <v>61</v>
      </c>
      <c r="C377" s="27" t="s">
        <v>51</v>
      </c>
      <c r="D377" s="27" t="s">
        <v>92</v>
      </c>
      <c r="E377" s="29">
        <v>38919</v>
      </c>
      <c r="F377" s="30">
        <f t="shared" ca="1" si="5"/>
        <v>14</v>
      </c>
      <c r="G377" s="31"/>
      <c r="H377" s="32">
        <v>32536</v>
      </c>
      <c r="I377" s="28">
        <v>2</v>
      </c>
      <c r="J377" s="33">
        <f>Table1[[#This Row],[Възнаграждение]]*1.03</f>
        <v>33512.080000000002</v>
      </c>
    </row>
    <row r="378" spans="1:10" x14ac:dyDescent="0.25">
      <c r="A378" s="27" t="s">
        <v>457</v>
      </c>
      <c r="B378" s="28" t="s">
        <v>55</v>
      </c>
      <c r="C378" s="27" t="s">
        <v>46</v>
      </c>
      <c r="D378" s="27" t="s">
        <v>82</v>
      </c>
      <c r="E378" s="29">
        <v>39438</v>
      </c>
      <c r="F378" s="30">
        <f t="shared" ca="1" si="5"/>
        <v>12</v>
      </c>
      <c r="G378" s="31"/>
      <c r="H378" s="32">
        <v>68510</v>
      </c>
      <c r="I378" s="28">
        <v>5</v>
      </c>
      <c r="J378" s="33">
        <f>Table1[[#This Row],[Възнаграждение]]*1.03</f>
        <v>70565.3</v>
      </c>
    </row>
    <row r="379" spans="1:10" x14ac:dyDescent="0.25">
      <c r="A379" s="27" t="s">
        <v>458</v>
      </c>
      <c r="B379" s="28" t="s">
        <v>36</v>
      </c>
      <c r="C379" s="27" t="s">
        <v>41</v>
      </c>
      <c r="D379" s="27" t="s">
        <v>82</v>
      </c>
      <c r="E379" s="29">
        <v>38363</v>
      </c>
      <c r="F379" s="30">
        <f t="shared" ca="1" si="5"/>
        <v>15</v>
      </c>
      <c r="G379" s="31"/>
      <c r="H379" s="32">
        <v>63340</v>
      </c>
      <c r="I379" s="28">
        <v>3</v>
      </c>
      <c r="J379" s="33">
        <f>Table1[[#This Row],[Възнаграждение]]*1.03</f>
        <v>65240.200000000004</v>
      </c>
    </row>
    <row r="380" spans="1:10" x14ac:dyDescent="0.25">
      <c r="A380" s="27" t="s">
        <v>459</v>
      </c>
      <c r="B380" s="28" t="s">
        <v>36</v>
      </c>
      <c r="C380" s="27" t="s">
        <v>37</v>
      </c>
      <c r="D380" s="27" t="s">
        <v>73</v>
      </c>
      <c r="E380" s="29">
        <v>41743</v>
      </c>
      <c r="F380" s="30">
        <f t="shared" ca="1" si="5"/>
        <v>6</v>
      </c>
      <c r="G380" s="31" t="s">
        <v>85</v>
      </c>
      <c r="H380" s="32">
        <v>69420</v>
      </c>
      <c r="I380" s="28">
        <v>2</v>
      </c>
      <c r="J380" s="33">
        <f>Table1[[#This Row],[Възнаграждение]]*1.03</f>
        <v>71502.600000000006</v>
      </c>
    </row>
    <row r="381" spans="1:10" x14ac:dyDescent="0.25">
      <c r="A381" s="27" t="s">
        <v>460</v>
      </c>
      <c r="B381" s="28" t="s">
        <v>55</v>
      </c>
      <c r="C381" s="27" t="s">
        <v>47</v>
      </c>
      <c r="D381" s="27" t="s">
        <v>92</v>
      </c>
      <c r="E381" s="29">
        <v>43071</v>
      </c>
      <c r="F381" s="30">
        <f t="shared" ca="1" si="5"/>
        <v>2</v>
      </c>
      <c r="G381" s="31"/>
      <c r="H381" s="32">
        <v>36844</v>
      </c>
      <c r="I381" s="28">
        <v>4</v>
      </c>
      <c r="J381" s="33">
        <f>Table1[[#This Row],[Възнаграждение]]*1.03</f>
        <v>37949.32</v>
      </c>
    </row>
    <row r="382" spans="1:10" x14ac:dyDescent="0.25">
      <c r="A382" s="27" t="s">
        <v>461</v>
      </c>
      <c r="B382" s="28" t="s">
        <v>62</v>
      </c>
      <c r="C382" s="27" t="s">
        <v>52</v>
      </c>
      <c r="D382" s="27" t="s">
        <v>73</v>
      </c>
      <c r="E382" s="29">
        <v>39534</v>
      </c>
      <c r="F382" s="30">
        <f t="shared" ca="1" si="5"/>
        <v>12</v>
      </c>
      <c r="G382" s="31" t="s">
        <v>77</v>
      </c>
      <c r="H382" s="32">
        <v>40680</v>
      </c>
      <c r="I382" s="28">
        <v>5</v>
      </c>
      <c r="J382" s="33">
        <f>Table1[[#This Row],[Възнаграждение]]*1.03</f>
        <v>41900.400000000001</v>
      </c>
    </row>
    <row r="383" spans="1:10" x14ac:dyDescent="0.25">
      <c r="A383" s="27" t="s">
        <v>462</v>
      </c>
      <c r="B383" s="28" t="s">
        <v>62</v>
      </c>
      <c r="C383" s="27" t="s">
        <v>48</v>
      </c>
      <c r="D383" s="27" t="s">
        <v>73</v>
      </c>
      <c r="E383" s="29">
        <v>39104</v>
      </c>
      <c r="F383" s="30">
        <f t="shared" ca="1" si="5"/>
        <v>13</v>
      </c>
      <c r="G383" s="31" t="s">
        <v>79</v>
      </c>
      <c r="H383" s="32">
        <v>71380</v>
      </c>
      <c r="I383" s="28">
        <v>2</v>
      </c>
      <c r="J383" s="33">
        <f>Table1[[#This Row],[Възнаграждение]]*1.03</f>
        <v>73521.400000000009</v>
      </c>
    </row>
    <row r="384" spans="1:10" x14ac:dyDescent="0.25">
      <c r="A384" s="27" t="s">
        <v>463</v>
      </c>
      <c r="B384" s="28" t="s">
        <v>36</v>
      </c>
      <c r="C384" s="27" t="s">
        <v>53</v>
      </c>
      <c r="D384" s="27" t="s">
        <v>73</v>
      </c>
      <c r="E384" s="29">
        <v>38636</v>
      </c>
      <c r="F384" s="30">
        <f t="shared" ca="1" si="5"/>
        <v>15</v>
      </c>
      <c r="G384" s="31" t="s">
        <v>79</v>
      </c>
      <c r="H384" s="32">
        <v>23520</v>
      </c>
      <c r="I384" s="28">
        <v>2</v>
      </c>
      <c r="J384" s="33">
        <f>Table1[[#This Row],[Възнаграждение]]*1.03</f>
        <v>24225.600000000002</v>
      </c>
    </row>
    <row r="385" spans="1:10" x14ac:dyDescent="0.25">
      <c r="A385" s="27" t="s">
        <v>464</v>
      </c>
      <c r="B385" s="28" t="s">
        <v>55</v>
      </c>
      <c r="C385" s="27" t="s">
        <v>51</v>
      </c>
      <c r="D385" s="27" t="s">
        <v>73</v>
      </c>
      <c r="E385" s="29">
        <v>43447</v>
      </c>
      <c r="F385" s="30">
        <f t="shared" ca="1" si="5"/>
        <v>1</v>
      </c>
      <c r="G385" s="31" t="s">
        <v>88</v>
      </c>
      <c r="H385" s="32">
        <v>46550</v>
      </c>
      <c r="I385" s="28">
        <v>4</v>
      </c>
      <c r="J385" s="33">
        <f>Table1[[#This Row],[Възнаграждение]]*1.03</f>
        <v>47946.5</v>
      </c>
    </row>
    <row r="386" spans="1:10" x14ac:dyDescent="0.25">
      <c r="A386" s="27" t="s">
        <v>465</v>
      </c>
      <c r="B386" s="28" t="s">
        <v>55</v>
      </c>
      <c r="C386" s="27" t="s">
        <v>51</v>
      </c>
      <c r="D386" s="27" t="s">
        <v>82</v>
      </c>
      <c r="E386" s="29">
        <v>42984</v>
      </c>
      <c r="F386" s="30">
        <f t="shared" ref="F386:F449" ca="1" si="6">DATEDIF(E386,TODAY(),"Y")</f>
        <v>3</v>
      </c>
      <c r="G386" s="31"/>
      <c r="H386" s="32">
        <v>46570</v>
      </c>
      <c r="I386" s="28">
        <v>4</v>
      </c>
      <c r="J386" s="33">
        <f>Table1[[#This Row],[Възнаграждение]]*1.03</f>
        <v>47967.1</v>
      </c>
    </row>
    <row r="387" spans="1:10" x14ac:dyDescent="0.25">
      <c r="A387" s="27" t="s">
        <v>466</v>
      </c>
      <c r="B387" s="28" t="s">
        <v>62</v>
      </c>
      <c r="C387" s="27" t="s">
        <v>51</v>
      </c>
      <c r="D387" s="27" t="s">
        <v>73</v>
      </c>
      <c r="E387" s="29">
        <v>40808</v>
      </c>
      <c r="F387" s="30">
        <f t="shared" ca="1" si="6"/>
        <v>9</v>
      </c>
      <c r="G387" s="31" t="s">
        <v>79</v>
      </c>
      <c r="H387" s="32">
        <v>81340</v>
      </c>
      <c r="I387" s="28">
        <v>2</v>
      </c>
      <c r="J387" s="33">
        <f>Table1[[#This Row],[Възнаграждение]]*1.03</f>
        <v>83780.2</v>
      </c>
    </row>
    <row r="388" spans="1:10" x14ac:dyDescent="0.25">
      <c r="A388" s="27" t="s">
        <v>467</v>
      </c>
      <c r="B388" s="28" t="s">
        <v>55</v>
      </c>
      <c r="C388" s="27" t="s">
        <v>37</v>
      </c>
      <c r="D388" s="27" t="s">
        <v>92</v>
      </c>
      <c r="E388" s="29">
        <v>38801</v>
      </c>
      <c r="F388" s="30">
        <f t="shared" ca="1" si="6"/>
        <v>14</v>
      </c>
      <c r="G388" s="31"/>
      <c r="H388" s="32">
        <v>37016</v>
      </c>
      <c r="I388" s="28">
        <v>4</v>
      </c>
      <c r="J388" s="33">
        <f>Table1[[#This Row],[Възнаграждение]]*1.03</f>
        <v>38126.480000000003</v>
      </c>
    </row>
    <row r="389" spans="1:10" x14ac:dyDescent="0.25">
      <c r="A389" s="27" t="s">
        <v>468</v>
      </c>
      <c r="B389" s="28" t="s">
        <v>36</v>
      </c>
      <c r="C389" s="27" t="s">
        <v>46</v>
      </c>
      <c r="D389" s="27" t="s">
        <v>73</v>
      </c>
      <c r="E389" s="29">
        <v>39897</v>
      </c>
      <c r="F389" s="30">
        <f t="shared" ca="1" si="6"/>
        <v>11</v>
      </c>
      <c r="G389" s="31" t="s">
        <v>85</v>
      </c>
      <c r="H389" s="32">
        <v>64130</v>
      </c>
      <c r="I389" s="28">
        <v>1</v>
      </c>
      <c r="J389" s="33">
        <f>Table1[[#This Row],[Възнаграждение]]*1.03</f>
        <v>66053.900000000009</v>
      </c>
    </row>
    <row r="390" spans="1:10" x14ac:dyDescent="0.25">
      <c r="A390" s="27" t="s">
        <v>469</v>
      </c>
      <c r="B390" s="28" t="s">
        <v>59</v>
      </c>
      <c r="C390" s="27" t="s">
        <v>53</v>
      </c>
      <c r="D390" s="27" t="s">
        <v>82</v>
      </c>
      <c r="E390" s="29">
        <v>42794</v>
      </c>
      <c r="F390" s="30">
        <f t="shared" ca="1" si="6"/>
        <v>3</v>
      </c>
      <c r="G390" s="31"/>
      <c r="H390" s="32">
        <v>74020</v>
      </c>
      <c r="I390" s="28">
        <v>2</v>
      </c>
      <c r="J390" s="33">
        <f>Table1[[#This Row],[Възнаграждение]]*1.03</f>
        <v>76240.600000000006</v>
      </c>
    </row>
    <row r="391" spans="1:10" x14ac:dyDescent="0.25">
      <c r="A391" s="27" t="s">
        <v>470</v>
      </c>
      <c r="B391" s="28" t="s">
        <v>55</v>
      </c>
      <c r="C391" s="27" t="s">
        <v>38</v>
      </c>
      <c r="D391" s="27" t="s">
        <v>73</v>
      </c>
      <c r="E391" s="29">
        <v>43589</v>
      </c>
      <c r="F391" s="30">
        <f t="shared" ca="1" si="6"/>
        <v>1</v>
      </c>
      <c r="G391" s="31" t="s">
        <v>79</v>
      </c>
      <c r="H391" s="32">
        <v>82760</v>
      </c>
      <c r="I391" s="28">
        <v>4</v>
      </c>
      <c r="J391" s="33">
        <f>Table1[[#This Row],[Възнаграждение]]*1.03</f>
        <v>85242.8</v>
      </c>
    </row>
    <row r="392" spans="1:10" x14ac:dyDescent="0.25">
      <c r="A392" s="27" t="s">
        <v>471</v>
      </c>
      <c r="B392" s="28" t="s">
        <v>36</v>
      </c>
      <c r="C392" s="27" t="s">
        <v>46</v>
      </c>
      <c r="D392" s="27" t="s">
        <v>82</v>
      </c>
      <c r="E392" s="29">
        <v>41199</v>
      </c>
      <c r="F392" s="30">
        <f t="shared" ca="1" si="6"/>
        <v>7</v>
      </c>
      <c r="G392" s="31"/>
      <c r="H392" s="32">
        <v>42150</v>
      </c>
      <c r="I392" s="28">
        <v>5</v>
      </c>
      <c r="J392" s="33">
        <f>Table1[[#This Row],[Възнаграждение]]*1.03</f>
        <v>43414.5</v>
      </c>
    </row>
    <row r="393" spans="1:10" x14ac:dyDescent="0.25">
      <c r="A393" s="27" t="s">
        <v>472</v>
      </c>
      <c r="B393" s="28" t="s">
        <v>58</v>
      </c>
      <c r="C393" s="27" t="s">
        <v>37</v>
      </c>
      <c r="D393" s="27" t="s">
        <v>73</v>
      </c>
      <c r="E393" s="29">
        <v>40309</v>
      </c>
      <c r="F393" s="30">
        <f t="shared" ca="1" si="6"/>
        <v>10</v>
      </c>
      <c r="G393" s="31" t="s">
        <v>88</v>
      </c>
      <c r="H393" s="32">
        <v>76910</v>
      </c>
      <c r="I393" s="28">
        <v>2</v>
      </c>
      <c r="J393" s="33">
        <f>Table1[[#This Row],[Възнаграждение]]*1.03</f>
        <v>79217.3</v>
      </c>
    </row>
    <row r="394" spans="1:10" x14ac:dyDescent="0.25">
      <c r="A394" s="27" t="s">
        <v>473</v>
      </c>
      <c r="B394" s="28" t="s">
        <v>36</v>
      </c>
      <c r="C394" s="27" t="s">
        <v>51</v>
      </c>
      <c r="D394" s="27" t="s">
        <v>82</v>
      </c>
      <c r="E394" s="29">
        <v>43272</v>
      </c>
      <c r="F394" s="30">
        <f t="shared" ca="1" si="6"/>
        <v>2</v>
      </c>
      <c r="G394" s="31"/>
      <c r="H394" s="32">
        <v>61134</v>
      </c>
      <c r="I394" s="28">
        <v>4</v>
      </c>
      <c r="J394" s="33">
        <f>Table1[[#This Row],[Възнаграждение]]*1.03</f>
        <v>62968.020000000004</v>
      </c>
    </row>
    <row r="395" spans="1:10" x14ac:dyDescent="0.25">
      <c r="A395" s="27" t="s">
        <v>474</v>
      </c>
      <c r="B395" s="28" t="s">
        <v>61</v>
      </c>
      <c r="C395" s="27" t="s">
        <v>47</v>
      </c>
      <c r="D395" s="27" t="s">
        <v>73</v>
      </c>
      <c r="E395" s="29">
        <v>38758</v>
      </c>
      <c r="F395" s="30">
        <f t="shared" ca="1" si="6"/>
        <v>14</v>
      </c>
      <c r="G395" s="31" t="s">
        <v>74</v>
      </c>
      <c r="H395" s="32">
        <v>46030</v>
      </c>
      <c r="I395" s="28">
        <v>2</v>
      </c>
      <c r="J395" s="33">
        <f>Table1[[#This Row],[Възнаграждение]]*1.03</f>
        <v>47410.9</v>
      </c>
    </row>
    <row r="396" spans="1:10" x14ac:dyDescent="0.25">
      <c r="A396" s="27" t="s">
        <v>475</v>
      </c>
      <c r="B396" s="28" t="s">
        <v>59</v>
      </c>
      <c r="C396" s="27" t="s">
        <v>48</v>
      </c>
      <c r="D396" s="27" t="s">
        <v>73</v>
      </c>
      <c r="E396" s="29">
        <v>43689</v>
      </c>
      <c r="F396" s="30">
        <f t="shared" ca="1" si="6"/>
        <v>1</v>
      </c>
      <c r="G396" s="31" t="s">
        <v>79</v>
      </c>
      <c r="H396" s="32">
        <v>46340</v>
      </c>
      <c r="I396" s="28">
        <v>5</v>
      </c>
      <c r="J396" s="33">
        <f>Table1[[#This Row],[Възнаграждение]]*1.03</f>
        <v>47730.200000000004</v>
      </c>
    </row>
    <row r="397" spans="1:10" x14ac:dyDescent="0.25">
      <c r="A397" s="27" t="s">
        <v>476</v>
      </c>
      <c r="B397" s="28" t="s">
        <v>36</v>
      </c>
      <c r="C397" s="27" t="s">
        <v>47</v>
      </c>
      <c r="D397" s="27" t="s">
        <v>82</v>
      </c>
      <c r="E397" s="29">
        <v>41744</v>
      </c>
      <c r="F397" s="30">
        <f t="shared" ca="1" si="6"/>
        <v>6</v>
      </c>
      <c r="G397" s="31"/>
      <c r="H397" s="32">
        <v>74470</v>
      </c>
      <c r="I397" s="28">
        <v>3</v>
      </c>
      <c r="J397" s="33">
        <f>Table1[[#This Row],[Възнаграждение]]*1.03</f>
        <v>76704.100000000006</v>
      </c>
    </row>
    <row r="398" spans="1:10" x14ac:dyDescent="0.25">
      <c r="A398" s="27" t="s">
        <v>477</v>
      </c>
      <c r="B398" s="28" t="s">
        <v>55</v>
      </c>
      <c r="C398" s="27" t="s">
        <v>53</v>
      </c>
      <c r="D398" s="27" t="s">
        <v>82</v>
      </c>
      <c r="E398" s="29">
        <v>40264</v>
      </c>
      <c r="F398" s="30">
        <f t="shared" ca="1" si="6"/>
        <v>10</v>
      </c>
      <c r="G398" s="31"/>
      <c r="H398" s="32">
        <v>78100</v>
      </c>
      <c r="I398" s="28">
        <v>3</v>
      </c>
      <c r="J398" s="33">
        <f>Table1[[#This Row],[Възнаграждение]]*1.03</f>
        <v>80443</v>
      </c>
    </row>
    <row r="399" spans="1:10" x14ac:dyDescent="0.25">
      <c r="A399" s="27" t="s">
        <v>478</v>
      </c>
      <c r="B399" s="28" t="s">
        <v>55</v>
      </c>
      <c r="C399" s="27" t="s">
        <v>44</v>
      </c>
      <c r="D399" s="27" t="s">
        <v>73</v>
      </c>
      <c r="E399" s="29">
        <v>41865</v>
      </c>
      <c r="F399" s="30">
        <f t="shared" ca="1" si="6"/>
        <v>6</v>
      </c>
      <c r="G399" s="31" t="s">
        <v>85</v>
      </c>
      <c r="H399" s="32">
        <v>50990</v>
      </c>
      <c r="I399" s="28">
        <v>4</v>
      </c>
      <c r="J399" s="33">
        <f>Table1[[#This Row],[Възнаграждение]]*1.03</f>
        <v>52519.700000000004</v>
      </c>
    </row>
    <row r="400" spans="1:10" x14ac:dyDescent="0.25">
      <c r="A400" s="27" t="s">
        <v>479</v>
      </c>
      <c r="B400" s="28" t="s">
        <v>36</v>
      </c>
      <c r="C400" s="27" t="s">
        <v>37</v>
      </c>
      <c r="D400" s="27" t="s">
        <v>73</v>
      </c>
      <c r="E400" s="29">
        <v>43127</v>
      </c>
      <c r="F400" s="30">
        <f t="shared" ca="1" si="6"/>
        <v>2</v>
      </c>
      <c r="G400" s="31" t="s">
        <v>74</v>
      </c>
      <c r="H400" s="32">
        <v>24090</v>
      </c>
      <c r="I400" s="28">
        <v>4</v>
      </c>
      <c r="J400" s="33">
        <f>Table1[[#This Row],[Възнаграждение]]*1.03</f>
        <v>24812.7</v>
      </c>
    </row>
    <row r="401" spans="1:10" x14ac:dyDescent="0.25">
      <c r="A401" s="27" t="s">
        <v>480</v>
      </c>
      <c r="B401" s="28" t="s">
        <v>59</v>
      </c>
      <c r="C401" s="27" t="s">
        <v>46</v>
      </c>
      <c r="D401" s="27" t="s">
        <v>87</v>
      </c>
      <c r="E401" s="29">
        <v>42917</v>
      </c>
      <c r="F401" s="30">
        <f t="shared" ca="1" si="6"/>
        <v>3</v>
      </c>
      <c r="G401" s="31" t="s">
        <v>74</v>
      </c>
      <c r="H401" s="32">
        <v>46645</v>
      </c>
      <c r="I401" s="28">
        <v>5</v>
      </c>
      <c r="J401" s="33">
        <f>Table1[[#This Row],[Възнаграждение]]*1.03</f>
        <v>48044.35</v>
      </c>
    </row>
    <row r="402" spans="1:10" x14ac:dyDescent="0.25">
      <c r="A402" s="27" t="s">
        <v>481</v>
      </c>
      <c r="B402" s="28" t="s">
        <v>36</v>
      </c>
      <c r="C402" s="27" t="s">
        <v>44</v>
      </c>
      <c r="D402" s="27" t="s">
        <v>73</v>
      </c>
      <c r="E402" s="29">
        <v>42986</v>
      </c>
      <c r="F402" s="30">
        <f t="shared" ca="1" si="6"/>
        <v>3</v>
      </c>
      <c r="G402" s="31" t="s">
        <v>88</v>
      </c>
      <c r="H402" s="32">
        <v>77950</v>
      </c>
      <c r="I402" s="28">
        <v>4</v>
      </c>
      <c r="J402" s="33">
        <f>Table1[[#This Row],[Възнаграждение]]*1.03</f>
        <v>80288.5</v>
      </c>
    </row>
    <row r="403" spans="1:10" x14ac:dyDescent="0.25">
      <c r="A403" s="27" t="s">
        <v>482</v>
      </c>
      <c r="B403" s="28" t="s">
        <v>61</v>
      </c>
      <c r="C403" s="27" t="s">
        <v>49</v>
      </c>
      <c r="D403" s="27" t="s">
        <v>73</v>
      </c>
      <c r="E403" s="29">
        <v>42215</v>
      </c>
      <c r="F403" s="30">
        <f t="shared" ca="1" si="6"/>
        <v>5</v>
      </c>
      <c r="G403" s="31" t="s">
        <v>79</v>
      </c>
      <c r="H403" s="32">
        <v>43110</v>
      </c>
      <c r="I403" s="28">
        <v>2</v>
      </c>
      <c r="J403" s="33">
        <f>Table1[[#This Row],[Възнаграждение]]*1.03</f>
        <v>44403.3</v>
      </c>
    </row>
    <row r="404" spans="1:10" x14ac:dyDescent="0.25">
      <c r="A404" s="27" t="s">
        <v>483</v>
      </c>
      <c r="B404" s="28" t="s">
        <v>55</v>
      </c>
      <c r="C404" s="27" t="s">
        <v>40</v>
      </c>
      <c r="D404" s="27" t="s">
        <v>73</v>
      </c>
      <c r="E404" s="29">
        <v>42107</v>
      </c>
      <c r="F404" s="30">
        <f t="shared" ca="1" si="6"/>
        <v>5</v>
      </c>
      <c r="G404" s="31" t="s">
        <v>79</v>
      </c>
      <c r="H404" s="32">
        <v>69060</v>
      </c>
      <c r="I404" s="28">
        <v>1</v>
      </c>
      <c r="J404" s="33">
        <f>Table1[[#This Row],[Възнаграждение]]*1.03</f>
        <v>71131.8</v>
      </c>
    </row>
    <row r="405" spans="1:10" x14ac:dyDescent="0.25">
      <c r="A405" s="27" t="s">
        <v>484</v>
      </c>
      <c r="B405" s="28" t="s">
        <v>36</v>
      </c>
      <c r="C405" s="27" t="s">
        <v>37</v>
      </c>
      <c r="D405" s="27" t="s">
        <v>82</v>
      </c>
      <c r="E405" s="29">
        <v>43281</v>
      </c>
      <c r="F405" s="30">
        <f t="shared" ca="1" si="6"/>
        <v>2</v>
      </c>
      <c r="G405" s="31"/>
      <c r="H405" s="32">
        <v>52750</v>
      </c>
      <c r="I405" s="28">
        <v>1</v>
      </c>
      <c r="J405" s="33">
        <f>Table1[[#This Row],[Възнаграждение]]*1.03</f>
        <v>54332.5</v>
      </c>
    </row>
    <row r="406" spans="1:10" x14ac:dyDescent="0.25">
      <c r="A406" s="27" t="s">
        <v>485</v>
      </c>
      <c r="B406" s="28" t="s">
        <v>62</v>
      </c>
      <c r="C406" s="27" t="s">
        <v>46</v>
      </c>
      <c r="D406" s="27" t="s">
        <v>82</v>
      </c>
      <c r="E406" s="29">
        <v>40750</v>
      </c>
      <c r="F406" s="30">
        <f t="shared" ca="1" si="6"/>
        <v>9</v>
      </c>
      <c r="G406" s="31"/>
      <c r="H406" s="32">
        <v>71830</v>
      </c>
      <c r="I406" s="28">
        <v>3</v>
      </c>
      <c r="J406" s="33">
        <f>Table1[[#This Row],[Възнаграждение]]*1.03</f>
        <v>73984.900000000009</v>
      </c>
    </row>
    <row r="407" spans="1:10" x14ac:dyDescent="0.25">
      <c r="A407" s="27" t="s">
        <v>486</v>
      </c>
      <c r="B407" s="28" t="s">
        <v>55</v>
      </c>
      <c r="C407" s="27" t="s">
        <v>50</v>
      </c>
      <c r="D407" s="27" t="s">
        <v>73</v>
      </c>
      <c r="E407" s="29">
        <v>41317</v>
      </c>
      <c r="F407" s="30">
        <f t="shared" ca="1" si="6"/>
        <v>7</v>
      </c>
      <c r="G407" s="31" t="s">
        <v>79</v>
      </c>
      <c r="H407" s="32">
        <v>37770</v>
      </c>
      <c r="I407" s="28">
        <v>5</v>
      </c>
      <c r="J407" s="33">
        <f>Table1[[#This Row],[Възнаграждение]]*1.03</f>
        <v>38903.1</v>
      </c>
    </row>
    <row r="408" spans="1:10" x14ac:dyDescent="0.25">
      <c r="A408" s="27" t="s">
        <v>487</v>
      </c>
      <c r="B408" s="28" t="s">
        <v>62</v>
      </c>
      <c r="C408" s="27" t="s">
        <v>47</v>
      </c>
      <c r="D408" s="27" t="s">
        <v>82</v>
      </c>
      <c r="E408" s="29">
        <v>38653</v>
      </c>
      <c r="F408" s="30">
        <f t="shared" ca="1" si="6"/>
        <v>14</v>
      </c>
      <c r="G408" s="31"/>
      <c r="H408" s="32">
        <v>47620</v>
      </c>
      <c r="I408" s="28">
        <v>5</v>
      </c>
      <c r="J408" s="33">
        <f>Table1[[#This Row],[Възнаграждение]]*1.03</f>
        <v>49048.6</v>
      </c>
    </row>
    <row r="409" spans="1:10" x14ac:dyDescent="0.25">
      <c r="A409" s="27" t="s">
        <v>488</v>
      </c>
      <c r="B409" s="28" t="s">
        <v>55</v>
      </c>
      <c r="C409" s="27" t="s">
        <v>51</v>
      </c>
      <c r="D409" s="27" t="s">
        <v>73</v>
      </c>
      <c r="E409" s="29">
        <v>42189</v>
      </c>
      <c r="F409" s="30">
        <f t="shared" ca="1" si="6"/>
        <v>5</v>
      </c>
      <c r="G409" s="31" t="s">
        <v>74</v>
      </c>
      <c r="H409" s="32">
        <v>82370</v>
      </c>
      <c r="I409" s="28">
        <v>5</v>
      </c>
      <c r="J409" s="33">
        <f>Table1[[#This Row],[Възнаграждение]]*1.03</f>
        <v>84841.1</v>
      </c>
    </row>
    <row r="410" spans="1:10" x14ac:dyDescent="0.25">
      <c r="A410" s="27" t="s">
        <v>489</v>
      </c>
      <c r="B410" s="28" t="s">
        <v>55</v>
      </c>
      <c r="C410" s="27" t="s">
        <v>46</v>
      </c>
      <c r="D410" s="27" t="s">
        <v>82</v>
      </c>
      <c r="E410" s="29">
        <v>39190</v>
      </c>
      <c r="F410" s="30">
        <f t="shared" ca="1" si="6"/>
        <v>13</v>
      </c>
      <c r="G410" s="31"/>
      <c r="H410" s="32">
        <v>45420</v>
      </c>
      <c r="I410" s="28">
        <v>1</v>
      </c>
      <c r="J410" s="33">
        <f>Table1[[#This Row],[Възнаграждение]]*1.03</f>
        <v>46782.6</v>
      </c>
    </row>
    <row r="411" spans="1:10" x14ac:dyDescent="0.25">
      <c r="A411" s="27" t="s">
        <v>490</v>
      </c>
      <c r="B411" s="28" t="s">
        <v>62</v>
      </c>
      <c r="C411" s="27" t="s">
        <v>51</v>
      </c>
      <c r="D411" s="27" t="s">
        <v>82</v>
      </c>
      <c r="E411" s="29">
        <v>42189</v>
      </c>
      <c r="F411" s="30">
        <f t="shared" ca="1" si="6"/>
        <v>5</v>
      </c>
      <c r="G411" s="31"/>
      <c r="H411" s="32">
        <v>86040</v>
      </c>
      <c r="I411" s="28">
        <v>5</v>
      </c>
      <c r="J411" s="33">
        <f>Table1[[#This Row],[Възнаграждение]]*1.03</f>
        <v>88621.2</v>
      </c>
    </row>
    <row r="412" spans="1:10" x14ac:dyDescent="0.25">
      <c r="A412" s="27" t="s">
        <v>491</v>
      </c>
      <c r="B412" s="28" t="s">
        <v>36</v>
      </c>
      <c r="C412" s="27" t="s">
        <v>41</v>
      </c>
      <c r="D412" s="27" t="s">
        <v>73</v>
      </c>
      <c r="E412" s="29">
        <v>39702</v>
      </c>
      <c r="F412" s="30">
        <f t="shared" ca="1" si="6"/>
        <v>12</v>
      </c>
      <c r="G412" s="31" t="s">
        <v>74</v>
      </c>
      <c r="H412" s="32">
        <v>71950</v>
      </c>
      <c r="I412" s="28">
        <v>5</v>
      </c>
      <c r="J412" s="33">
        <f>Table1[[#This Row],[Възнаграждение]]*1.03</f>
        <v>74108.5</v>
      </c>
    </row>
    <row r="413" spans="1:10" x14ac:dyDescent="0.25">
      <c r="A413" s="27" t="s">
        <v>492</v>
      </c>
      <c r="B413" s="28" t="s">
        <v>36</v>
      </c>
      <c r="C413" s="27" t="s">
        <v>50</v>
      </c>
      <c r="D413" s="27" t="s">
        <v>73</v>
      </c>
      <c r="E413" s="29">
        <v>41602</v>
      </c>
      <c r="F413" s="30">
        <f t="shared" ca="1" si="6"/>
        <v>6</v>
      </c>
      <c r="G413" s="31" t="s">
        <v>79</v>
      </c>
      <c r="H413" s="32">
        <v>66824</v>
      </c>
      <c r="I413" s="28">
        <v>2</v>
      </c>
      <c r="J413" s="33">
        <f>Table1[[#This Row],[Възнаграждение]]*1.03</f>
        <v>68828.72</v>
      </c>
    </row>
    <row r="414" spans="1:10" x14ac:dyDescent="0.25">
      <c r="A414" s="27" t="s">
        <v>493</v>
      </c>
      <c r="B414" s="28" t="s">
        <v>62</v>
      </c>
      <c r="C414" s="27" t="s">
        <v>50</v>
      </c>
      <c r="D414" s="27" t="s">
        <v>73</v>
      </c>
      <c r="E414" s="29">
        <v>38542</v>
      </c>
      <c r="F414" s="30">
        <f t="shared" ca="1" si="6"/>
        <v>15</v>
      </c>
      <c r="G414" s="31" t="s">
        <v>79</v>
      </c>
      <c r="H414" s="32">
        <v>67407</v>
      </c>
      <c r="I414" s="28">
        <v>5</v>
      </c>
      <c r="J414" s="33">
        <f>Table1[[#This Row],[Възнаграждение]]*1.03</f>
        <v>69429.210000000006</v>
      </c>
    </row>
    <row r="415" spans="1:10" x14ac:dyDescent="0.25">
      <c r="A415" s="27" t="s">
        <v>494</v>
      </c>
      <c r="B415" s="28" t="s">
        <v>61</v>
      </c>
      <c r="C415" s="27" t="s">
        <v>44</v>
      </c>
      <c r="D415" s="27" t="s">
        <v>73</v>
      </c>
      <c r="E415" s="29">
        <v>41584</v>
      </c>
      <c r="F415" s="30">
        <f t="shared" ca="1" si="6"/>
        <v>6</v>
      </c>
      <c r="G415" s="31" t="s">
        <v>85</v>
      </c>
      <c r="H415" s="32">
        <v>77840</v>
      </c>
      <c r="I415" s="28">
        <v>2</v>
      </c>
      <c r="J415" s="33">
        <f>Table1[[#This Row],[Възнаграждение]]*1.03</f>
        <v>80175.199999999997</v>
      </c>
    </row>
    <row r="416" spans="1:10" x14ac:dyDescent="0.25">
      <c r="A416" s="27" t="s">
        <v>495</v>
      </c>
      <c r="B416" s="28" t="s">
        <v>58</v>
      </c>
      <c r="C416" s="27" t="s">
        <v>48</v>
      </c>
      <c r="D416" s="27" t="s">
        <v>73</v>
      </c>
      <c r="E416" s="29">
        <v>38875</v>
      </c>
      <c r="F416" s="30">
        <f t="shared" ca="1" si="6"/>
        <v>14</v>
      </c>
      <c r="G416" s="31" t="s">
        <v>77</v>
      </c>
      <c r="H416" s="32">
        <v>39680</v>
      </c>
      <c r="I416" s="28">
        <v>5</v>
      </c>
      <c r="J416" s="33">
        <f>Table1[[#This Row],[Възнаграждение]]*1.03</f>
        <v>40870.400000000001</v>
      </c>
    </row>
    <row r="417" spans="1:10" x14ac:dyDescent="0.25">
      <c r="A417" s="27" t="s">
        <v>496</v>
      </c>
      <c r="B417" s="28" t="s">
        <v>55</v>
      </c>
      <c r="C417" s="27" t="s">
        <v>41</v>
      </c>
      <c r="D417" s="27" t="s">
        <v>92</v>
      </c>
      <c r="E417" s="29">
        <v>39063</v>
      </c>
      <c r="F417" s="30">
        <f t="shared" ca="1" si="6"/>
        <v>13</v>
      </c>
      <c r="G417" s="31"/>
      <c r="H417" s="32">
        <v>30080</v>
      </c>
      <c r="I417" s="28">
        <v>3</v>
      </c>
      <c r="J417" s="33">
        <f>Table1[[#This Row],[Възнаграждение]]*1.03</f>
        <v>30982.400000000001</v>
      </c>
    </row>
    <row r="418" spans="1:10" x14ac:dyDescent="0.25">
      <c r="A418" s="27" t="s">
        <v>497</v>
      </c>
      <c r="B418" s="28" t="s">
        <v>59</v>
      </c>
      <c r="C418" s="27" t="s">
        <v>38</v>
      </c>
      <c r="D418" s="27" t="s">
        <v>82</v>
      </c>
      <c r="E418" s="29">
        <v>38637</v>
      </c>
      <c r="F418" s="30">
        <f t="shared" ca="1" si="6"/>
        <v>15</v>
      </c>
      <c r="G418" s="31"/>
      <c r="H418" s="32">
        <v>32940</v>
      </c>
      <c r="I418" s="28">
        <v>5</v>
      </c>
      <c r="J418" s="33">
        <f>Table1[[#This Row],[Възнаграждение]]*1.03</f>
        <v>33928.200000000004</v>
      </c>
    </row>
    <row r="419" spans="1:10" x14ac:dyDescent="0.25">
      <c r="A419" s="27" t="s">
        <v>498</v>
      </c>
      <c r="B419" s="28" t="s">
        <v>62</v>
      </c>
      <c r="C419" s="27" t="s">
        <v>41</v>
      </c>
      <c r="D419" s="27" t="s">
        <v>92</v>
      </c>
      <c r="E419" s="29">
        <v>38948</v>
      </c>
      <c r="F419" s="30">
        <f t="shared" ca="1" si="6"/>
        <v>14</v>
      </c>
      <c r="G419" s="31"/>
      <c r="H419" s="32">
        <v>33056</v>
      </c>
      <c r="I419" s="28">
        <v>5</v>
      </c>
      <c r="J419" s="33">
        <f>Table1[[#This Row],[Възнаграждение]]*1.03</f>
        <v>34047.68</v>
      </c>
    </row>
    <row r="420" spans="1:10" x14ac:dyDescent="0.25">
      <c r="A420" s="27" t="s">
        <v>499</v>
      </c>
      <c r="B420" s="28" t="s">
        <v>58</v>
      </c>
      <c r="C420" s="27" t="s">
        <v>53</v>
      </c>
      <c r="D420" s="27" t="s">
        <v>73</v>
      </c>
      <c r="E420" s="29">
        <v>43383</v>
      </c>
      <c r="F420" s="30">
        <f t="shared" ca="1" si="6"/>
        <v>2</v>
      </c>
      <c r="G420" s="31" t="s">
        <v>74</v>
      </c>
      <c r="H420" s="32">
        <v>39110</v>
      </c>
      <c r="I420" s="28">
        <v>5</v>
      </c>
      <c r="J420" s="33">
        <f>Table1[[#This Row],[Възнаграждение]]*1.03</f>
        <v>40283.300000000003</v>
      </c>
    </row>
    <row r="421" spans="1:10" x14ac:dyDescent="0.25">
      <c r="A421" s="27" t="s">
        <v>500</v>
      </c>
      <c r="B421" s="28" t="s">
        <v>55</v>
      </c>
      <c r="C421" s="27" t="s">
        <v>46</v>
      </c>
      <c r="D421" s="27" t="s">
        <v>73</v>
      </c>
      <c r="E421" s="29">
        <v>42773</v>
      </c>
      <c r="F421" s="30">
        <f t="shared" ca="1" si="6"/>
        <v>3</v>
      </c>
      <c r="G421" s="31" t="s">
        <v>74</v>
      </c>
      <c r="H421" s="32">
        <v>73450</v>
      </c>
      <c r="I421" s="28">
        <v>3</v>
      </c>
      <c r="J421" s="33">
        <f>Table1[[#This Row],[Възнаграждение]]*1.03</f>
        <v>75653.5</v>
      </c>
    </row>
    <row r="422" spans="1:10" x14ac:dyDescent="0.25">
      <c r="A422" s="27" t="s">
        <v>501</v>
      </c>
      <c r="B422" s="28" t="s">
        <v>55</v>
      </c>
      <c r="C422" s="27" t="s">
        <v>46</v>
      </c>
      <c r="D422" s="27" t="s">
        <v>73</v>
      </c>
      <c r="E422" s="29">
        <v>42664</v>
      </c>
      <c r="F422" s="30">
        <f t="shared" ca="1" si="6"/>
        <v>3</v>
      </c>
      <c r="G422" s="31" t="s">
        <v>74</v>
      </c>
      <c r="H422" s="32">
        <v>35600</v>
      </c>
      <c r="I422" s="28">
        <v>5</v>
      </c>
      <c r="J422" s="33">
        <f>Table1[[#This Row],[Възнаграждение]]*1.03</f>
        <v>36668</v>
      </c>
    </row>
    <row r="423" spans="1:10" x14ac:dyDescent="0.25">
      <c r="A423" s="27" t="s">
        <v>502</v>
      </c>
      <c r="B423" s="28" t="s">
        <v>62</v>
      </c>
      <c r="C423" s="27" t="s">
        <v>53</v>
      </c>
      <c r="D423" s="27" t="s">
        <v>82</v>
      </c>
      <c r="E423" s="29">
        <v>38508</v>
      </c>
      <c r="F423" s="30">
        <f t="shared" ca="1" si="6"/>
        <v>15</v>
      </c>
      <c r="G423" s="31"/>
      <c r="H423" s="32">
        <v>72480</v>
      </c>
      <c r="I423" s="28">
        <v>2</v>
      </c>
      <c r="J423" s="33">
        <f>Table1[[#This Row],[Възнаграждение]]*1.03</f>
        <v>74654.400000000009</v>
      </c>
    </row>
    <row r="424" spans="1:10" x14ac:dyDescent="0.25">
      <c r="A424" s="27" t="s">
        <v>503</v>
      </c>
      <c r="B424" s="28" t="s">
        <v>62</v>
      </c>
      <c r="C424" s="27" t="s">
        <v>44</v>
      </c>
      <c r="D424" s="27" t="s">
        <v>73</v>
      </c>
      <c r="E424" s="29">
        <v>42118</v>
      </c>
      <c r="F424" s="30">
        <f t="shared" ca="1" si="6"/>
        <v>5</v>
      </c>
      <c r="G424" s="31" t="s">
        <v>77</v>
      </c>
      <c r="H424" s="32">
        <v>80880</v>
      </c>
      <c r="I424" s="28">
        <v>1</v>
      </c>
      <c r="J424" s="33">
        <f>Table1[[#This Row],[Възнаграждение]]*1.03</f>
        <v>83306.400000000009</v>
      </c>
    </row>
    <row r="425" spans="1:10" x14ac:dyDescent="0.25">
      <c r="A425" s="27" t="s">
        <v>504</v>
      </c>
      <c r="B425" s="28" t="s">
        <v>55</v>
      </c>
      <c r="C425" s="27" t="s">
        <v>51</v>
      </c>
      <c r="D425" s="27" t="s">
        <v>73</v>
      </c>
      <c r="E425" s="29">
        <v>40789</v>
      </c>
      <c r="F425" s="30">
        <f t="shared" ca="1" si="6"/>
        <v>9</v>
      </c>
      <c r="G425" s="31" t="s">
        <v>88</v>
      </c>
      <c r="H425" s="32">
        <v>48280</v>
      </c>
      <c r="I425" s="28">
        <v>4</v>
      </c>
      <c r="J425" s="33">
        <f>Table1[[#This Row],[Възнаграждение]]*1.03</f>
        <v>49728.4</v>
      </c>
    </row>
    <row r="426" spans="1:10" x14ac:dyDescent="0.25">
      <c r="A426" s="27" t="s">
        <v>505</v>
      </c>
      <c r="B426" s="28" t="s">
        <v>36</v>
      </c>
      <c r="C426" s="27" t="s">
        <v>46</v>
      </c>
      <c r="D426" s="27" t="s">
        <v>82</v>
      </c>
      <c r="E426" s="29">
        <v>42000</v>
      </c>
      <c r="F426" s="30">
        <f t="shared" ca="1" si="6"/>
        <v>5</v>
      </c>
      <c r="G426" s="31"/>
      <c r="H426" s="32">
        <v>63310</v>
      </c>
      <c r="I426" s="28">
        <v>3</v>
      </c>
      <c r="J426" s="33">
        <f>Table1[[#This Row],[Възнаграждение]]*1.03</f>
        <v>65209.3</v>
      </c>
    </row>
    <row r="427" spans="1:10" x14ac:dyDescent="0.25">
      <c r="A427" s="27" t="s">
        <v>506</v>
      </c>
      <c r="B427" s="28" t="s">
        <v>62</v>
      </c>
      <c r="C427" s="27" t="s">
        <v>50</v>
      </c>
      <c r="D427" s="27" t="s">
        <v>82</v>
      </c>
      <c r="E427" s="29">
        <v>38531</v>
      </c>
      <c r="F427" s="30">
        <f t="shared" ca="1" si="6"/>
        <v>15</v>
      </c>
      <c r="G427" s="31"/>
      <c r="H427" s="32">
        <v>59050</v>
      </c>
      <c r="I427" s="28">
        <v>4</v>
      </c>
      <c r="J427" s="33">
        <f>Table1[[#This Row],[Възнаграждение]]*1.03</f>
        <v>60821.5</v>
      </c>
    </row>
    <row r="428" spans="1:10" x14ac:dyDescent="0.25">
      <c r="A428" s="27" t="s">
        <v>507</v>
      </c>
      <c r="B428" s="28" t="s">
        <v>55</v>
      </c>
      <c r="C428" s="27" t="s">
        <v>38</v>
      </c>
      <c r="D428" s="27" t="s">
        <v>87</v>
      </c>
      <c r="E428" s="29">
        <v>41568</v>
      </c>
      <c r="F428" s="30">
        <f t="shared" ca="1" si="6"/>
        <v>6</v>
      </c>
      <c r="G428" s="31" t="s">
        <v>77</v>
      </c>
      <c r="H428" s="32">
        <v>18655</v>
      </c>
      <c r="I428" s="28">
        <v>4</v>
      </c>
      <c r="J428" s="33">
        <f>Table1[[#This Row],[Възнаграждение]]*1.03</f>
        <v>19214.650000000001</v>
      </c>
    </row>
    <row r="429" spans="1:10" x14ac:dyDescent="0.25">
      <c r="A429" s="27" t="s">
        <v>508</v>
      </c>
      <c r="B429" s="28" t="s">
        <v>55</v>
      </c>
      <c r="C429" s="27" t="s">
        <v>53</v>
      </c>
      <c r="D429" s="27" t="s">
        <v>73</v>
      </c>
      <c r="E429" s="29">
        <v>43507</v>
      </c>
      <c r="F429" s="30">
        <f t="shared" ca="1" si="6"/>
        <v>1</v>
      </c>
      <c r="G429" s="31" t="s">
        <v>74</v>
      </c>
      <c r="H429" s="32">
        <v>48550</v>
      </c>
      <c r="I429" s="28">
        <v>5</v>
      </c>
      <c r="J429" s="33">
        <f>Table1[[#This Row],[Възнаграждение]]*1.03</f>
        <v>50006.5</v>
      </c>
    </row>
    <row r="430" spans="1:10" x14ac:dyDescent="0.25">
      <c r="A430" s="27" t="s">
        <v>509</v>
      </c>
      <c r="B430" s="28" t="s">
        <v>36</v>
      </c>
      <c r="C430" s="27" t="s">
        <v>50</v>
      </c>
      <c r="D430" s="27" t="s">
        <v>87</v>
      </c>
      <c r="E430" s="29">
        <v>38657</v>
      </c>
      <c r="F430" s="30">
        <f t="shared" ca="1" si="6"/>
        <v>14</v>
      </c>
      <c r="G430" s="31" t="s">
        <v>74</v>
      </c>
      <c r="H430" s="32">
        <v>34980</v>
      </c>
      <c r="I430" s="28">
        <v>2</v>
      </c>
      <c r="J430" s="33">
        <f>Table1[[#This Row],[Възнаграждение]]*1.03</f>
        <v>36029.4</v>
      </c>
    </row>
    <row r="431" spans="1:10" x14ac:dyDescent="0.25">
      <c r="A431" s="27" t="s">
        <v>510</v>
      </c>
      <c r="B431" s="28" t="s">
        <v>55</v>
      </c>
      <c r="C431" s="27" t="s">
        <v>41</v>
      </c>
      <c r="D431" s="27" t="s">
        <v>73</v>
      </c>
      <c r="E431" s="29">
        <v>43057</v>
      </c>
      <c r="F431" s="30">
        <f t="shared" ca="1" si="6"/>
        <v>2</v>
      </c>
      <c r="G431" s="31" t="s">
        <v>85</v>
      </c>
      <c r="H431" s="32">
        <v>68910</v>
      </c>
      <c r="I431" s="28">
        <v>5</v>
      </c>
      <c r="J431" s="33">
        <f>Table1[[#This Row],[Възнаграждение]]*1.03</f>
        <v>70977.3</v>
      </c>
    </row>
    <row r="432" spans="1:10" x14ac:dyDescent="0.25">
      <c r="A432" s="27" t="s">
        <v>511</v>
      </c>
      <c r="B432" s="28" t="s">
        <v>36</v>
      </c>
      <c r="C432" s="27" t="s">
        <v>38</v>
      </c>
      <c r="D432" s="27" t="s">
        <v>73</v>
      </c>
      <c r="E432" s="29">
        <v>38538</v>
      </c>
      <c r="F432" s="30">
        <f t="shared" ca="1" si="6"/>
        <v>15</v>
      </c>
      <c r="G432" s="31" t="s">
        <v>79</v>
      </c>
      <c r="H432" s="32">
        <v>50110</v>
      </c>
      <c r="I432" s="28">
        <v>1</v>
      </c>
      <c r="J432" s="33">
        <f>Table1[[#This Row],[Възнаграждение]]*1.03</f>
        <v>51613.3</v>
      </c>
    </row>
    <row r="433" spans="1:10" x14ac:dyDescent="0.25">
      <c r="A433" s="27" t="s">
        <v>512</v>
      </c>
      <c r="B433" s="28" t="s">
        <v>55</v>
      </c>
      <c r="C433" s="27" t="s">
        <v>46</v>
      </c>
      <c r="D433" s="27" t="s">
        <v>73</v>
      </c>
      <c r="E433" s="29">
        <v>41282</v>
      </c>
      <c r="F433" s="30">
        <f t="shared" ca="1" si="6"/>
        <v>7</v>
      </c>
      <c r="G433" s="31" t="s">
        <v>79</v>
      </c>
      <c r="H433" s="32">
        <v>65720</v>
      </c>
      <c r="I433" s="28">
        <v>1</v>
      </c>
      <c r="J433" s="33">
        <f>Table1[[#This Row],[Възнаграждение]]*1.03</f>
        <v>67691.600000000006</v>
      </c>
    </row>
    <row r="434" spans="1:10" x14ac:dyDescent="0.25">
      <c r="A434" s="27" t="s">
        <v>513</v>
      </c>
      <c r="B434" s="28" t="s">
        <v>61</v>
      </c>
      <c r="C434" s="27" t="s">
        <v>46</v>
      </c>
      <c r="D434" s="27" t="s">
        <v>73</v>
      </c>
      <c r="E434" s="29">
        <v>42935</v>
      </c>
      <c r="F434" s="30">
        <f t="shared" ca="1" si="6"/>
        <v>3</v>
      </c>
      <c r="G434" s="31" t="s">
        <v>74</v>
      </c>
      <c r="H434" s="32">
        <v>59320</v>
      </c>
      <c r="I434" s="28">
        <v>4</v>
      </c>
      <c r="J434" s="33">
        <f>Table1[[#This Row],[Възнаграждение]]*1.03</f>
        <v>61099.6</v>
      </c>
    </row>
    <row r="435" spans="1:10" x14ac:dyDescent="0.25">
      <c r="A435" s="27" t="s">
        <v>514</v>
      </c>
      <c r="B435" s="28" t="s">
        <v>36</v>
      </c>
      <c r="C435" s="27" t="s">
        <v>51</v>
      </c>
      <c r="D435" s="27" t="s">
        <v>87</v>
      </c>
      <c r="E435" s="29">
        <v>41616</v>
      </c>
      <c r="F435" s="30">
        <f t="shared" ca="1" si="6"/>
        <v>6</v>
      </c>
      <c r="G435" s="31" t="s">
        <v>85</v>
      </c>
      <c r="H435" s="32">
        <v>27710</v>
      </c>
      <c r="I435" s="28">
        <v>3</v>
      </c>
      <c r="J435" s="33">
        <f>Table1[[#This Row],[Възнаграждение]]*1.03</f>
        <v>28541.3</v>
      </c>
    </row>
    <row r="436" spans="1:10" x14ac:dyDescent="0.25">
      <c r="A436" s="27" t="s">
        <v>515</v>
      </c>
      <c r="B436" s="28" t="s">
        <v>58</v>
      </c>
      <c r="C436" s="27" t="s">
        <v>46</v>
      </c>
      <c r="D436" s="27" t="s">
        <v>92</v>
      </c>
      <c r="E436" s="29">
        <v>41739</v>
      </c>
      <c r="F436" s="30">
        <f t="shared" ca="1" si="6"/>
        <v>6</v>
      </c>
      <c r="G436" s="31"/>
      <c r="H436" s="32">
        <v>30416</v>
      </c>
      <c r="I436" s="28">
        <v>1</v>
      </c>
      <c r="J436" s="33">
        <f>Table1[[#This Row],[Възнаграждение]]*1.03</f>
        <v>31328.48</v>
      </c>
    </row>
    <row r="437" spans="1:10" x14ac:dyDescent="0.25">
      <c r="A437" s="27" t="s">
        <v>516</v>
      </c>
      <c r="B437" s="28" t="s">
        <v>36</v>
      </c>
      <c r="C437" s="27" t="s">
        <v>39</v>
      </c>
      <c r="D437" s="27" t="s">
        <v>73</v>
      </c>
      <c r="E437" s="29">
        <v>41207</v>
      </c>
      <c r="F437" s="30">
        <f t="shared" ca="1" si="6"/>
        <v>7</v>
      </c>
      <c r="G437" s="31" t="s">
        <v>79</v>
      </c>
      <c r="H437" s="32">
        <v>49360</v>
      </c>
      <c r="I437" s="28">
        <v>2</v>
      </c>
      <c r="J437" s="33">
        <f>Table1[[#This Row],[Възнаграждение]]*1.03</f>
        <v>50840.800000000003</v>
      </c>
    </row>
    <row r="438" spans="1:10" x14ac:dyDescent="0.25">
      <c r="A438" s="27" t="s">
        <v>517</v>
      </c>
      <c r="B438" s="28" t="s">
        <v>55</v>
      </c>
      <c r="C438" s="27" t="s">
        <v>46</v>
      </c>
      <c r="D438" s="27" t="s">
        <v>73</v>
      </c>
      <c r="E438" s="29">
        <v>38892</v>
      </c>
      <c r="F438" s="30">
        <f t="shared" ca="1" si="6"/>
        <v>14</v>
      </c>
      <c r="G438" s="31" t="s">
        <v>74</v>
      </c>
      <c r="H438" s="32">
        <v>35820</v>
      </c>
      <c r="I438" s="28">
        <v>2</v>
      </c>
      <c r="J438" s="33">
        <f>Table1[[#This Row],[Възнаграждение]]*1.03</f>
        <v>36894.6</v>
      </c>
    </row>
    <row r="439" spans="1:10" x14ac:dyDescent="0.25">
      <c r="A439" s="27" t="s">
        <v>518</v>
      </c>
      <c r="B439" s="28" t="s">
        <v>62</v>
      </c>
      <c r="C439" s="27" t="s">
        <v>46</v>
      </c>
      <c r="D439" s="27" t="s">
        <v>73</v>
      </c>
      <c r="E439" s="29">
        <v>38905</v>
      </c>
      <c r="F439" s="30">
        <f t="shared" ca="1" si="6"/>
        <v>14</v>
      </c>
      <c r="G439" s="31" t="s">
        <v>74</v>
      </c>
      <c r="H439" s="32">
        <v>67280</v>
      </c>
      <c r="I439" s="28">
        <v>3</v>
      </c>
      <c r="J439" s="33">
        <f>Table1[[#This Row],[Възнаграждение]]*1.03</f>
        <v>69298.400000000009</v>
      </c>
    </row>
    <row r="440" spans="1:10" x14ac:dyDescent="0.25">
      <c r="A440" s="27" t="s">
        <v>519</v>
      </c>
      <c r="B440" s="28" t="s">
        <v>55</v>
      </c>
      <c r="C440" s="27" t="s">
        <v>47</v>
      </c>
      <c r="D440" s="27" t="s">
        <v>82</v>
      </c>
      <c r="E440" s="29">
        <v>39164</v>
      </c>
      <c r="F440" s="30">
        <f t="shared" ca="1" si="6"/>
        <v>13</v>
      </c>
      <c r="G440" s="31"/>
      <c r="H440" s="32">
        <v>50200</v>
      </c>
      <c r="I440" s="28">
        <v>4</v>
      </c>
      <c r="J440" s="33">
        <f>Table1[[#This Row],[Възнаграждение]]*1.03</f>
        <v>51706</v>
      </c>
    </row>
    <row r="441" spans="1:10" x14ac:dyDescent="0.25">
      <c r="A441" s="27" t="s">
        <v>520</v>
      </c>
      <c r="B441" s="28" t="s">
        <v>55</v>
      </c>
      <c r="C441" s="27" t="s">
        <v>43</v>
      </c>
      <c r="D441" s="27" t="s">
        <v>73</v>
      </c>
      <c r="E441" s="29">
        <v>41658</v>
      </c>
      <c r="F441" s="30">
        <f t="shared" ca="1" si="6"/>
        <v>6</v>
      </c>
      <c r="G441" s="31" t="s">
        <v>74</v>
      </c>
      <c r="H441" s="32">
        <v>63190</v>
      </c>
      <c r="I441" s="28">
        <v>1</v>
      </c>
      <c r="J441" s="33">
        <f>Table1[[#This Row],[Възнаграждение]]*1.03</f>
        <v>65085.700000000004</v>
      </c>
    </row>
    <row r="442" spans="1:10" x14ac:dyDescent="0.25">
      <c r="A442" s="27" t="s">
        <v>521</v>
      </c>
      <c r="B442" s="28" t="s">
        <v>62</v>
      </c>
      <c r="C442" s="27" t="s">
        <v>46</v>
      </c>
      <c r="D442" s="27" t="s">
        <v>73</v>
      </c>
      <c r="E442" s="29">
        <v>38399</v>
      </c>
      <c r="F442" s="30">
        <f t="shared" ca="1" si="6"/>
        <v>15</v>
      </c>
      <c r="G442" s="31" t="s">
        <v>85</v>
      </c>
      <c r="H442" s="32">
        <v>55450</v>
      </c>
      <c r="I442" s="28">
        <v>5</v>
      </c>
      <c r="J442" s="33">
        <f>Table1[[#This Row],[Възнаграждение]]*1.03</f>
        <v>57113.5</v>
      </c>
    </row>
    <row r="443" spans="1:10" x14ac:dyDescent="0.25">
      <c r="A443" s="27" t="s">
        <v>522</v>
      </c>
      <c r="B443" s="28" t="s">
        <v>55</v>
      </c>
      <c r="C443" s="27" t="s">
        <v>46</v>
      </c>
      <c r="D443" s="27" t="s">
        <v>73</v>
      </c>
      <c r="E443" s="29">
        <v>41815</v>
      </c>
      <c r="F443" s="30">
        <f t="shared" ca="1" si="6"/>
        <v>6</v>
      </c>
      <c r="G443" s="31" t="s">
        <v>79</v>
      </c>
      <c r="H443" s="32">
        <v>67050</v>
      </c>
      <c r="I443" s="28">
        <v>4</v>
      </c>
      <c r="J443" s="33">
        <f>Table1[[#This Row],[Възнаграждение]]*1.03</f>
        <v>69061.5</v>
      </c>
    </row>
    <row r="444" spans="1:10" x14ac:dyDescent="0.25">
      <c r="A444" s="27" t="s">
        <v>523</v>
      </c>
      <c r="B444" s="28" t="s">
        <v>62</v>
      </c>
      <c r="C444" s="27" t="s">
        <v>41</v>
      </c>
      <c r="D444" s="27" t="s">
        <v>92</v>
      </c>
      <c r="E444" s="29">
        <v>38520</v>
      </c>
      <c r="F444" s="30">
        <f t="shared" ca="1" si="6"/>
        <v>15</v>
      </c>
      <c r="G444" s="31"/>
      <c r="H444" s="32">
        <v>18500</v>
      </c>
      <c r="I444" s="28">
        <v>5</v>
      </c>
      <c r="J444" s="33">
        <f>Table1[[#This Row],[Възнаграждение]]*1.03</f>
        <v>19055</v>
      </c>
    </row>
    <row r="445" spans="1:10" x14ac:dyDescent="0.25">
      <c r="A445" s="27" t="s">
        <v>524</v>
      </c>
      <c r="B445" s="28" t="s">
        <v>36</v>
      </c>
      <c r="C445" s="27" t="s">
        <v>46</v>
      </c>
      <c r="D445" s="27" t="s">
        <v>87</v>
      </c>
      <c r="E445" s="29">
        <v>38638</v>
      </c>
      <c r="F445" s="30">
        <f t="shared" ca="1" si="6"/>
        <v>15</v>
      </c>
      <c r="G445" s="31" t="s">
        <v>85</v>
      </c>
      <c r="H445" s="32">
        <v>21670</v>
      </c>
      <c r="I445" s="28">
        <v>2</v>
      </c>
      <c r="J445" s="33">
        <f>Table1[[#This Row],[Възнаграждение]]*1.03</f>
        <v>22320.100000000002</v>
      </c>
    </row>
    <row r="446" spans="1:10" x14ac:dyDescent="0.25">
      <c r="A446" s="27" t="s">
        <v>525</v>
      </c>
      <c r="B446" s="28" t="s">
        <v>55</v>
      </c>
      <c r="C446" s="27" t="s">
        <v>46</v>
      </c>
      <c r="D446" s="27" t="s">
        <v>82</v>
      </c>
      <c r="E446" s="29">
        <v>41650</v>
      </c>
      <c r="F446" s="30">
        <f t="shared" ca="1" si="6"/>
        <v>6</v>
      </c>
      <c r="G446" s="31"/>
      <c r="H446" s="32">
        <v>63850</v>
      </c>
      <c r="I446" s="28">
        <v>2</v>
      </c>
      <c r="J446" s="33">
        <f>Table1[[#This Row],[Възнаграждение]]*1.03</f>
        <v>65765.5</v>
      </c>
    </row>
    <row r="447" spans="1:10" x14ac:dyDescent="0.25">
      <c r="A447" s="27" t="s">
        <v>526</v>
      </c>
      <c r="B447" s="28" t="s">
        <v>58</v>
      </c>
      <c r="C447" s="27" t="s">
        <v>46</v>
      </c>
      <c r="D447" s="27" t="s">
        <v>73</v>
      </c>
      <c r="E447" s="29">
        <v>39690</v>
      </c>
      <c r="F447" s="30">
        <f t="shared" ca="1" si="6"/>
        <v>12</v>
      </c>
      <c r="G447" s="31" t="s">
        <v>79</v>
      </c>
      <c r="H447" s="32">
        <v>25310</v>
      </c>
      <c r="I447" s="28">
        <v>4</v>
      </c>
      <c r="J447" s="33">
        <f>Table1[[#This Row],[Възнаграждение]]*1.03</f>
        <v>26069.3</v>
      </c>
    </row>
    <row r="448" spans="1:10" x14ac:dyDescent="0.25">
      <c r="A448" s="27" t="s">
        <v>527</v>
      </c>
      <c r="B448" s="28" t="s">
        <v>62</v>
      </c>
      <c r="C448" s="27" t="s">
        <v>46</v>
      </c>
      <c r="D448" s="27" t="s">
        <v>92</v>
      </c>
      <c r="E448" s="29">
        <v>38290</v>
      </c>
      <c r="F448" s="30">
        <f t="shared" ca="1" si="6"/>
        <v>15</v>
      </c>
      <c r="G448" s="31"/>
      <c r="H448" s="32">
        <v>29176</v>
      </c>
      <c r="I448" s="28">
        <v>3</v>
      </c>
      <c r="J448" s="33">
        <f>Table1[[#This Row],[Възнаграждение]]*1.03</f>
        <v>30051.280000000002</v>
      </c>
    </row>
    <row r="449" spans="1:10" x14ac:dyDescent="0.25">
      <c r="A449" s="27" t="s">
        <v>528</v>
      </c>
      <c r="B449" s="28" t="s">
        <v>36</v>
      </c>
      <c r="C449" s="27" t="s">
        <v>50</v>
      </c>
      <c r="D449" s="27" t="s">
        <v>73</v>
      </c>
      <c r="E449" s="29">
        <v>38473</v>
      </c>
      <c r="F449" s="30">
        <f t="shared" ca="1" si="6"/>
        <v>15</v>
      </c>
      <c r="G449" s="31" t="s">
        <v>88</v>
      </c>
      <c r="H449" s="32">
        <v>78950</v>
      </c>
      <c r="I449" s="28">
        <v>1</v>
      </c>
      <c r="J449" s="33">
        <f>Table1[[#This Row],[Възнаграждение]]*1.03</f>
        <v>81318.5</v>
      </c>
    </row>
    <row r="450" spans="1:10" x14ac:dyDescent="0.25">
      <c r="A450" s="27" t="s">
        <v>529</v>
      </c>
      <c r="B450" s="28" t="s">
        <v>36</v>
      </c>
      <c r="C450" s="27" t="s">
        <v>50</v>
      </c>
      <c r="D450" s="27" t="s">
        <v>73</v>
      </c>
      <c r="E450" s="29">
        <v>38539</v>
      </c>
      <c r="F450" s="30">
        <f t="shared" ref="F450:F513" ca="1" si="7">DATEDIF(E450,TODAY(),"Y")</f>
        <v>15</v>
      </c>
      <c r="G450" s="31" t="s">
        <v>77</v>
      </c>
      <c r="H450" s="32">
        <v>79610</v>
      </c>
      <c r="I450" s="28">
        <v>2</v>
      </c>
      <c r="J450" s="33">
        <f>Table1[[#This Row],[Възнаграждение]]*1.03</f>
        <v>81998.3</v>
      </c>
    </row>
    <row r="451" spans="1:10" x14ac:dyDescent="0.25">
      <c r="A451" s="27" t="s">
        <v>530</v>
      </c>
      <c r="B451" s="28" t="s">
        <v>62</v>
      </c>
      <c r="C451" s="27" t="s">
        <v>46</v>
      </c>
      <c r="D451" s="27" t="s">
        <v>87</v>
      </c>
      <c r="E451" s="29">
        <v>41737</v>
      </c>
      <c r="F451" s="30">
        <f t="shared" ca="1" si="7"/>
        <v>6</v>
      </c>
      <c r="G451" s="31" t="s">
        <v>88</v>
      </c>
      <c r="H451" s="32">
        <v>18895</v>
      </c>
      <c r="I451" s="28">
        <v>4</v>
      </c>
      <c r="J451" s="33">
        <f>Table1[[#This Row],[Възнаграждение]]*1.03</f>
        <v>19461.850000000002</v>
      </c>
    </row>
    <row r="452" spans="1:10" x14ac:dyDescent="0.25">
      <c r="A452" s="27" t="s">
        <v>531</v>
      </c>
      <c r="B452" s="28" t="s">
        <v>55</v>
      </c>
      <c r="C452" s="27" t="s">
        <v>51</v>
      </c>
      <c r="D452" s="27" t="s">
        <v>82</v>
      </c>
      <c r="E452" s="29">
        <v>41700</v>
      </c>
      <c r="F452" s="30">
        <f t="shared" ca="1" si="7"/>
        <v>6</v>
      </c>
      <c r="G452" s="31"/>
      <c r="H452" s="32">
        <v>75550</v>
      </c>
      <c r="I452" s="28">
        <v>3</v>
      </c>
      <c r="J452" s="33">
        <f>Table1[[#This Row],[Възнаграждение]]*1.03</f>
        <v>77816.5</v>
      </c>
    </row>
    <row r="453" spans="1:10" x14ac:dyDescent="0.25">
      <c r="A453" s="27" t="s">
        <v>532</v>
      </c>
      <c r="B453" s="28" t="s">
        <v>58</v>
      </c>
      <c r="C453" s="27" t="s">
        <v>45</v>
      </c>
      <c r="D453" s="27" t="s">
        <v>73</v>
      </c>
      <c r="E453" s="29">
        <v>39504</v>
      </c>
      <c r="F453" s="30">
        <f t="shared" ca="1" si="7"/>
        <v>12</v>
      </c>
      <c r="G453" s="31" t="s">
        <v>88</v>
      </c>
      <c r="H453" s="32">
        <v>45150</v>
      </c>
      <c r="I453" s="28">
        <v>1</v>
      </c>
      <c r="J453" s="33">
        <f>Table1[[#This Row],[Възнаграждение]]*1.03</f>
        <v>46504.5</v>
      </c>
    </row>
    <row r="454" spans="1:10" x14ac:dyDescent="0.25">
      <c r="A454" s="27" t="s">
        <v>533</v>
      </c>
      <c r="B454" s="28" t="s">
        <v>36</v>
      </c>
      <c r="C454" s="27" t="s">
        <v>46</v>
      </c>
      <c r="D454" s="27" t="s">
        <v>82</v>
      </c>
      <c r="E454" s="29">
        <v>43585</v>
      </c>
      <c r="F454" s="30">
        <f t="shared" ca="1" si="7"/>
        <v>1</v>
      </c>
      <c r="G454" s="31"/>
      <c r="H454" s="32">
        <v>49530</v>
      </c>
      <c r="I454" s="28">
        <v>2</v>
      </c>
      <c r="J454" s="33">
        <f>Table1[[#This Row],[Възнаграждение]]*1.03</f>
        <v>51015.9</v>
      </c>
    </row>
    <row r="455" spans="1:10" x14ac:dyDescent="0.25">
      <c r="A455" s="27" t="s">
        <v>534</v>
      </c>
      <c r="B455" s="28" t="s">
        <v>36</v>
      </c>
      <c r="C455" s="27" t="s">
        <v>38</v>
      </c>
      <c r="D455" s="27" t="s">
        <v>73</v>
      </c>
      <c r="E455" s="29">
        <v>39574</v>
      </c>
      <c r="F455" s="30">
        <f t="shared" ca="1" si="7"/>
        <v>12</v>
      </c>
      <c r="G455" s="31" t="s">
        <v>85</v>
      </c>
      <c r="H455" s="32">
        <v>61150</v>
      </c>
      <c r="I455" s="28">
        <v>4</v>
      </c>
      <c r="J455" s="33">
        <f>Table1[[#This Row],[Възнаграждение]]*1.03</f>
        <v>62984.5</v>
      </c>
    </row>
    <row r="456" spans="1:10" x14ac:dyDescent="0.25">
      <c r="A456" s="27" t="s">
        <v>535</v>
      </c>
      <c r="B456" s="28" t="s">
        <v>61</v>
      </c>
      <c r="C456" s="27" t="s">
        <v>50</v>
      </c>
      <c r="D456" s="27" t="s">
        <v>73</v>
      </c>
      <c r="E456" s="29">
        <v>43314</v>
      </c>
      <c r="F456" s="30">
        <f t="shared" ca="1" si="7"/>
        <v>2</v>
      </c>
      <c r="G456" s="31" t="s">
        <v>79</v>
      </c>
      <c r="H456" s="32">
        <v>63050</v>
      </c>
      <c r="I456" s="28">
        <v>3</v>
      </c>
      <c r="J456" s="33">
        <f>Table1[[#This Row],[Възнаграждение]]*1.03</f>
        <v>64941.5</v>
      </c>
    </row>
    <row r="457" spans="1:10" x14ac:dyDescent="0.25">
      <c r="A457" s="27" t="s">
        <v>536</v>
      </c>
      <c r="B457" s="28" t="s">
        <v>58</v>
      </c>
      <c r="C457" s="27" t="s">
        <v>48</v>
      </c>
      <c r="D457" s="27" t="s">
        <v>92</v>
      </c>
      <c r="E457" s="29">
        <v>38724</v>
      </c>
      <c r="F457" s="30">
        <f t="shared" ca="1" si="7"/>
        <v>14</v>
      </c>
      <c r="G457" s="31"/>
      <c r="H457" s="32">
        <v>38768</v>
      </c>
      <c r="I457" s="28">
        <v>4</v>
      </c>
      <c r="J457" s="33">
        <f>Table1[[#This Row],[Възнаграждение]]*1.03</f>
        <v>39931.040000000001</v>
      </c>
    </row>
    <row r="458" spans="1:10" x14ac:dyDescent="0.25">
      <c r="A458" s="27" t="s">
        <v>537</v>
      </c>
      <c r="B458" s="28" t="s">
        <v>36</v>
      </c>
      <c r="C458" s="27" t="s">
        <v>52</v>
      </c>
      <c r="D458" s="27" t="s">
        <v>73</v>
      </c>
      <c r="E458" s="29">
        <v>39452</v>
      </c>
      <c r="F458" s="30">
        <f t="shared" ca="1" si="7"/>
        <v>12</v>
      </c>
      <c r="G458" s="31" t="s">
        <v>74</v>
      </c>
      <c r="H458" s="32">
        <v>63670</v>
      </c>
      <c r="I458" s="28">
        <v>5</v>
      </c>
      <c r="J458" s="33">
        <f>Table1[[#This Row],[Възнаграждение]]*1.03</f>
        <v>65580.100000000006</v>
      </c>
    </row>
    <row r="459" spans="1:10" x14ac:dyDescent="0.25">
      <c r="A459" s="27" t="s">
        <v>538</v>
      </c>
      <c r="B459" s="28" t="s">
        <v>62</v>
      </c>
      <c r="C459" s="27" t="s">
        <v>53</v>
      </c>
      <c r="D459" s="27" t="s">
        <v>82</v>
      </c>
      <c r="E459" s="29">
        <v>39697</v>
      </c>
      <c r="F459" s="30">
        <f t="shared" ca="1" si="7"/>
        <v>12</v>
      </c>
      <c r="G459" s="31"/>
      <c r="H459" s="32">
        <v>29540</v>
      </c>
      <c r="I459" s="28">
        <v>3</v>
      </c>
      <c r="J459" s="33">
        <f>Table1[[#This Row],[Възнаграждение]]*1.03</f>
        <v>30426.2</v>
      </c>
    </row>
    <row r="460" spans="1:10" x14ac:dyDescent="0.25">
      <c r="A460" s="27" t="s">
        <v>539</v>
      </c>
      <c r="B460" s="28" t="s">
        <v>62</v>
      </c>
      <c r="C460" s="27" t="s">
        <v>47</v>
      </c>
      <c r="D460" s="27" t="s">
        <v>73</v>
      </c>
      <c r="E460" s="29">
        <v>38606</v>
      </c>
      <c r="F460" s="30">
        <f t="shared" ca="1" si="7"/>
        <v>15</v>
      </c>
      <c r="G460" s="31" t="s">
        <v>88</v>
      </c>
      <c r="H460" s="32">
        <v>31260</v>
      </c>
      <c r="I460" s="28">
        <v>5</v>
      </c>
      <c r="J460" s="33">
        <f>Table1[[#This Row],[Възнаграждение]]*1.03</f>
        <v>32197.8</v>
      </c>
    </row>
    <row r="461" spans="1:10" x14ac:dyDescent="0.25">
      <c r="A461" s="27" t="s">
        <v>540</v>
      </c>
      <c r="B461" s="28" t="s">
        <v>62</v>
      </c>
      <c r="C461" s="27" t="s">
        <v>51</v>
      </c>
      <c r="D461" s="27" t="s">
        <v>82</v>
      </c>
      <c r="E461" s="29">
        <v>43167</v>
      </c>
      <c r="F461" s="30">
        <f t="shared" ca="1" si="7"/>
        <v>2</v>
      </c>
      <c r="G461" s="31"/>
      <c r="H461" s="32">
        <v>34680</v>
      </c>
      <c r="I461" s="28">
        <v>5</v>
      </c>
      <c r="J461" s="33">
        <f>Table1[[#This Row],[Възнаграждение]]*1.03</f>
        <v>35720.400000000001</v>
      </c>
    </row>
    <row r="462" spans="1:10" x14ac:dyDescent="0.25">
      <c r="A462" s="27" t="s">
        <v>541</v>
      </c>
      <c r="B462" s="28" t="s">
        <v>55</v>
      </c>
      <c r="C462" s="27" t="s">
        <v>46</v>
      </c>
      <c r="D462" s="27" t="s">
        <v>87</v>
      </c>
      <c r="E462" s="29">
        <v>38821</v>
      </c>
      <c r="F462" s="30">
        <f t="shared" ca="1" si="7"/>
        <v>14</v>
      </c>
      <c r="G462" s="31" t="s">
        <v>79</v>
      </c>
      <c r="H462" s="32">
        <v>11065</v>
      </c>
      <c r="I462" s="28">
        <v>1</v>
      </c>
      <c r="J462" s="33">
        <f>Table1[[#This Row],[Възнаграждение]]*1.03</f>
        <v>11396.95</v>
      </c>
    </row>
    <row r="463" spans="1:10" x14ac:dyDescent="0.25">
      <c r="A463" s="27" t="s">
        <v>542</v>
      </c>
      <c r="B463" s="28" t="s">
        <v>62</v>
      </c>
      <c r="C463" s="27" t="s">
        <v>50</v>
      </c>
      <c r="D463" s="27" t="s">
        <v>73</v>
      </c>
      <c r="E463" s="29">
        <v>42276</v>
      </c>
      <c r="F463" s="30">
        <f t="shared" ca="1" si="7"/>
        <v>5</v>
      </c>
      <c r="G463" s="31" t="s">
        <v>79</v>
      </c>
      <c r="H463" s="32">
        <v>72060</v>
      </c>
      <c r="I463" s="28">
        <v>2</v>
      </c>
      <c r="J463" s="33">
        <f>Table1[[#This Row],[Възнаграждение]]*1.03</f>
        <v>74221.8</v>
      </c>
    </row>
    <row r="464" spans="1:10" x14ac:dyDescent="0.25">
      <c r="A464" s="27" t="s">
        <v>543</v>
      </c>
      <c r="B464" s="28" t="s">
        <v>55</v>
      </c>
      <c r="C464" s="27" t="s">
        <v>41</v>
      </c>
      <c r="D464" s="27" t="s">
        <v>82</v>
      </c>
      <c r="E464" s="29">
        <v>42420</v>
      </c>
      <c r="F464" s="30">
        <f t="shared" ca="1" si="7"/>
        <v>4</v>
      </c>
      <c r="G464" s="31"/>
      <c r="H464" s="32">
        <v>79460</v>
      </c>
      <c r="I464" s="28">
        <v>5</v>
      </c>
      <c r="J464" s="33">
        <f>Table1[[#This Row],[Възнаграждение]]*1.03</f>
        <v>81843.8</v>
      </c>
    </row>
    <row r="465" spans="1:10" x14ac:dyDescent="0.25">
      <c r="A465" s="27" t="s">
        <v>544</v>
      </c>
      <c r="B465" s="28" t="s">
        <v>36</v>
      </c>
      <c r="C465" s="27" t="s">
        <v>44</v>
      </c>
      <c r="D465" s="27" t="s">
        <v>73</v>
      </c>
      <c r="E465" s="29">
        <v>41745</v>
      </c>
      <c r="F465" s="30">
        <f t="shared" ca="1" si="7"/>
        <v>6</v>
      </c>
      <c r="G465" s="31" t="s">
        <v>74</v>
      </c>
      <c r="H465" s="32">
        <v>25830</v>
      </c>
      <c r="I465" s="28">
        <v>5</v>
      </c>
      <c r="J465" s="33">
        <f>Table1[[#This Row],[Възнаграждение]]*1.03</f>
        <v>26604.9</v>
      </c>
    </row>
    <row r="466" spans="1:10" x14ac:dyDescent="0.25">
      <c r="A466" s="27" t="s">
        <v>545</v>
      </c>
      <c r="B466" s="28" t="s">
        <v>36</v>
      </c>
      <c r="C466" s="27" t="s">
        <v>51</v>
      </c>
      <c r="D466" s="27" t="s">
        <v>73</v>
      </c>
      <c r="E466" s="29">
        <v>43141</v>
      </c>
      <c r="F466" s="30">
        <f t="shared" ca="1" si="7"/>
        <v>2</v>
      </c>
      <c r="G466" s="31" t="s">
        <v>74</v>
      </c>
      <c r="H466" s="32">
        <v>23030</v>
      </c>
      <c r="I466" s="28">
        <v>4</v>
      </c>
      <c r="J466" s="33">
        <f>Table1[[#This Row],[Възнаграждение]]*1.03</f>
        <v>23720.9</v>
      </c>
    </row>
    <row r="467" spans="1:10" x14ac:dyDescent="0.25">
      <c r="A467" s="27" t="s">
        <v>546</v>
      </c>
      <c r="B467" s="28" t="s">
        <v>55</v>
      </c>
      <c r="C467" s="27" t="s">
        <v>37</v>
      </c>
      <c r="D467" s="27" t="s">
        <v>82</v>
      </c>
      <c r="E467" s="29">
        <v>42875</v>
      </c>
      <c r="F467" s="30">
        <f t="shared" ca="1" si="7"/>
        <v>3</v>
      </c>
      <c r="G467" s="31"/>
      <c r="H467" s="32">
        <v>60070</v>
      </c>
      <c r="I467" s="28">
        <v>2</v>
      </c>
      <c r="J467" s="33">
        <f>Table1[[#This Row],[Възнаграждение]]*1.03</f>
        <v>61872.1</v>
      </c>
    </row>
    <row r="468" spans="1:10" x14ac:dyDescent="0.25">
      <c r="A468" s="27" t="s">
        <v>547</v>
      </c>
      <c r="B468" s="28" t="s">
        <v>55</v>
      </c>
      <c r="C468" s="27" t="s">
        <v>48</v>
      </c>
      <c r="D468" s="27" t="s">
        <v>73</v>
      </c>
      <c r="E468" s="29">
        <v>40596</v>
      </c>
      <c r="F468" s="30">
        <f t="shared" ca="1" si="7"/>
        <v>9</v>
      </c>
      <c r="G468" s="31" t="s">
        <v>85</v>
      </c>
      <c r="H468" s="32">
        <v>65560</v>
      </c>
      <c r="I468" s="28">
        <v>1</v>
      </c>
      <c r="J468" s="33">
        <f>Table1[[#This Row],[Възнаграждение]]*1.03</f>
        <v>67526.8</v>
      </c>
    </row>
    <row r="469" spans="1:10" x14ac:dyDescent="0.25">
      <c r="A469" s="27" t="s">
        <v>548</v>
      </c>
      <c r="B469" s="28" t="s">
        <v>55</v>
      </c>
      <c r="C469" s="27" t="s">
        <v>37</v>
      </c>
      <c r="D469" s="27" t="s">
        <v>82</v>
      </c>
      <c r="E469" s="29">
        <v>39987</v>
      </c>
      <c r="F469" s="30">
        <f t="shared" ca="1" si="7"/>
        <v>11</v>
      </c>
      <c r="G469" s="31"/>
      <c r="H469" s="32">
        <v>61580</v>
      </c>
      <c r="I469" s="28">
        <v>3</v>
      </c>
      <c r="J469" s="33">
        <f>Table1[[#This Row],[Възнаграждение]]*1.03</f>
        <v>63427.4</v>
      </c>
    </row>
    <row r="470" spans="1:10" x14ac:dyDescent="0.25">
      <c r="A470" s="27" t="s">
        <v>549</v>
      </c>
      <c r="B470" s="28" t="s">
        <v>36</v>
      </c>
      <c r="C470" s="27" t="s">
        <v>37</v>
      </c>
      <c r="D470" s="27" t="s">
        <v>73</v>
      </c>
      <c r="E470" s="29">
        <v>38549</v>
      </c>
      <c r="F470" s="30">
        <f t="shared" ca="1" si="7"/>
        <v>15</v>
      </c>
      <c r="G470" s="31" t="s">
        <v>85</v>
      </c>
      <c r="H470" s="32">
        <v>54580</v>
      </c>
      <c r="I470" s="28">
        <v>4</v>
      </c>
      <c r="J470" s="33">
        <f>Table1[[#This Row],[Възнаграждение]]*1.03</f>
        <v>56217.4</v>
      </c>
    </row>
    <row r="471" spans="1:10" x14ac:dyDescent="0.25">
      <c r="A471" s="27" t="s">
        <v>550</v>
      </c>
      <c r="B471" s="28" t="s">
        <v>55</v>
      </c>
      <c r="C471" s="27" t="s">
        <v>44</v>
      </c>
      <c r="D471" s="27" t="s">
        <v>87</v>
      </c>
      <c r="E471" s="29">
        <v>39156</v>
      </c>
      <c r="F471" s="30">
        <f t="shared" ca="1" si="7"/>
        <v>13</v>
      </c>
      <c r="G471" s="31" t="s">
        <v>79</v>
      </c>
      <c r="H471" s="32">
        <v>29005</v>
      </c>
      <c r="I471" s="28">
        <v>1</v>
      </c>
      <c r="J471" s="33">
        <f>Table1[[#This Row],[Възнаграждение]]*1.03</f>
        <v>29875.15</v>
      </c>
    </row>
    <row r="472" spans="1:10" x14ac:dyDescent="0.25">
      <c r="A472" s="27" t="s">
        <v>551</v>
      </c>
      <c r="B472" s="28" t="s">
        <v>36</v>
      </c>
      <c r="C472" s="27" t="s">
        <v>46</v>
      </c>
      <c r="D472" s="27" t="s">
        <v>82</v>
      </c>
      <c r="E472" s="29">
        <v>42931</v>
      </c>
      <c r="F472" s="30">
        <f t="shared" ca="1" si="7"/>
        <v>3</v>
      </c>
      <c r="G472" s="31"/>
      <c r="H472" s="32">
        <v>37840</v>
      </c>
      <c r="I472" s="28">
        <v>1</v>
      </c>
      <c r="J472" s="33">
        <f>Table1[[#This Row],[Възнаграждение]]*1.03</f>
        <v>38975.200000000004</v>
      </c>
    </row>
    <row r="473" spans="1:10" x14ac:dyDescent="0.25">
      <c r="A473" s="27" t="s">
        <v>552</v>
      </c>
      <c r="B473" s="28" t="s">
        <v>59</v>
      </c>
      <c r="C473" s="27" t="s">
        <v>51</v>
      </c>
      <c r="D473" s="27" t="s">
        <v>73</v>
      </c>
      <c r="E473" s="29">
        <v>39956</v>
      </c>
      <c r="F473" s="30">
        <f t="shared" ca="1" si="7"/>
        <v>11</v>
      </c>
      <c r="G473" s="31" t="s">
        <v>77</v>
      </c>
      <c r="H473" s="32">
        <v>60300</v>
      </c>
      <c r="I473" s="28">
        <v>2</v>
      </c>
      <c r="J473" s="33">
        <f>Table1[[#This Row],[Възнаграждение]]*1.03</f>
        <v>62109</v>
      </c>
    </row>
    <row r="474" spans="1:10" x14ac:dyDescent="0.25">
      <c r="A474" s="27" t="s">
        <v>553</v>
      </c>
      <c r="B474" s="28" t="s">
        <v>36</v>
      </c>
      <c r="C474" s="27" t="s">
        <v>41</v>
      </c>
      <c r="D474" s="27" t="s">
        <v>73</v>
      </c>
      <c r="E474" s="29">
        <v>43293</v>
      </c>
      <c r="F474" s="30">
        <f t="shared" ca="1" si="7"/>
        <v>2</v>
      </c>
      <c r="G474" s="31" t="s">
        <v>79</v>
      </c>
      <c r="H474" s="32">
        <v>85920</v>
      </c>
      <c r="I474" s="28">
        <v>4</v>
      </c>
      <c r="J474" s="33">
        <f>Table1[[#This Row],[Възнаграждение]]*1.03</f>
        <v>88497.600000000006</v>
      </c>
    </row>
    <row r="475" spans="1:10" x14ac:dyDescent="0.25">
      <c r="A475" s="27" t="s">
        <v>554</v>
      </c>
      <c r="B475" s="28" t="s">
        <v>58</v>
      </c>
      <c r="C475" s="27" t="s">
        <v>50</v>
      </c>
      <c r="D475" s="27" t="s">
        <v>73</v>
      </c>
      <c r="E475" s="29">
        <v>40254</v>
      </c>
      <c r="F475" s="30">
        <f t="shared" ca="1" si="7"/>
        <v>10</v>
      </c>
      <c r="G475" s="31" t="s">
        <v>74</v>
      </c>
      <c r="H475" s="32">
        <v>29210</v>
      </c>
      <c r="I475" s="28">
        <v>5</v>
      </c>
      <c r="J475" s="33">
        <f>Table1[[#This Row],[Възнаграждение]]*1.03</f>
        <v>30086.3</v>
      </c>
    </row>
    <row r="476" spans="1:10" x14ac:dyDescent="0.25">
      <c r="A476" s="27" t="s">
        <v>555</v>
      </c>
      <c r="B476" s="28" t="s">
        <v>59</v>
      </c>
      <c r="C476" s="27" t="s">
        <v>50</v>
      </c>
      <c r="D476" s="27" t="s">
        <v>73</v>
      </c>
      <c r="E476" s="29">
        <v>43220</v>
      </c>
      <c r="F476" s="30">
        <f t="shared" ca="1" si="7"/>
        <v>2</v>
      </c>
      <c r="G476" s="31" t="s">
        <v>74</v>
      </c>
      <c r="H476" s="32">
        <v>67920</v>
      </c>
      <c r="I476" s="28">
        <v>4</v>
      </c>
      <c r="J476" s="33">
        <f>Table1[[#This Row],[Възнаграждение]]*1.03</f>
        <v>69957.600000000006</v>
      </c>
    </row>
    <row r="477" spans="1:10" x14ac:dyDescent="0.25">
      <c r="A477" s="27" t="s">
        <v>556</v>
      </c>
      <c r="B477" s="28" t="s">
        <v>61</v>
      </c>
      <c r="C477" s="27" t="s">
        <v>44</v>
      </c>
      <c r="D477" s="27" t="s">
        <v>73</v>
      </c>
      <c r="E477" s="29">
        <v>42139</v>
      </c>
      <c r="F477" s="30">
        <f t="shared" ca="1" si="7"/>
        <v>5</v>
      </c>
      <c r="G477" s="31" t="s">
        <v>79</v>
      </c>
      <c r="H477" s="32">
        <v>80090</v>
      </c>
      <c r="I477" s="28">
        <v>2</v>
      </c>
      <c r="J477" s="33">
        <f>Table1[[#This Row],[Възнаграждение]]*1.03</f>
        <v>82492.7</v>
      </c>
    </row>
    <row r="478" spans="1:10" x14ac:dyDescent="0.25">
      <c r="A478" s="27" t="s">
        <v>557</v>
      </c>
      <c r="B478" s="28" t="s">
        <v>58</v>
      </c>
      <c r="C478" s="27" t="s">
        <v>51</v>
      </c>
      <c r="D478" s="27" t="s">
        <v>82</v>
      </c>
      <c r="E478" s="29">
        <v>42854</v>
      </c>
      <c r="F478" s="30">
        <f t="shared" ca="1" si="7"/>
        <v>3</v>
      </c>
      <c r="G478" s="31"/>
      <c r="H478" s="32">
        <v>41770</v>
      </c>
      <c r="I478" s="28">
        <v>5</v>
      </c>
      <c r="J478" s="33">
        <f>Table1[[#This Row],[Възнаграждение]]*1.03</f>
        <v>43023.1</v>
      </c>
    </row>
    <row r="479" spans="1:10" x14ac:dyDescent="0.25">
      <c r="A479" s="27" t="s">
        <v>558</v>
      </c>
      <c r="B479" s="28" t="s">
        <v>36</v>
      </c>
      <c r="C479" s="27" t="s">
        <v>46</v>
      </c>
      <c r="D479" s="27" t="s">
        <v>73</v>
      </c>
      <c r="E479" s="29">
        <v>41851</v>
      </c>
      <c r="F479" s="30">
        <f t="shared" ca="1" si="7"/>
        <v>6</v>
      </c>
      <c r="G479" s="31" t="s">
        <v>85</v>
      </c>
      <c r="H479" s="32">
        <v>71490</v>
      </c>
      <c r="I479" s="28">
        <v>5</v>
      </c>
      <c r="J479" s="33">
        <f>Table1[[#This Row],[Възнаграждение]]*1.03</f>
        <v>73634.7</v>
      </c>
    </row>
    <row r="480" spans="1:10" x14ac:dyDescent="0.25">
      <c r="A480" s="27" t="s">
        <v>559</v>
      </c>
      <c r="B480" s="28" t="s">
        <v>36</v>
      </c>
      <c r="C480" s="27" t="s">
        <v>41</v>
      </c>
      <c r="D480" s="27" t="s">
        <v>87</v>
      </c>
      <c r="E480" s="29">
        <v>38303</v>
      </c>
      <c r="F480" s="30">
        <f t="shared" ca="1" si="7"/>
        <v>15</v>
      </c>
      <c r="G480" s="31" t="s">
        <v>77</v>
      </c>
      <c r="H480" s="32">
        <v>23380</v>
      </c>
      <c r="I480" s="28">
        <v>4</v>
      </c>
      <c r="J480" s="33">
        <f>Table1[[#This Row],[Възнаграждение]]*1.03</f>
        <v>24081.4</v>
      </c>
    </row>
    <row r="481" spans="1:10" x14ac:dyDescent="0.25">
      <c r="A481" s="27" t="s">
        <v>560</v>
      </c>
      <c r="B481" s="28" t="s">
        <v>55</v>
      </c>
      <c r="C481" s="27" t="s">
        <v>37</v>
      </c>
      <c r="D481" s="27" t="s">
        <v>73</v>
      </c>
      <c r="E481" s="29">
        <v>42743</v>
      </c>
      <c r="F481" s="30">
        <f t="shared" ca="1" si="7"/>
        <v>3</v>
      </c>
      <c r="G481" s="31" t="s">
        <v>77</v>
      </c>
      <c r="H481" s="32">
        <v>72640</v>
      </c>
      <c r="I481" s="28">
        <v>3</v>
      </c>
      <c r="J481" s="33">
        <f>Table1[[#This Row],[Възнаграждение]]*1.03</f>
        <v>74819.199999999997</v>
      </c>
    </row>
    <row r="482" spans="1:10" x14ac:dyDescent="0.25">
      <c r="A482" s="27" t="s">
        <v>561</v>
      </c>
      <c r="B482" s="28" t="s">
        <v>62</v>
      </c>
      <c r="C482" s="27" t="s">
        <v>43</v>
      </c>
      <c r="D482" s="27" t="s">
        <v>73</v>
      </c>
      <c r="E482" s="29">
        <v>39030</v>
      </c>
      <c r="F482" s="30">
        <f t="shared" ca="1" si="7"/>
        <v>13</v>
      </c>
      <c r="G482" s="31" t="s">
        <v>79</v>
      </c>
      <c r="H482" s="32">
        <v>75060</v>
      </c>
      <c r="I482" s="28">
        <v>5</v>
      </c>
      <c r="J482" s="33">
        <f>Table1[[#This Row],[Възнаграждение]]*1.03</f>
        <v>77311.8</v>
      </c>
    </row>
    <row r="483" spans="1:10" x14ac:dyDescent="0.25">
      <c r="A483" s="27" t="s">
        <v>562</v>
      </c>
      <c r="B483" s="28" t="s">
        <v>58</v>
      </c>
      <c r="C483" s="27" t="s">
        <v>51</v>
      </c>
      <c r="D483" s="27" t="s">
        <v>73</v>
      </c>
      <c r="E483" s="29">
        <v>41632</v>
      </c>
      <c r="F483" s="30">
        <f t="shared" ca="1" si="7"/>
        <v>6</v>
      </c>
      <c r="G483" s="31" t="s">
        <v>85</v>
      </c>
      <c r="H483" s="32">
        <v>25690</v>
      </c>
      <c r="I483" s="28">
        <v>2</v>
      </c>
      <c r="J483" s="33">
        <f>Table1[[#This Row],[Възнаграждение]]*1.03</f>
        <v>26460.7</v>
      </c>
    </row>
    <row r="484" spans="1:10" x14ac:dyDescent="0.25">
      <c r="A484" s="27" t="s">
        <v>563</v>
      </c>
      <c r="B484" s="28" t="s">
        <v>36</v>
      </c>
      <c r="C484" s="27" t="s">
        <v>48</v>
      </c>
      <c r="D484" s="27" t="s">
        <v>73</v>
      </c>
      <c r="E484" s="29">
        <v>41353</v>
      </c>
      <c r="F484" s="30">
        <f t="shared" ca="1" si="7"/>
        <v>7</v>
      </c>
      <c r="G484" s="31" t="s">
        <v>79</v>
      </c>
      <c r="H484" s="32">
        <v>56870</v>
      </c>
      <c r="I484" s="28">
        <v>1</v>
      </c>
      <c r="J484" s="33">
        <f>Table1[[#This Row],[Възнаграждение]]*1.03</f>
        <v>58576.1</v>
      </c>
    </row>
    <row r="485" spans="1:10" x14ac:dyDescent="0.25">
      <c r="A485" s="27" t="s">
        <v>564</v>
      </c>
      <c r="B485" s="28" t="s">
        <v>36</v>
      </c>
      <c r="C485" s="27" t="s">
        <v>39</v>
      </c>
      <c r="D485" s="27" t="s">
        <v>92</v>
      </c>
      <c r="E485" s="29">
        <v>41422</v>
      </c>
      <c r="F485" s="30">
        <f t="shared" ca="1" si="7"/>
        <v>7</v>
      </c>
      <c r="G485" s="31"/>
      <c r="H485" s="32">
        <v>20028</v>
      </c>
      <c r="I485" s="28">
        <v>4</v>
      </c>
      <c r="J485" s="33">
        <f>Table1[[#This Row],[Възнаграждение]]*1.03</f>
        <v>20628.84</v>
      </c>
    </row>
    <row r="486" spans="1:10" x14ac:dyDescent="0.25">
      <c r="A486" s="27" t="s">
        <v>565</v>
      </c>
      <c r="B486" s="28" t="s">
        <v>55</v>
      </c>
      <c r="C486" s="27" t="s">
        <v>41</v>
      </c>
      <c r="D486" s="27" t="s">
        <v>73</v>
      </c>
      <c r="E486" s="29">
        <v>39479</v>
      </c>
      <c r="F486" s="30">
        <f t="shared" ca="1" si="7"/>
        <v>12</v>
      </c>
      <c r="G486" s="31" t="s">
        <v>79</v>
      </c>
      <c r="H486" s="32">
        <v>28650</v>
      </c>
      <c r="I486" s="28">
        <v>4</v>
      </c>
      <c r="J486" s="33">
        <f>Table1[[#This Row],[Възнаграждение]]*1.03</f>
        <v>29509.5</v>
      </c>
    </row>
    <row r="487" spans="1:10" x14ac:dyDescent="0.25">
      <c r="A487" s="27" t="s">
        <v>566</v>
      </c>
      <c r="B487" s="28" t="s">
        <v>62</v>
      </c>
      <c r="C487" s="27" t="s">
        <v>41</v>
      </c>
      <c r="D487" s="27" t="s">
        <v>87</v>
      </c>
      <c r="E487" s="29">
        <v>41265</v>
      </c>
      <c r="F487" s="30">
        <f t="shared" ca="1" si="7"/>
        <v>7</v>
      </c>
      <c r="G487" s="31" t="s">
        <v>85</v>
      </c>
      <c r="H487" s="32">
        <v>48415</v>
      </c>
      <c r="I487" s="28">
        <v>4</v>
      </c>
      <c r="J487" s="33">
        <f>Table1[[#This Row],[Възнаграждение]]*1.03</f>
        <v>49867.450000000004</v>
      </c>
    </row>
    <row r="488" spans="1:10" x14ac:dyDescent="0.25">
      <c r="A488" s="27" t="s">
        <v>567</v>
      </c>
      <c r="B488" s="28" t="s">
        <v>55</v>
      </c>
      <c r="C488" s="27" t="s">
        <v>38</v>
      </c>
      <c r="D488" s="27" t="s">
        <v>92</v>
      </c>
      <c r="E488" s="29">
        <v>42219</v>
      </c>
      <c r="F488" s="30">
        <f t="shared" ca="1" si="7"/>
        <v>5</v>
      </c>
      <c r="G488" s="31"/>
      <c r="H488" s="32">
        <v>14712</v>
      </c>
      <c r="I488" s="28">
        <v>5</v>
      </c>
      <c r="J488" s="33">
        <f>Table1[[#This Row],[Възнаграждение]]*1.03</f>
        <v>15153.36</v>
      </c>
    </row>
    <row r="489" spans="1:10" x14ac:dyDescent="0.25">
      <c r="A489" s="27" t="s">
        <v>568</v>
      </c>
      <c r="B489" s="28" t="s">
        <v>58</v>
      </c>
      <c r="C489" s="27" t="s">
        <v>48</v>
      </c>
      <c r="D489" s="27" t="s">
        <v>73</v>
      </c>
      <c r="E489" s="29">
        <v>42115</v>
      </c>
      <c r="F489" s="30">
        <f t="shared" ca="1" si="7"/>
        <v>5</v>
      </c>
      <c r="G489" s="31" t="s">
        <v>77</v>
      </c>
      <c r="H489" s="32">
        <v>32360</v>
      </c>
      <c r="I489" s="28">
        <v>4</v>
      </c>
      <c r="J489" s="33">
        <f>Table1[[#This Row],[Възнаграждение]]*1.03</f>
        <v>33330.800000000003</v>
      </c>
    </row>
    <row r="490" spans="1:10" x14ac:dyDescent="0.25">
      <c r="A490" s="27" t="s">
        <v>569</v>
      </c>
      <c r="B490" s="28" t="s">
        <v>55</v>
      </c>
      <c r="C490" s="27" t="s">
        <v>53</v>
      </c>
      <c r="D490" s="27" t="s">
        <v>82</v>
      </c>
      <c r="E490" s="29">
        <v>41195</v>
      </c>
      <c r="F490" s="30">
        <f t="shared" ca="1" si="7"/>
        <v>8</v>
      </c>
      <c r="G490" s="31"/>
      <c r="H490" s="32">
        <v>54190</v>
      </c>
      <c r="I490" s="28">
        <v>4</v>
      </c>
      <c r="J490" s="33">
        <f>Table1[[#This Row],[Възнаграждение]]*1.03</f>
        <v>55815.700000000004</v>
      </c>
    </row>
    <row r="491" spans="1:10" x14ac:dyDescent="0.25">
      <c r="A491" s="27" t="s">
        <v>570</v>
      </c>
      <c r="B491" s="28" t="s">
        <v>62</v>
      </c>
      <c r="C491" s="27" t="s">
        <v>41</v>
      </c>
      <c r="D491" s="27" t="s">
        <v>73</v>
      </c>
      <c r="E491" s="29">
        <v>43114</v>
      </c>
      <c r="F491" s="30">
        <f t="shared" ca="1" si="7"/>
        <v>2</v>
      </c>
      <c r="G491" s="31" t="s">
        <v>77</v>
      </c>
      <c r="H491" s="32">
        <v>49810</v>
      </c>
      <c r="I491" s="28">
        <v>2</v>
      </c>
      <c r="J491" s="33">
        <f>Table1[[#This Row],[Възнаграждение]]*1.03</f>
        <v>51304.3</v>
      </c>
    </row>
    <row r="492" spans="1:10" x14ac:dyDescent="0.25">
      <c r="A492" s="27" t="s">
        <v>571</v>
      </c>
      <c r="B492" s="28" t="s">
        <v>36</v>
      </c>
      <c r="C492" s="27" t="s">
        <v>40</v>
      </c>
      <c r="D492" s="27" t="s">
        <v>73</v>
      </c>
      <c r="E492" s="29">
        <v>41197</v>
      </c>
      <c r="F492" s="30">
        <f t="shared" ca="1" si="7"/>
        <v>8</v>
      </c>
      <c r="G492" s="31" t="s">
        <v>79</v>
      </c>
      <c r="H492" s="32">
        <v>22920</v>
      </c>
      <c r="I492" s="28">
        <v>3</v>
      </c>
      <c r="J492" s="33">
        <f>Table1[[#This Row],[Възнаграждение]]*1.03</f>
        <v>23607.600000000002</v>
      </c>
    </row>
    <row r="493" spans="1:10" x14ac:dyDescent="0.25">
      <c r="A493" s="27" t="s">
        <v>572</v>
      </c>
      <c r="B493" s="28" t="s">
        <v>55</v>
      </c>
      <c r="C493" s="27" t="s">
        <v>48</v>
      </c>
      <c r="D493" s="27" t="s">
        <v>73</v>
      </c>
      <c r="E493" s="29">
        <v>41214</v>
      </c>
      <c r="F493" s="30">
        <f t="shared" ca="1" si="7"/>
        <v>7</v>
      </c>
      <c r="G493" s="31" t="s">
        <v>74</v>
      </c>
      <c r="H493" s="32">
        <v>22410</v>
      </c>
      <c r="I493" s="28">
        <v>4</v>
      </c>
      <c r="J493" s="33">
        <f>Table1[[#This Row],[Възнаграждение]]*1.03</f>
        <v>23082.3</v>
      </c>
    </row>
    <row r="494" spans="1:10" x14ac:dyDescent="0.25">
      <c r="A494" s="27" t="s">
        <v>573</v>
      </c>
      <c r="B494" s="28" t="s">
        <v>55</v>
      </c>
      <c r="C494" s="27" t="s">
        <v>50</v>
      </c>
      <c r="D494" s="27" t="s">
        <v>82</v>
      </c>
      <c r="E494" s="29">
        <v>43680</v>
      </c>
      <c r="F494" s="30">
        <f t="shared" ca="1" si="7"/>
        <v>1</v>
      </c>
      <c r="G494" s="31"/>
      <c r="H494" s="32">
        <v>55690</v>
      </c>
      <c r="I494" s="28">
        <v>2</v>
      </c>
      <c r="J494" s="33">
        <f>Table1[[#This Row],[Възнаграждение]]*1.03</f>
        <v>57360.700000000004</v>
      </c>
    </row>
    <row r="495" spans="1:10" x14ac:dyDescent="0.25">
      <c r="A495" s="27" t="s">
        <v>574</v>
      </c>
      <c r="B495" s="28" t="s">
        <v>59</v>
      </c>
      <c r="C495" s="27" t="s">
        <v>54</v>
      </c>
      <c r="D495" s="27" t="s">
        <v>87</v>
      </c>
      <c r="E495" s="29">
        <v>38678</v>
      </c>
      <c r="F495" s="30">
        <f t="shared" ca="1" si="7"/>
        <v>14</v>
      </c>
      <c r="G495" s="31" t="s">
        <v>74</v>
      </c>
      <c r="H495" s="32">
        <v>15240</v>
      </c>
      <c r="I495" s="28">
        <v>1</v>
      </c>
      <c r="J495" s="33">
        <f>Table1[[#This Row],[Възнаграждение]]*1.03</f>
        <v>15697.2</v>
      </c>
    </row>
    <row r="496" spans="1:10" x14ac:dyDescent="0.25">
      <c r="A496" s="27" t="s">
        <v>575</v>
      </c>
      <c r="B496" s="28" t="s">
        <v>36</v>
      </c>
      <c r="C496" s="27" t="s">
        <v>48</v>
      </c>
      <c r="D496" s="27" t="s">
        <v>73</v>
      </c>
      <c r="E496" s="29">
        <v>42153</v>
      </c>
      <c r="F496" s="30">
        <f t="shared" ca="1" si="7"/>
        <v>5</v>
      </c>
      <c r="G496" s="31" t="s">
        <v>85</v>
      </c>
      <c r="H496" s="32">
        <v>35360</v>
      </c>
      <c r="I496" s="28">
        <v>5</v>
      </c>
      <c r="J496" s="33">
        <f>Table1[[#This Row],[Възнаграждение]]*1.03</f>
        <v>36420.800000000003</v>
      </c>
    </row>
    <row r="497" spans="1:10" x14ac:dyDescent="0.25">
      <c r="A497" s="27" t="s">
        <v>576</v>
      </c>
      <c r="B497" s="28" t="s">
        <v>55</v>
      </c>
      <c r="C497" s="27" t="s">
        <v>57</v>
      </c>
      <c r="D497" s="27" t="s">
        <v>82</v>
      </c>
      <c r="E497" s="29">
        <v>41577</v>
      </c>
      <c r="F497" s="30">
        <f t="shared" ca="1" si="7"/>
        <v>6</v>
      </c>
      <c r="G497" s="31"/>
      <c r="H497" s="32">
        <v>60760</v>
      </c>
      <c r="I497" s="28">
        <v>2</v>
      </c>
      <c r="J497" s="33">
        <f>Table1[[#This Row],[Възнаграждение]]*1.03</f>
        <v>62582.8</v>
      </c>
    </row>
    <row r="498" spans="1:10" x14ac:dyDescent="0.25">
      <c r="A498" s="27" t="s">
        <v>577</v>
      </c>
      <c r="B498" s="28" t="s">
        <v>55</v>
      </c>
      <c r="C498" s="27" t="s">
        <v>44</v>
      </c>
      <c r="D498" s="27" t="s">
        <v>73</v>
      </c>
      <c r="E498" s="29">
        <v>43644</v>
      </c>
      <c r="F498" s="30">
        <f t="shared" ca="1" si="7"/>
        <v>1</v>
      </c>
      <c r="G498" s="31" t="s">
        <v>77</v>
      </c>
      <c r="H498" s="32">
        <v>75370</v>
      </c>
      <c r="I498" s="28">
        <v>2</v>
      </c>
      <c r="J498" s="33">
        <f>Table1[[#This Row],[Възнаграждение]]*1.03</f>
        <v>77631.100000000006</v>
      </c>
    </row>
    <row r="499" spans="1:10" x14ac:dyDescent="0.25">
      <c r="A499" s="27" t="s">
        <v>578</v>
      </c>
      <c r="B499" s="28" t="s">
        <v>62</v>
      </c>
      <c r="C499" s="27" t="s">
        <v>46</v>
      </c>
      <c r="D499" s="27" t="s">
        <v>82</v>
      </c>
      <c r="E499" s="29">
        <v>41627</v>
      </c>
      <c r="F499" s="30">
        <f t="shared" ca="1" si="7"/>
        <v>6</v>
      </c>
      <c r="G499" s="31"/>
      <c r="H499" s="32">
        <v>79220</v>
      </c>
      <c r="I499" s="28">
        <v>4</v>
      </c>
      <c r="J499" s="33">
        <f>Table1[[#This Row],[Възнаграждение]]*1.03</f>
        <v>81596.600000000006</v>
      </c>
    </row>
    <row r="500" spans="1:10" x14ac:dyDescent="0.25">
      <c r="A500" s="27" t="s">
        <v>579</v>
      </c>
      <c r="B500" s="28" t="s">
        <v>59</v>
      </c>
      <c r="C500" s="27" t="s">
        <v>44</v>
      </c>
      <c r="D500" s="27" t="s">
        <v>87</v>
      </c>
      <c r="E500" s="29">
        <v>42192</v>
      </c>
      <c r="F500" s="30">
        <f t="shared" ca="1" si="7"/>
        <v>5</v>
      </c>
      <c r="G500" s="31" t="s">
        <v>74</v>
      </c>
      <c r="H500" s="32">
        <v>13435</v>
      </c>
      <c r="I500" s="28">
        <v>1</v>
      </c>
      <c r="J500" s="33">
        <f>Table1[[#This Row],[Възнаграждение]]*1.03</f>
        <v>13838.050000000001</v>
      </c>
    </row>
    <row r="501" spans="1:10" x14ac:dyDescent="0.25">
      <c r="A501" s="27" t="s">
        <v>580</v>
      </c>
      <c r="B501" s="28" t="s">
        <v>58</v>
      </c>
      <c r="C501" s="27" t="s">
        <v>51</v>
      </c>
      <c r="D501" s="27" t="s">
        <v>82</v>
      </c>
      <c r="E501" s="29">
        <v>43179</v>
      </c>
      <c r="F501" s="30">
        <f t="shared" ca="1" si="7"/>
        <v>2</v>
      </c>
      <c r="G501" s="31"/>
      <c r="H501" s="32">
        <v>26020</v>
      </c>
      <c r="I501" s="28">
        <v>5</v>
      </c>
      <c r="J501" s="33">
        <f>Table1[[#This Row],[Възнаграждение]]*1.03</f>
        <v>26800.600000000002</v>
      </c>
    </row>
    <row r="502" spans="1:10" x14ac:dyDescent="0.25">
      <c r="A502" s="27" t="s">
        <v>581</v>
      </c>
      <c r="B502" s="28" t="s">
        <v>62</v>
      </c>
      <c r="C502" s="27" t="s">
        <v>51</v>
      </c>
      <c r="D502" s="27" t="s">
        <v>87</v>
      </c>
      <c r="E502" s="29">
        <v>41804</v>
      </c>
      <c r="F502" s="30">
        <f t="shared" ca="1" si="7"/>
        <v>6</v>
      </c>
      <c r="G502" s="31" t="s">
        <v>77</v>
      </c>
      <c r="H502" s="32">
        <v>23000</v>
      </c>
      <c r="I502" s="28">
        <v>4</v>
      </c>
      <c r="J502" s="33">
        <f>Table1[[#This Row],[Възнаграждение]]*1.03</f>
        <v>23690</v>
      </c>
    </row>
    <row r="503" spans="1:10" x14ac:dyDescent="0.25">
      <c r="A503" s="27" t="s">
        <v>582</v>
      </c>
      <c r="B503" s="28" t="s">
        <v>36</v>
      </c>
      <c r="C503" s="27" t="s">
        <v>46</v>
      </c>
      <c r="D503" s="27" t="s">
        <v>73</v>
      </c>
      <c r="E503" s="29">
        <v>41337</v>
      </c>
      <c r="F503" s="30">
        <f t="shared" ca="1" si="7"/>
        <v>7</v>
      </c>
      <c r="G503" s="31" t="s">
        <v>74</v>
      </c>
      <c r="H503" s="32">
        <v>60280</v>
      </c>
      <c r="I503" s="28">
        <v>1</v>
      </c>
      <c r="J503" s="33">
        <f>Table1[[#This Row],[Възнаграждение]]*1.03</f>
        <v>62088.4</v>
      </c>
    </row>
    <row r="504" spans="1:10" x14ac:dyDescent="0.25">
      <c r="A504" s="27" t="s">
        <v>583</v>
      </c>
      <c r="B504" s="28" t="s">
        <v>36</v>
      </c>
      <c r="C504" s="27" t="s">
        <v>53</v>
      </c>
      <c r="D504" s="27" t="s">
        <v>87</v>
      </c>
      <c r="E504" s="29">
        <v>38422</v>
      </c>
      <c r="F504" s="30">
        <f t="shared" ca="1" si="7"/>
        <v>15</v>
      </c>
      <c r="G504" s="31" t="s">
        <v>74</v>
      </c>
      <c r="H504" s="32">
        <v>20500</v>
      </c>
      <c r="I504" s="28">
        <v>3</v>
      </c>
      <c r="J504" s="33">
        <f>Table1[[#This Row],[Възнаграждение]]*1.03</f>
        <v>21115</v>
      </c>
    </row>
    <row r="505" spans="1:10" x14ac:dyDescent="0.25">
      <c r="A505" s="27" t="s">
        <v>584</v>
      </c>
      <c r="B505" s="28" t="s">
        <v>55</v>
      </c>
      <c r="C505" s="27" t="s">
        <v>50</v>
      </c>
      <c r="D505" s="27" t="s">
        <v>73</v>
      </c>
      <c r="E505" s="29">
        <v>43477</v>
      </c>
      <c r="F505" s="30">
        <f t="shared" ca="1" si="7"/>
        <v>1</v>
      </c>
      <c r="G505" s="31" t="s">
        <v>74</v>
      </c>
      <c r="H505" s="32">
        <v>68470</v>
      </c>
      <c r="I505" s="28">
        <v>4</v>
      </c>
      <c r="J505" s="33">
        <f>Table1[[#This Row],[Възнаграждение]]*1.03</f>
        <v>70524.100000000006</v>
      </c>
    </row>
    <row r="506" spans="1:10" x14ac:dyDescent="0.25">
      <c r="A506" s="27" t="s">
        <v>585</v>
      </c>
      <c r="B506" s="28" t="s">
        <v>36</v>
      </c>
      <c r="C506" s="27" t="s">
        <v>44</v>
      </c>
      <c r="D506" s="27" t="s">
        <v>82</v>
      </c>
      <c r="E506" s="29">
        <v>39084</v>
      </c>
      <c r="F506" s="30">
        <f t="shared" ca="1" si="7"/>
        <v>13</v>
      </c>
      <c r="G506" s="31"/>
      <c r="H506" s="32">
        <v>30300</v>
      </c>
      <c r="I506" s="28">
        <v>1</v>
      </c>
      <c r="J506" s="33">
        <f>Table1[[#This Row],[Възнаграждение]]*1.03</f>
        <v>31209</v>
      </c>
    </row>
    <row r="507" spans="1:10" x14ac:dyDescent="0.25">
      <c r="A507" s="27" t="s">
        <v>586</v>
      </c>
      <c r="B507" s="28" t="s">
        <v>36</v>
      </c>
      <c r="C507" s="27" t="s">
        <v>42</v>
      </c>
      <c r="D507" s="27" t="s">
        <v>82</v>
      </c>
      <c r="E507" s="29">
        <v>41990</v>
      </c>
      <c r="F507" s="30">
        <f t="shared" ca="1" si="7"/>
        <v>5</v>
      </c>
      <c r="G507" s="31"/>
      <c r="H507" s="32">
        <v>35620</v>
      </c>
      <c r="I507" s="28">
        <v>4</v>
      </c>
      <c r="J507" s="33">
        <f>Table1[[#This Row],[Възнаграждение]]*1.03</f>
        <v>36688.6</v>
      </c>
    </row>
    <row r="508" spans="1:10" x14ac:dyDescent="0.25">
      <c r="A508" s="27" t="s">
        <v>587</v>
      </c>
      <c r="B508" s="28" t="s">
        <v>36</v>
      </c>
      <c r="C508" s="27" t="s">
        <v>48</v>
      </c>
      <c r="D508" s="27" t="s">
        <v>82</v>
      </c>
      <c r="E508" s="29">
        <v>43715</v>
      </c>
      <c r="F508" s="30">
        <f t="shared" ca="1" si="7"/>
        <v>1</v>
      </c>
      <c r="G508" s="31"/>
      <c r="H508" s="32">
        <v>81070</v>
      </c>
      <c r="I508" s="28">
        <v>5</v>
      </c>
      <c r="J508" s="33">
        <f>Table1[[#This Row],[Възнаграждение]]*1.03</f>
        <v>83502.100000000006</v>
      </c>
    </row>
    <row r="509" spans="1:10" x14ac:dyDescent="0.25">
      <c r="A509" s="27" t="s">
        <v>588</v>
      </c>
      <c r="B509" s="28" t="s">
        <v>62</v>
      </c>
      <c r="C509" s="27" t="s">
        <v>60</v>
      </c>
      <c r="D509" s="27" t="s">
        <v>73</v>
      </c>
      <c r="E509" s="29">
        <v>38632</v>
      </c>
      <c r="F509" s="30">
        <f t="shared" ca="1" si="7"/>
        <v>15</v>
      </c>
      <c r="G509" s="31" t="s">
        <v>74</v>
      </c>
      <c r="H509" s="32">
        <v>54550</v>
      </c>
      <c r="I509" s="28">
        <v>1</v>
      </c>
      <c r="J509" s="33">
        <f>Table1[[#This Row],[Възнаграждение]]*1.03</f>
        <v>56186.5</v>
      </c>
    </row>
    <row r="510" spans="1:10" x14ac:dyDescent="0.25">
      <c r="A510" s="27" t="s">
        <v>589</v>
      </c>
      <c r="B510" s="28" t="s">
        <v>58</v>
      </c>
      <c r="C510" s="27" t="s">
        <v>51</v>
      </c>
      <c r="D510" s="27" t="s">
        <v>73</v>
      </c>
      <c r="E510" s="29">
        <v>38704</v>
      </c>
      <c r="F510" s="30">
        <f t="shared" ca="1" si="7"/>
        <v>14</v>
      </c>
      <c r="G510" s="31" t="s">
        <v>77</v>
      </c>
      <c r="H510" s="32">
        <v>77680</v>
      </c>
      <c r="I510" s="28">
        <v>3</v>
      </c>
      <c r="J510" s="33">
        <f>Table1[[#This Row],[Възнаграждение]]*1.03</f>
        <v>80010.400000000009</v>
      </c>
    </row>
    <row r="511" spans="1:10" x14ac:dyDescent="0.25">
      <c r="A511" s="27" t="s">
        <v>590</v>
      </c>
      <c r="B511" s="28" t="s">
        <v>55</v>
      </c>
      <c r="C511" s="27" t="s">
        <v>38</v>
      </c>
      <c r="D511" s="27" t="s">
        <v>92</v>
      </c>
      <c r="E511" s="29">
        <v>41421</v>
      </c>
      <c r="F511" s="30">
        <f t="shared" ca="1" si="7"/>
        <v>7</v>
      </c>
      <c r="G511" s="31"/>
      <c r="H511" s="32">
        <v>12676</v>
      </c>
      <c r="I511" s="28">
        <v>2</v>
      </c>
      <c r="J511" s="33">
        <f>Table1[[#This Row],[Възнаграждение]]*1.03</f>
        <v>13056.28</v>
      </c>
    </row>
    <row r="512" spans="1:10" x14ac:dyDescent="0.25">
      <c r="A512" s="27" t="s">
        <v>591</v>
      </c>
      <c r="B512" s="28" t="s">
        <v>58</v>
      </c>
      <c r="C512" s="27" t="s">
        <v>46</v>
      </c>
      <c r="D512" s="27" t="s">
        <v>82</v>
      </c>
      <c r="E512" s="29">
        <v>38472</v>
      </c>
      <c r="F512" s="30">
        <f t="shared" ca="1" si="7"/>
        <v>15</v>
      </c>
      <c r="G512" s="31"/>
      <c r="H512" s="32">
        <v>45050</v>
      </c>
      <c r="I512" s="28">
        <v>1</v>
      </c>
      <c r="J512" s="33">
        <f>Table1[[#This Row],[Възнаграждение]]*1.03</f>
        <v>46401.5</v>
      </c>
    </row>
    <row r="513" spans="1:10" x14ac:dyDescent="0.25">
      <c r="A513" s="27" t="s">
        <v>592</v>
      </c>
      <c r="B513" s="28" t="s">
        <v>59</v>
      </c>
      <c r="C513" s="27" t="s">
        <v>51</v>
      </c>
      <c r="D513" s="27" t="s">
        <v>87</v>
      </c>
      <c r="E513" s="29">
        <v>38826</v>
      </c>
      <c r="F513" s="30">
        <f t="shared" ca="1" si="7"/>
        <v>14</v>
      </c>
      <c r="G513" s="31" t="s">
        <v>85</v>
      </c>
      <c r="H513" s="32">
        <v>19825</v>
      </c>
      <c r="I513" s="28">
        <v>2</v>
      </c>
      <c r="J513" s="33">
        <f>Table1[[#This Row],[Възнаграждение]]*1.03</f>
        <v>20419.75</v>
      </c>
    </row>
    <row r="514" spans="1:10" x14ac:dyDescent="0.25">
      <c r="A514" s="27" t="s">
        <v>593</v>
      </c>
      <c r="B514" s="28" t="s">
        <v>36</v>
      </c>
      <c r="C514" s="27" t="s">
        <v>46</v>
      </c>
      <c r="D514" s="27" t="s">
        <v>73</v>
      </c>
      <c r="E514" s="29">
        <v>38562</v>
      </c>
      <c r="F514" s="30">
        <f t="shared" ref="F514:F577" ca="1" si="8">DATEDIF(E514,TODAY(),"Y")</f>
        <v>15</v>
      </c>
      <c r="G514" s="31" t="s">
        <v>74</v>
      </c>
      <c r="H514" s="32">
        <v>88240</v>
      </c>
      <c r="I514" s="28">
        <v>5</v>
      </c>
      <c r="J514" s="33">
        <f>Table1[[#This Row],[Възнаграждение]]*1.03</f>
        <v>90887.2</v>
      </c>
    </row>
    <row r="515" spans="1:10" x14ac:dyDescent="0.25">
      <c r="A515" s="27" t="s">
        <v>594</v>
      </c>
      <c r="B515" s="28" t="s">
        <v>55</v>
      </c>
      <c r="C515" s="27" t="s">
        <v>49</v>
      </c>
      <c r="D515" s="27" t="s">
        <v>87</v>
      </c>
      <c r="E515" s="29">
        <v>43115</v>
      </c>
      <c r="F515" s="30">
        <f t="shared" ca="1" si="8"/>
        <v>2</v>
      </c>
      <c r="G515" s="31" t="s">
        <v>77</v>
      </c>
      <c r="H515" s="32">
        <v>16015</v>
      </c>
      <c r="I515" s="28">
        <v>3</v>
      </c>
      <c r="J515" s="33">
        <f>Table1[[#This Row],[Възнаграждение]]*1.03</f>
        <v>16495.45</v>
      </c>
    </row>
    <row r="516" spans="1:10" x14ac:dyDescent="0.25">
      <c r="A516" s="27" t="s">
        <v>595</v>
      </c>
      <c r="B516" s="28" t="s">
        <v>36</v>
      </c>
      <c r="C516" s="27" t="s">
        <v>46</v>
      </c>
      <c r="D516" s="27" t="s">
        <v>73</v>
      </c>
      <c r="E516" s="29">
        <v>38996</v>
      </c>
      <c r="F516" s="30">
        <f t="shared" ca="1" si="8"/>
        <v>14</v>
      </c>
      <c r="G516" s="31" t="s">
        <v>74</v>
      </c>
      <c r="H516" s="32">
        <v>76192</v>
      </c>
      <c r="I516" s="28">
        <v>4</v>
      </c>
      <c r="J516" s="33">
        <f>Table1[[#This Row],[Възнаграждение]]*1.03</f>
        <v>78477.759999999995</v>
      </c>
    </row>
    <row r="517" spans="1:10" x14ac:dyDescent="0.25">
      <c r="A517" s="27" t="s">
        <v>596</v>
      </c>
      <c r="B517" s="28" t="s">
        <v>36</v>
      </c>
      <c r="C517" s="27" t="s">
        <v>46</v>
      </c>
      <c r="D517" s="27" t="s">
        <v>82</v>
      </c>
      <c r="E517" s="29">
        <v>42953</v>
      </c>
      <c r="F517" s="30">
        <f t="shared" ca="1" si="8"/>
        <v>3</v>
      </c>
      <c r="G517" s="31"/>
      <c r="H517" s="32">
        <v>66010</v>
      </c>
      <c r="I517" s="28">
        <v>2</v>
      </c>
      <c r="J517" s="33">
        <f>Table1[[#This Row],[Възнаграждение]]*1.03</f>
        <v>67990.3</v>
      </c>
    </row>
    <row r="518" spans="1:10" x14ac:dyDescent="0.25">
      <c r="A518" s="27" t="s">
        <v>597</v>
      </c>
      <c r="B518" s="28" t="s">
        <v>36</v>
      </c>
      <c r="C518" s="27" t="s">
        <v>52</v>
      </c>
      <c r="D518" s="27" t="s">
        <v>82</v>
      </c>
      <c r="E518" s="29">
        <v>43180</v>
      </c>
      <c r="F518" s="30">
        <f t="shared" ca="1" si="8"/>
        <v>2</v>
      </c>
      <c r="G518" s="31"/>
      <c r="H518" s="32">
        <v>66132</v>
      </c>
      <c r="I518" s="28">
        <v>4</v>
      </c>
      <c r="J518" s="33">
        <f>Table1[[#This Row],[Възнаграждение]]*1.03</f>
        <v>68115.960000000006</v>
      </c>
    </row>
    <row r="519" spans="1:10" x14ac:dyDescent="0.25">
      <c r="A519" s="27" t="s">
        <v>598</v>
      </c>
      <c r="B519" s="28" t="s">
        <v>62</v>
      </c>
      <c r="C519" s="27" t="s">
        <v>47</v>
      </c>
      <c r="D519" s="27" t="s">
        <v>73</v>
      </c>
      <c r="E519" s="29">
        <v>38317</v>
      </c>
      <c r="F519" s="30">
        <f t="shared" ca="1" si="8"/>
        <v>15</v>
      </c>
      <c r="G519" s="31" t="s">
        <v>77</v>
      </c>
      <c r="H519" s="32">
        <v>86830</v>
      </c>
      <c r="I519" s="28">
        <v>3</v>
      </c>
      <c r="J519" s="33">
        <f>Table1[[#This Row],[Възнаграждение]]*1.03</f>
        <v>89434.900000000009</v>
      </c>
    </row>
    <row r="520" spans="1:10" x14ac:dyDescent="0.25">
      <c r="A520" s="27" t="s">
        <v>599</v>
      </c>
      <c r="B520" s="28" t="s">
        <v>62</v>
      </c>
      <c r="C520" s="27" t="s">
        <v>50</v>
      </c>
      <c r="D520" s="27" t="s">
        <v>73</v>
      </c>
      <c r="E520" s="29">
        <v>40698</v>
      </c>
      <c r="F520" s="30">
        <f t="shared" ca="1" si="8"/>
        <v>9</v>
      </c>
      <c r="G520" s="31" t="s">
        <v>79</v>
      </c>
      <c r="H520" s="32">
        <v>31910</v>
      </c>
      <c r="I520" s="28">
        <v>5</v>
      </c>
      <c r="J520" s="33">
        <f>Table1[[#This Row],[Възнаграждение]]*1.03</f>
        <v>32867.300000000003</v>
      </c>
    </row>
    <row r="521" spans="1:10" x14ac:dyDescent="0.25">
      <c r="A521" s="27" t="s">
        <v>600</v>
      </c>
      <c r="B521" s="28" t="s">
        <v>55</v>
      </c>
      <c r="C521" s="27" t="s">
        <v>46</v>
      </c>
      <c r="D521" s="27" t="s">
        <v>87</v>
      </c>
      <c r="E521" s="29">
        <v>38883</v>
      </c>
      <c r="F521" s="30">
        <f t="shared" ca="1" si="8"/>
        <v>14</v>
      </c>
      <c r="G521" s="31" t="s">
        <v>79</v>
      </c>
      <c r="H521" s="32">
        <v>17270</v>
      </c>
      <c r="I521" s="28">
        <v>5</v>
      </c>
      <c r="J521" s="33">
        <f>Table1[[#This Row],[Възнаграждение]]*1.03</f>
        <v>17788.100000000002</v>
      </c>
    </row>
    <row r="522" spans="1:10" x14ac:dyDescent="0.25">
      <c r="A522" s="27" t="s">
        <v>601</v>
      </c>
      <c r="B522" s="28" t="s">
        <v>61</v>
      </c>
      <c r="C522" s="27" t="s">
        <v>46</v>
      </c>
      <c r="D522" s="27" t="s">
        <v>82</v>
      </c>
      <c r="E522" s="29">
        <v>38811</v>
      </c>
      <c r="F522" s="30">
        <f t="shared" ca="1" si="8"/>
        <v>14</v>
      </c>
      <c r="G522" s="31"/>
      <c r="H522" s="32">
        <v>27380</v>
      </c>
      <c r="I522" s="28">
        <v>3</v>
      </c>
      <c r="J522" s="33">
        <f>Table1[[#This Row],[Възнаграждение]]*1.03</f>
        <v>28201.4</v>
      </c>
    </row>
    <row r="523" spans="1:10" x14ac:dyDescent="0.25">
      <c r="A523" s="27" t="s">
        <v>602</v>
      </c>
      <c r="B523" s="28" t="s">
        <v>58</v>
      </c>
      <c r="C523" s="27" t="s">
        <v>46</v>
      </c>
      <c r="D523" s="27" t="s">
        <v>92</v>
      </c>
      <c r="E523" s="29">
        <v>38528</v>
      </c>
      <c r="F523" s="30">
        <f t="shared" ca="1" si="8"/>
        <v>15</v>
      </c>
      <c r="G523" s="31"/>
      <c r="H523" s="32">
        <v>37612</v>
      </c>
      <c r="I523" s="28">
        <v>4</v>
      </c>
      <c r="J523" s="33">
        <f>Table1[[#This Row],[Възнаграждение]]*1.03</f>
        <v>38740.36</v>
      </c>
    </row>
    <row r="524" spans="1:10" x14ac:dyDescent="0.25">
      <c r="A524" s="27" t="s">
        <v>603</v>
      </c>
      <c r="B524" s="28" t="s">
        <v>59</v>
      </c>
      <c r="C524" s="27" t="s">
        <v>51</v>
      </c>
      <c r="D524" s="27" t="s">
        <v>73</v>
      </c>
      <c r="E524" s="29">
        <v>39470</v>
      </c>
      <c r="F524" s="30">
        <f t="shared" ca="1" si="8"/>
        <v>12</v>
      </c>
      <c r="G524" s="31" t="s">
        <v>79</v>
      </c>
      <c r="H524" s="32">
        <v>78710</v>
      </c>
      <c r="I524" s="28">
        <v>2</v>
      </c>
      <c r="J524" s="33">
        <f>Table1[[#This Row],[Възнаграждение]]*1.03</f>
        <v>81071.3</v>
      </c>
    </row>
    <row r="525" spans="1:10" x14ac:dyDescent="0.25">
      <c r="A525" s="27" t="s">
        <v>604</v>
      </c>
      <c r="B525" s="28" t="s">
        <v>36</v>
      </c>
      <c r="C525" s="27" t="s">
        <v>46</v>
      </c>
      <c r="D525" s="27" t="s">
        <v>82</v>
      </c>
      <c r="E525" s="29">
        <v>42006</v>
      </c>
      <c r="F525" s="30">
        <f t="shared" ca="1" si="8"/>
        <v>5</v>
      </c>
      <c r="G525" s="31"/>
      <c r="H525" s="32">
        <v>84170</v>
      </c>
      <c r="I525" s="28">
        <v>2</v>
      </c>
      <c r="J525" s="33">
        <f>Table1[[#This Row],[Възнаграждение]]*1.03</f>
        <v>86695.1</v>
      </c>
    </row>
    <row r="526" spans="1:10" x14ac:dyDescent="0.25">
      <c r="A526" s="27" t="s">
        <v>605</v>
      </c>
      <c r="B526" s="28" t="s">
        <v>62</v>
      </c>
      <c r="C526" s="27" t="s">
        <v>38</v>
      </c>
      <c r="D526" s="27" t="s">
        <v>73</v>
      </c>
      <c r="E526" s="29">
        <v>43213</v>
      </c>
      <c r="F526" s="30">
        <f t="shared" ca="1" si="8"/>
        <v>2</v>
      </c>
      <c r="G526" s="31" t="s">
        <v>79</v>
      </c>
      <c r="H526" s="32">
        <v>37620</v>
      </c>
      <c r="I526" s="28">
        <v>5</v>
      </c>
      <c r="J526" s="33">
        <f>Table1[[#This Row],[Възнаграждение]]*1.03</f>
        <v>38748.6</v>
      </c>
    </row>
    <row r="527" spans="1:10" x14ac:dyDescent="0.25">
      <c r="A527" s="27" t="s">
        <v>606</v>
      </c>
      <c r="B527" s="28" t="s">
        <v>62</v>
      </c>
      <c r="C527" s="27" t="s">
        <v>41</v>
      </c>
      <c r="D527" s="27" t="s">
        <v>82</v>
      </c>
      <c r="E527" s="29">
        <v>38548</v>
      </c>
      <c r="F527" s="30">
        <f t="shared" ca="1" si="8"/>
        <v>15</v>
      </c>
      <c r="G527" s="31"/>
      <c r="H527" s="32">
        <v>76930</v>
      </c>
      <c r="I527" s="28">
        <v>1</v>
      </c>
      <c r="J527" s="33">
        <f>Table1[[#This Row],[Възнаграждение]]*1.03</f>
        <v>79237.900000000009</v>
      </c>
    </row>
    <row r="528" spans="1:10" x14ac:dyDescent="0.25">
      <c r="A528" s="27" t="s">
        <v>607</v>
      </c>
      <c r="B528" s="28" t="s">
        <v>36</v>
      </c>
      <c r="C528" s="27" t="s">
        <v>46</v>
      </c>
      <c r="D528" s="27" t="s">
        <v>73</v>
      </c>
      <c r="E528" s="29">
        <v>42930</v>
      </c>
      <c r="F528" s="30">
        <f t="shared" ca="1" si="8"/>
        <v>3</v>
      </c>
      <c r="G528" s="31" t="s">
        <v>88</v>
      </c>
      <c r="H528" s="32">
        <v>45480</v>
      </c>
      <c r="I528" s="28">
        <v>4</v>
      </c>
      <c r="J528" s="33">
        <f>Table1[[#This Row],[Възнаграждение]]*1.03</f>
        <v>46844.4</v>
      </c>
    </row>
    <row r="529" spans="1:10" x14ac:dyDescent="0.25">
      <c r="A529" s="27" t="s">
        <v>608</v>
      </c>
      <c r="B529" s="28" t="s">
        <v>58</v>
      </c>
      <c r="C529" s="27" t="s">
        <v>46</v>
      </c>
      <c r="D529" s="27" t="s">
        <v>73</v>
      </c>
      <c r="E529" s="29">
        <v>42433</v>
      </c>
      <c r="F529" s="30">
        <f t="shared" ca="1" si="8"/>
        <v>4</v>
      </c>
      <c r="G529" s="31" t="s">
        <v>74</v>
      </c>
      <c r="H529" s="32">
        <v>78170</v>
      </c>
      <c r="I529" s="28">
        <v>5</v>
      </c>
      <c r="J529" s="33">
        <f>Table1[[#This Row],[Възнаграждение]]*1.03</f>
        <v>80515.100000000006</v>
      </c>
    </row>
    <row r="530" spans="1:10" x14ac:dyDescent="0.25">
      <c r="A530" s="27" t="s">
        <v>609</v>
      </c>
      <c r="B530" s="28" t="s">
        <v>36</v>
      </c>
      <c r="C530" s="27" t="s">
        <v>44</v>
      </c>
      <c r="D530" s="27" t="s">
        <v>73</v>
      </c>
      <c r="E530" s="29">
        <v>43647</v>
      </c>
      <c r="F530" s="30">
        <f t="shared" ca="1" si="8"/>
        <v>1</v>
      </c>
      <c r="G530" s="31" t="s">
        <v>77</v>
      </c>
      <c r="H530" s="32">
        <v>46910</v>
      </c>
      <c r="I530" s="28">
        <v>3</v>
      </c>
      <c r="J530" s="33">
        <f>Table1[[#This Row],[Възнаграждение]]*1.03</f>
        <v>48317.3</v>
      </c>
    </row>
    <row r="531" spans="1:10" x14ac:dyDescent="0.25">
      <c r="A531" s="27" t="s">
        <v>610</v>
      </c>
      <c r="B531" s="28" t="s">
        <v>58</v>
      </c>
      <c r="C531" s="27" t="s">
        <v>39</v>
      </c>
      <c r="D531" s="27" t="s">
        <v>82</v>
      </c>
      <c r="E531" s="29">
        <v>42969</v>
      </c>
      <c r="F531" s="30">
        <f t="shared" ca="1" si="8"/>
        <v>3</v>
      </c>
      <c r="G531" s="31"/>
      <c r="H531" s="32">
        <v>58130</v>
      </c>
      <c r="I531" s="28">
        <v>2</v>
      </c>
      <c r="J531" s="33">
        <f>Table1[[#This Row],[Възнаграждение]]*1.03</f>
        <v>59873.9</v>
      </c>
    </row>
    <row r="532" spans="1:10" x14ac:dyDescent="0.25">
      <c r="A532" s="27" t="s">
        <v>611</v>
      </c>
      <c r="B532" s="28" t="s">
        <v>58</v>
      </c>
      <c r="C532" s="27" t="s">
        <v>54</v>
      </c>
      <c r="D532" s="27" t="s">
        <v>73</v>
      </c>
      <c r="E532" s="29">
        <v>41490</v>
      </c>
      <c r="F532" s="30">
        <f t="shared" ca="1" si="8"/>
        <v>7</v>
      </c>
      <c r="G532" s="31" t="s">
        <v>79</v>
      </c>
      <c r="H532" s="32">
        <v>85300</v>
      </c>
      <c r="I532" s="28">
        <v>2</v>
      </c>
      <c r="J532" s="33">
        <f>Table1[[#This Row],[Възнаграждение]]*1.03</f>
        <v>87859</v>
      </c>
    </row>
    <row r="533" spans="1:10" x14ac:dyDescent="0.25">
      <c r="A533" s="27" t="s">
        <v>612</v>
      </c>
      <c r="B533" s="28" t="s">
        <v>36</v>
      </c>
      <c r="C533" s="27" t="s">
        <v>46</v>
      </c>
      <c r="D533" s="27" t="s">
        <v>82</v>
      </c>
      <c r="E533" s="29">
        <v>41553</v>
      </c>
      <c r="F533" s="30">
        <f t="shared" ca="1" si="8"/>
        <v>7</v>
      </c>
      <c r="G533" s="31"/>
      <c r="H533" s="32">
        <v>73990</v>
      </c>
      <c r="I533" s="28">
        <v>3</v>
      </c>
      <c r="J533" s="33">
        <f>Table1[[#This Row],[Възнаграждение]]*1.03</f>
        <v>76209.7</v>
      </c>
    </row>
    <row r="534" spans="1:10" x14ac:dyDescent="0.25">
      <c r="A534" s="27" t="s">
        <v>613</v>
      </c>
      <c r="B534" s="28" t="s">
        <v>58</v>
      </c>
      <c r="C534" s="27" t="s">
        <v>46</v>
      </c>
      <c r="D534" s="27" t="s">
        <v>82</v>
      </c>
      <c r="E534" s="29">
        <v>38744</v>
      </c>
      <c r="F534" s="30">
        <f t="shared" ca="1" si="8"/>
        <v>14</v>
      </c>
      <c r="G534" s="31"/>
      <c r="H534" s="32">
        <v>25130</v>
      </c>
      <c r="I534" s="28">
        <v>5</v>
      </c>
      <c r="J534" s="33">
        <f>Table1[[#This Row],[Възнаграждение]]*1.03</f>
        <v>25883.9</v>
      </c>
    </row>
    <row r="535" spans="1:10" x14ac:dyDescent="0.25">
      <c r="A535" s="27" t="s">
        <v>614</v>
      </c>
      <c r="B535" s="28" t="s">
        <v>59</v>
      </c>
      <c r="C535" s="27" t="s">
        <v>41</v>
      </c>
      <c r="D535" s="27" t="s">
        <v>82</v>
      </c>
      <c r="E535" s="29">
        <v>43444</v>
      </c>
      <c r="F535" s="30">
        <f t="shared" ca="1" si="8"/>
        <v>1</v>
      </c>
      <c r="G535" s="31"/>
      <c r="H535" s="32">
        <v>64460</v>
      </c>
      <c r="I535" s="28">
        <v>1</v>
      </c>
      <c r="J535" s="33">
        <f>Table1[[#This Row],[Възнаграждение]]*1.03</f>
        <v>66393.8</v>
      </c>
    </row>
    <row r="536" spans="1:10" x14ac:dyDescent="0.25">
      <c r="A536" s="27" t="s">
        <v>615</v>
      </c>
      <c r="B536" s="28" t="s">
        <v>55</v>
      </c>
      <c r="C536" s="27" t="s">
        <v>41</v>
      </c>
      <c r="D536" s="27" t="s">
        <v>73</v>
      </c>
      <c r="E536" s="29">
        <v>43661</v>
      </c>
      <c r="F536" s="30">
        <f t="shared" ca="1" si="8"/>
        <v>1</v>
      </c>
      <c r="G536" s="31" t="s">
        <v>79</v>
      </c>
      <c r="H536" s="32">
        <v>71670</v>
      </c>
      <c r="I536" s="28">
        <v>4</v>
      </c>
      <c r="J536" s="33">
        <f>Table1[[#This Row],[Възнаграждение]]*1.03</f>
        <v>73820.100000000006</v>
      </c>
    </row>
    <row r="537" spans="1:10" x14ac:dyDescent="0.25">
      <c r="A537" s="27" t="s">
        <v>616</v>
      </c>
      <c r="B537" s="28" t="s">
        <v>36</v>
      </c>
      <c r="C537" s="27" t="s">
        <v>53</v>
      </c>
      <c r="D537" s="27" t="s">
        <v>92</v>
      </c>
      <c r="E537" s="29">
        <v>38545</v>
      </c>
      <c r="F537" s="30">
        <f t="shared" ca="1" si="8"/>
        <v>15</v>
      </c>
      <c r="G537" s="31"/>
      <c r="H537" s="32">
        <v>21668</v>
      </c>
      <c r="I537" s="28">
        <v>4</v>
      </c>
      <c r="J537" s="33">
        <f>Table1[[#This Row],[Възнаграждение]]*1.03</f>
        <v>22318.04</v>
      </c>
    </row>
    <row r="538" spans="1:10" x14ac:dyDescent="0.25">
      <c r="A538" s="27" t="s">
        <v>617</v>
      </c>
      <c r="B538" s="28" t="s">
        <v>36</v>
      </c>
      <c r="C538" s="27" t="s">
        <v>41</v>
      </c>
      <c r="D538" s="27" t="s">
        <v>73</v>
      </c>
      <c r="E538" s="29">
        <v>42546</v>
      </c>
      <c r="F538" s="30">
        <f t="shared" ca="1" si="8"/>
        <v>4</v>
      </c>
      <c r="G538" s="31" t="s">
        <v>74</v>
      </c>
      <c r="H538" s="32">
        <v>41490</v>
      </c>
      <c r="I538" s="28">
        <v>5</v>
      </c>
      <c r="J538" s="33">
        <f>Table1[[#This Row],[Възнаграждение]]*1.03</f>
        <v>42734.700000000004</v>
      </c>
    </row>
    <row r="539" spans="1:10" x14ac:dyDescent="0.25">
      <c r="A539" s="27" t="s">
        <v>618</v>
      </c>
      <c r="B539" s="28" t="s">
        <v>59</v>
      </c>
      <c r="C539" s="27" t="s">
        <v>39</v>
      </c>
      <c r="D539" s="27" t="s">
        <v>73</v>
      </c>
      <c r="E539" s="29">
        <v>40512</v>
      </c>
      <c r="F539" s="30">
        <f t="shared" ca="1" si="8"/>
        <v>9</v>
      </c>
      <c r="G539" s="31" t="s">
        <v>74</v>
      </c>
      <c r="H539" s="32">
        <v>30350</v>
      </c>
      <c r="I539" s="28">
        <v>1</v>
      </c>
      <c r="J539" s="33">
        <f>Table1[[#This Row],[Възнаграждение]]*1.03</f>
        <v>31260.5</v>
      </c>
    </row>
    <row r="540" spans="1:10" x14ac:dyDescent="0.25">
      <c r="A540" s="27" t="s">
        <v>619</v>
      </c>
      <c r="B540" s="28" t="s">
        <v>55</v>
      </c>
      <c r="C540" s="27" t="s">
        <v>46</v>
      </c>
      <c r="D540" s="27" t="s">
        <v>87</v>
      </c>
      <c r="E540" s="29">
        <v>42763</v>
      </c>
      <c r="F540" s="30">
        <f t="shared" ca="1" si="8"/>
        <v>3</v>
      </c>
      <c r="G540" s="31" t="s">
        <v>74</v>
      </c>
      <c r="H540" s="32">
        <v>46285</v>
      </c>
      <c r="I540" s="28">
        <v>5</v>
      </c>
      <c r="J540" s="33">
        <f>Table1[[#This Row],[Възнаграждение]]*1.03</f>
        <v>47673.55</v>
      </c>
    </row>
    <row r="541" spans="1:10" x14ac:dyDescent="0.25">
      <c r="A541" s="27" t="s">
        <v>620</v>
      </c>
      <c r="B541" s="28" t="s">
        <v>55</v>
      </c>
      <c r="C541" s="27" t="s">
        <v>41</v>
      </c>
      <c r="D541" s="27" t="s">
        <v>73</v>
      </c>
      <c r="E541" s="29">
        <v>38290</v>
      </c>
      <c r="F541" s="30">
        <f t="shared" ca="1" si="8"/>
        <v>15</v>
      </c>
      <c r="G541" s="31" t="s">
        <v>74</v>
      </c>
      <c r="H541" s="32">
        <v>61030</v>
      </c>
      <c r="I541" s="28">
        <v>3</v>
      </c>
      <c r="J541" s="33">
        <f>Table1[[#This Row],[Възнаграждение]]*1.03</f>
        <v>62860.9</v>
      </c>
    </row>
    <row r="542" spans="1:10" x14ac:dyDescent="0.25">
      <c r="A542" s="27" t="s">
        <v>621</v>
      </c>
      <c r="B542" s="28" t="s">
        <v>55</v>
      </c>
      <c r="C542" s="27" t="s">
        <v>54</v>
      </c>
      <c r="D542" s="27" t="s">
        <v>73</v>
      </c>
      <c r="E542" s="29">
        <v>41212</v>
      </c>
      <c r="F542" s="30">
        <f t="shared" ca="1" si="8"/>
        <v>7</v>
      </c>
      <c r="G542" s="31" t="s">
        <v>74</v>
      </c>
      <c r="H542" s="32">
        <v>60830</v>
      </c>
      <c r="I542" s="28">
        <v>2</v>
      </c>
      <c r="J542" s="33">
        <f>Table1[[#This Row],[Възнаграждение]]*1.03</f>
        <v>62654.9</v>
      </c>
    </row>
    <row r="543" spans="1:10" x14ac:dyDescent="0.25">
      <c r="A543" s="27" t="s">
        <v>622</v>
      </c>
      <c r="B543" s="28" t="s">
        <v>36</v>
      </c>
      <c r="C543" s="27" t="s">
        <v>37</v>
      </c>
      <c r="D543" s="27" t="s">
        <v>73</v>
      </c>
      <c r="E543" s="29">
        <v>38451</v>
      </c>
      <c r="F543" s="30">
        <f t="shared" ca="1" si="8"/>
        <v>15</v>
      </c>
      <c r="G543" s="31" t="s">
        <v>77</v>
      </c>
      <c r="H543" s="32">
        <v>36890</v>
      </c>
      <c r="I543" s="28">
        <v>1</v>
      </c>
      <c r="J543" s="33">
        <f>Table1[[#This Row],[Възнаграждение]]*1.03</f>
        <v>37996.700000000004</v>
      </c>
    </row>
    <row r="544" spans="1:10" x14ac:dyDescent="0.25">
      <c r="A544" s="27" t="s">
        <v>623</v>
      </c>
      <c r="B544" s="28" t="s">
        <v>62</v>
      </c>
      <c r="C544" s="27" t="s">
        <v>46</v>
      </c>
      <c r="D544" s="27" t="s">
        <v>73</v>
      </c>
      <c r="E544" s="29">
        <v>41462</v>
      </c>
      <c r="F544" s="30">
        <f t="shared" ca="1" si="8"/>
        <v>7</v>
      </c>
      <c r="G544" s="31" t="s">
        <v>88</v>
      </c>
      <c r="H544" s="32">
        <v>70020</v>
      </c>
      <c r="I544" s="28">
        <v>3</v>
      </c>
      <c r="J544" s="33">
        <f>Table1[[#This Row],[Възнаграждение]]*1.03</f>
        <v>72120.600000000006</v>
      </c>
    </row>
    <row r="545" spans="1:10" x14ac:dyDescent="0.25">
      <c r="A545" s="27" t="s">
        <v>624</v>
      </c>
      <c r="B545" s="28" t="s">
        <v>62</v>
      </c>
      <c r="C545" s="27" t="s">
        <v>47</v>
      </c>
      <c r="D545" s="27" t="s">
        <v>73</v>
      </c>
      <c r="E545" s="29">
        <v>43468</v>
      </c>
      <c r="F545" s="30">
        <f t="shared" ca="1" si="8"/>
        <v>1</v>
      </c>
      <c r="G545" s="31" t="s">
        <v>74</v>
      </c>
      <c r="H545" s="32">
        <v>37020</v>
      </c>
      <c r="I545" s="28">
        <v>2</v>
      </c>
      <c r="J545" s="33">
        <f>Table1[[#This Row],[Възнаграждение]]*1.03</f>
        <v>38130.6</v>
      </c>
    </row>
    <row r="546" spans="1:10" x14ac:dyDescent="0.25">
      <c r="A546" s="27" t="s">
        <v>625</v>
      </c>
      <c r="B546" s="28" t="s">
        <v>36</v>
      </c>
      <c r="C546" s="27" t="s">
        <v>41</v>
      </c>
      <c r="D546" s="27" t="s">
        <v>82</v>
      </c>
      <c r="E546" s="29">
        <v>41253</v>
      </c>
      <c r="F546" s="30">
        <f t="shared" ca="1" si="8"/>
        <v>7</v>
      </c>
      <c r="G546" s="31"/>
      <c r="H546" s="32">
        <v>74740</v>
      </c>
      <c r="I546" s="28">
        <v>5</v>
      </c>
      <c r="J546" s="33">
        <f>Table1[[#This Row],[Възнаграждение]]*1.03</f>
        <v>76982.2</v>
      </c>
    </row>
    <row r="547" spans="1:10" x14ac:dyDescent="0.25">
      <c r="A547" s="27" t="s">
        <v>626</v>
      </c>
      <c r="B547" s="28" t="s">
        <v>58</v>
      </c>
      <c r="C547" s="27" t="s">
        <v>50</v>
      </c>
      <c r="D547" s="27" t="s">
        <v>87</v>
      </c>
      <c r="E547" s="29">
        <v>38303</v>
      </c>
      <c r="F547" s="30">
        <f t="shared" ca="1" si="8"/>
        <v>15</v>
      </c>
      <c r="G547" s="31" t="s">
        <v>85</v>
      </c>
      <c r="H547" s="32">
        <v>39530</v>
      </c>
      <c r="I547" s="28">
        <v>5</v>
      </c>
      <c r="J547" s="33">
        <f>Table1[[#This Row],[Възнаграждение]]*1.03</f>
        <v>40715.9</v>
      </c>
    </row>
    <row r="548" spans="1:10" x14ac:dyDescent="0.25">
      <c r="A548" s="27" t="s">
        <v>627</v>
      </c>
      <c r="B548" s="28" t="s">
        <v>55</v>
      </c>
      <c r="C548" s="27" t="s">
        <v>51</v>
      </c>
      <c r="D548" s="27" t="s">
        <v>87</v>
      </c>
      <c r="E548" s="29">
        <v>39379</v>
      </c>
      <c r="F548" s="30">
        <f t="shared" ca="1" si="8"/>
        <v>12</v>
      </c>
      <c r="G548" s="31" t="s">
        <v>74</v>
      </c>
      <c r="H548" s="32">
        <v>17205</v>
      </c>
      <c r="I548" s="28">
        <v>5</v>
      </c>
      <c r="J548" s="33">
        <f>Table1[[#This Row],[Възнаграждение]]*1.03</f>
        <v>17721.150000000001</v>
      </c>
    </row>
    <row r="549" spans="1:10" x14ac:dyDescent="0.25">
      <c r="A549" s="27" t="s">
        <v>628</v>
      </c>
      <c r="B549" s="28" t="s">
        <v>55</v>
      </c>
      <c r="C549" s="27" t="s">
        <v>51</v>
      </c>
      <c r="D549" s="27" t="s">
        <v>73</v>
      </c>
      <c r="E549" s="29">
        <v>42711</v>
      </c>
      <c r="F549" s="30">
        <f t="shared" ca="1" si="8"/>
        <v>3</v>
      </c>
      <c r="G549" s="31" t="s">
        <v>79</v>
      </c>
      <c r="H549" s="32">
        <v>33590</v>
      </c>
      <c r="I549" s="28">
        <v>5</v>
      </c>
      <c r="J549" s="33">
        <f>Table1[[#This Row],[Възнаграждение]]*1.03</f>
        <v>34597.700000000004</v>
      </c>
    </row>
    <row r="550" spans="1:10" x14ac:dyDescent="0.25">
      <c r="A550" s="27" t="s">
        <v>629</v>
      </c>
      <c r="B550" s="28" t="s">
        <v>36</v>
      </c>
      <c r="C550" s="27" t="s">
        <v>43</v>
      </c>
      <c r="D550" s="27" t="s">
        <v>73</v>
      </c>
      <c r="E550" s="29">
        <v>42903</v>
      </c>
      <c r="F550" s="30">
        <f t="shared" ca="1" si="8"/>
        <v>3</v>
      </c>
      <c r="G550" s="31" t="s">
        <v>74</v>
      </c>
      <c r="H550" s="32">
        <v>66740</v>
      </c>
      <c r="I550" s="28">
        <v>2</v>
      </c>
      <c r="J550" s="33">
        <f>Table1[[#This Row],[Възнаграждение]]*1.03</f>
        <v>68742.2</v>
      </c>
    </row>
    <row r="551" spans="1:10" x14ac:dyDescent="0.25">
      <c r="A551" s="27" t="s">
        <v>630</v>
      </c>
      <c r="B551" s="28" t="s">
        <v>62</v>
      </c>
      <c r="C551" s="27" t="s">
        <v>37</v>
      </c>
      <c r="D551" s="27" t="s">
        <v>73</v>
      </c>
      <c r="E551" s="29">
        <v>42860</v>
      </c>
      <c r="F551" s="30">
        <f t="shared" ca="1" si="8"/>
        <v>3</v>
      </c>
      <c r="G551" s="31" t="s">
        <v>88</v>
      </c>
      <c r="H551" s="32">
        <v>72700</v>
      </c>
      <c r="I551" s="28">
        <v>5</v>
      </c>
      <c r="J551" s="33">
        <f>Table1[[#This Row],[Възнаграждение]]*1.03</f>
        <v>74881</v>
      </c>
    </row>
    <row r="552" spans="1:10" x14ac:dyDescent="0.25">
      <c r="A552" s="27" t="s">
        <v>631</v>
      </c>
      <c r="B552" s="28" t="s">
        <v>55</v>
      </c>
      <c r="C552" s="27" t="s">
        <v>47</v>
      </c>
      <c r="D552" s="27" t="s">
        <v>73</v>
      </c>
      <c r="E552" s="29">
        <v>41641</v>
      </c>
      <c r="F552" s="30">
        <f t="shared" ca="1" si="8"/>
        <v>6</v>
      </c>
      <c r="G552" s="31" t="s">
        <v>85</v>
      </c>
      <c r="H552" s="32">
        <v>86540</v>
      </c>
      <c r="I552" s="28">
        <v>4</v>
      </c>
      <c r="J552" s="33">
        <f>Table1[[#This Row],[Възнаграждение]]*1.03</f>
        <v>89136.2</v>
      </c>
    </row>
    <row r="553" spans="1:10" x14ac:dyDescent="0.25">
      <c r="A553" s="27" t="s">
        <v>632</v>
      </c>
      <c r="B553" s="28" t="s">
        <v>58</v>
      </c>
      <c r="C553" s="27" t="s">
        <v>45</v>
      </c>
      <c r="D553" s="27" t="s">
        <v>82</v>
      </c>
      <c r="E553" s="29">
        <v>39134</v>
      </c>
      <c r="F553" s="30">
        <f t="shared" ca="1" si="8"/>
        <v>13</v>
      </c>
      <c r="G553" s="31" t="s">
        <v>79</v>
      </c>
      <c r="H553" s="32">
        <v>69410</v>
      </c>
      <c r="I553" s="28">
        <v>4</v>
      </c>
      <c r="J553" s="33">
        <f>Table1[[#This Row],[Възнаграждение]]*1.03</f>
        <v>71492.3</v>
      </c>
    </row>
    <row r="554" spans="1:10" x14ac:dyDescent="0.25">
      <c r="A554" s="27" t="s">
        <v>633</v>
      </c>
      <c r="B554" s="28" t="s">
        <v>62</v>
      </c>
      <c r="C554" s="27" t="s">
        <v>38</v>
      </c>
      <c r="D554" s="27" t="s">
        <v>82</v>
      </c>
      <c r="E554" s="29">
        <v>42724</v>
      </c>
      <c r="F554" s="30">
        <f t="shared" ca="1" si="8"/>
        <v>3</v>
      </c>
      <c r="G554" s="31"/>
      <c r="H554" s="32">
        <v>35260</v>
      </c>
      <c r="I554" s="28">
        <v>2</v>
      </c>
      <c r="J554" s="33">
        <f>Table1[[#This Row],[Възнаграждение]]*1.03</f>
        <v>36317.800000000003</v>
      </c>
    </row>
    <row r="555" spans="1:10" x14ac:dyDescent="0.25">
      <c r="A555" s="27" t="s">
        <v>634</v>
      </c>
      <c r="B555" s="28" t="s">
        <v>55</v>
      </c>
      <c r="C555" s="27" t="s">
        <v>47</v>
      </c>
      <c r="D555" s="27" t="s">
        <v>73</v>
      </c>
      <c r="E555" s="29">
        <v>41295</v>
      </c>
      <c r="F555" s="30">
        <f t="shared" ca="1" si="8"/>
        <v>7</v>
      </c>
      <c r="G555" s="31" t="s">
        <v>74</v>
      </c>
      <c r="H555" s="32">
        <v>81640</v>
      </c>
      <c r="I555" s="28">
        <v>4</v>
      </c>
      <c r="J555" s="33">
        <f>Table1[[#This Row],[Възнаграждение]]*1.03</f>
        <v>84089.2</v>
      </c>
    </row>
    <row r="556" spans="1:10" x14ac:dyDescent="0.25">
      <c r="A556" s="27" t="s">
        <v>635</v>
      </c>
      <c r="B556" s="28" t="s">
        <v>55</v>
      </c>
      <c r="C556" s="27" t="s">
        <v>48</v>
      </c>
      <c r="D556" s="27" t="s">
        <v>73</v>
      </c>
      <c r="E556" s="29">
        <v>42931</v>
      </c>
      <c r="F556" s="30">
        <f t="shared" ca="1" si="8"/>
        <v>3</v>
      </c>
      <c r="G556" s="31" t="s">
        <v>79</v>
      </c>
      <c r="H556" s="32">
        <v>42620</v>
      </c>
      <c r="I556" s="28">
        <v>3</v>
      </c>
      <c r="J556" s="33">
        <f>Table1[[#This Row],[Възнаграждение]]*1.03</f>
        <v>43898.6</v>
      </c>
    </row>
    <row r="557" spans="1:10" x14ac:dyDescent="0.25">
      <c r="A557" s="27" t="s">
        <v>636</v>
      </c>
      <c r="B557" s="28" t="s">
        <v>62</v>
      </c>
      <c r="C557" s="27" t="s">
        <v>44</v>
      </c>
      <c r="D557" s="27" t="s">
        <v>73</v>
      </c>
      <c r="E557" s="29">
        <v>43402</v>
      </c>
      <c r="F557" s="30">
        <f t="shared" ca="1" si="8"/>
        <v>1</v>
      </c>
      <c r="G557" s="31" t="s">
        <v>74</v>
      </c>
      <c r="H557" s="32">
        <v>26360</v>
      </c>
      <c r="I557" s="28">
        <v>1</v>
      </c>
      <c r="J557" s="33">
        <f>Table1[[#This Row],[Възнаграждение]]*1.03</f>
        <v>27150.799999999999</v>
      </c>
    </row>
    <row r="558" spans="1:10" x14ac:dyDescent="0.25">
      <c r="A558" s="27" t="s">
        <v>637</v>
      </c>
      <c r="B558" s="28" t="s">
        <v>36</v>
      </c>
      <c r="C558" s="27" t="s">
        <v>37</v>
      </c>
      <c r="D558" s="27" t="s">
        <v>73</v>
      </c>
      <c r="E558" s="29">
        <v>41508</v>
      </c>
      <c r="F558" s="30">
        <f t="shared" ca="1" si="8"/>
        <v>7</v>
      </c>
      <c r="G558" s="31" t="s">
        <v>79</v>
      </c>
      <c r="H558" s="32">
        <v>65880</v>
      </c>
      <c r="I558" s="28">
        <v>5</v>
      </c>
      <c r="J558" s="33">
        <f>Table1[[#This Row],[Възнаграждение]]*1.03</f>
        <v>67856.400000000009</v>
      </c>
    </row>
    <row r="559" spans="1:10" x14ac:dyDescent="0.25">
      <c r="A559" s="27" t="s">
        <v>638</v>
      </c>
      <c r="B559" s="28" t="s">
        <v>59</v>
      </c>
      <c r="C559" s="27" t="s">
        <v>47</v>
      </c>
      <c r="D559" s="27" t="s">
        <v>82</v>
      </c>
      <c r="E559" s="29">
        <v>38660</v>
      </c>
      <c r="F559" s="30">
        <f t="shared" ca="1" si="8"/>
        <v>14</v>
      </c>
      <c r="G559" s="31"/>
      <c r="H559" s="32">
        <v>31270</v>
      </c>
      <c r="I559" s="28">
        <v>5</v>
      </c>
      <c r="J559" s="33">
        <f>Table1[[#This Row],[Възнаграждение]]*1.03</f>
        <v>32208.100000000002</v>
      </c>
    </row>
    <row r="560" spans="1:10" x14ac:dyDescent="0.25">
      <c r="A560" s="27" t="s">
        <v>639</v>
      </c>
      <c r="B560" s="28" t="s">
        <v>62</v>
      </c>
      <c r="C560" s="27" t="s">
        <v>47</v>
      </c>
      <c r="D560" s="27" t="s">
        <v>73</v>
      </c>
      <c r="E560" s="29">
        <v>39401</v>
      </c>
      <c r="F560" s="30">
        <f t="shared" ca="1" si="8"/>
        <v>12</v>
      </c>
      <c r="G560" s="31" t="s">
        <v>74</v>
      </c>
      <c r="H560" s="32">
        <v>48990</v>
      </c>
      <c r="I560" s="28">
        <v>5</v>
      </c>
      <c r="J560" s="33">
        <f>Table1[[#This Row],[Възнаграждение]]*1.03</f>
        <v>50459.700000000004</v>
      </c>
    </row>
    <row r="561" spans="1:10" x14ac:dyDescent="0.25">
      <c r="A561" s="27" t="s">
        <v>640</v>
      </c>
      <c r="B561" s="28" t="s">
        <v>61</v>
      </c>
      <c r="C561" s="27" t="s">
        <v>46</v>
      </c>
      <c r="D561" s="27" t="s">
        <v>73</v>
      </c>
      <c r="E561" s="29">
        <v>42636</v>
      </c>
      <c r="F561" s="30">
        <f t="shared" ca="1" si="8"/>
        <v>4</v>
      </c>
      <c r="G561" s="31" t="s">
        <v>85</v>
      </c>
      <c r="H561" s="32">
        <v>34690</v>
      </c>
      <c r="I561" s="28">
        <v>2</v>
      </c>
      <c r="J561" s="33">
        <f>Table1[[#This Row],[Възнаграждение]]*1.03</f>
        <v>35730.700000000004</v>
      </c>
    </row>
    <row r="562" spans="1:10" x14ac:dyDescent="0.25">
      <c r="A562" s="27" t="s">
        <v>641</v>
      </c>
      <c r="B562" s="28" t="s">
        <v>59</v>
      </c>
      <c r="C562" s="27" t="s">
        <v>46</v>
      </c>
      <c r="D562" s="27" t="s">
        <v>73</v>
      </c>
      <c r="E562" s="29">
        <v>41629</v>
      </c>
      <c r="F562" s="30">
        <f t="shared" ca="1" si="8"/>
        <v>6</v>
      </c>
      <c r="G562" s="31" t="s">
        <v>74</v>
      </c>
      <c r="H562" s="32">
        <v>24300</v>
      </c>
      <c r="I562" s="28">
        <v>3</v>
      </c>
      <c r="J562" s="33">
        <f>Table1[[#This Row],[Възнаграждение]]*1.03</f>
        <v>25029</v>
      </c>
    </row>
    <row r="563" spans="1:10" x14ac:dyDescent="0.25">
      <c r="A563" s="27" t="s">
        <v>642</v>
      </c>
      <c r="B563" s="28" t="s">
        <v>62</v>
      </c>
      <c r="C563" s="27" t="s">
        <v>48</v>
      </c>
      <c r="D563" s="27" t="s">
        <v>82</v>
      </c>
      <c r="E563" s="29">
        <v>41735</v>
      </c>
      <c r="F563" s="30">
        <f t="shared" ca="1" si="8"/>
        <v>6</v>
      </c>
      <c r="G563" s="31"/>
      <c r="H563" s="32">
        <v>64090</v>
      </c>
      <c r="I563" s="28">
        <v>2</v>
      </c>
      <c r="J563" s="33">
        <f>Table1[[#This Row],[Възнаграждение]]*1.03</f>
        <v>66012.7</v>
      </c>
    </row>
    <row r="564" spans="1:10" x14ac:dyDescent="0.25">
      <c r="A564" s="27" t="s">
        <v>643</v>
      </c>
      <c r="B564" s="28" t="s">
        <v>55</v>
      </c>
      <c r="C564" s="27" t="s">
        <v>46</v>
      </c>
      <c r="D564" s="27" t="s">
        <v>73</v>
      </c>
      <c r="E564" s="29">
        <v>42221</v>
      </c>
      <c r="F564" s="30">
        <f t="shared" ca="1" si="8"/>
        <v>5</v>
      </c>
      <c r="G564" s="31" t="s">
        <v>74</v>
      </c>
      <c r="H564" s="32">
        <v>61060</v>
      </c>
      <c r="I564" s="28">
        <v>5</v>
      </c>
      <c r="J564" s="33">
        <f>Table1[[#This Row],[Възнаграждение]]*1.03</f>
        <v>62891.8</v>
      </c>
    </row>
    <row r="565" spans="1:10" x14ac:dyDescent="0.25">
      <c r="A565" s="27" t="s">
        <v>644</v>
      </c>
      <c r="B565" s="28" t="s">
        <v>59</v>
      </c>
      <c r="C565" s="27" t="s">
        <v>46</v>
      </c>
      <c r="D565" s="27" t="s">
        <v>87</v>
      </c>
      <c r="E565" s="29">
        <v>42158</v>
      </c>
      <c r="F565" s="30">
        <f t="shared" ca="1" si="8"/>
        <v>5</v>
      </c>
      <c r="G565" s="31" t="s">
        <v>88</v>
      </c>
      <c r="H565" s="32">
        <v>15260</v>
      </c>
      <c r="I565" s="28">
        <v>2</v>
      </c>
      <c r="J565" s="33">
        <f>Table1[[#This Row],[Възнаграждение]]*1.03</f>
        <v>15717.800000000001</v>
      </c>
    </row>
    <row r="566" spans="1:10" x14ac:dyDescent="0.25">
      <c r="A566" s="27" t="s">
        <v>645</v>
      </c>
      <c r="B566" s="28" t="s">
        <v>55</v>
      </c>
      <c r="C566" s="27" t="s">
        <v>41</v>
      </c>
      <c r="D566" s="27" t="s">
        <v>73</v>
      </c>
      <c r="E566" s="29">
        <v>43512</v>
      </c>
      <c r="F566" s="30">
        <f t="shared" ca="1" si="8"/>
        <v>1</v>
      </c>
      <c r="G566" s="31" t="s">
        <v>88</v>
      </c>
      <c r="H566" s="32">
        <v>31830</v>
      </c>
      <c r="I566" s="28">
        <v>3</v>
      </c>
      <c r="J566" s="33">
        <f>Table1[[#This Row],[Възнаграждение]]*1.03</f>
        <v>32784.9</v>
      </c>
    </row>
    <row r="567" spans="1:10" x14ac:dyDescent="0.25">
      <c r="A567" s="27" t="s">
        <v>646</v>
      </c>
      <c r="B567" s="28" t="s">
        <v>59</v>
      </c>
      <c r="C567" s="27" t="s">
        <v>57</v>
      </c>
      <c r="D567" s="27" t="s">
        <v>73</v>
      </c>
      <c r="E567" s="29">
        <v>42845</v>
      </c>
      <c r="F567" s="30">
        <f t="shared" ca="1" si="8"/>
        <v>3</v>
      </c>
      <c r="G567" s="31" t="s">
        <v>74</v>
      </c>
      <c r="H567" s="32">
        <v>46680</v>
      </c>
      <c r="I567" s="28">
        <v>1</v>
      </c>
      <c r="J567" s="33">
        <f>Table1[[#This Row],[Възнаграждение]]*1.03</f>
        <v>48080.4</v>
      </c>
    </row>
    <row r="568" spans="1:10" x14ac:dyDescent="0.25">
      <c r="A568" s="27" t="s">
        <v>647</v>
      </c>
      <c r="B568" s="28" t="s">
        <v>55</v>
      </c>
      <c r="C568" s="27" t="s">
        <v>46</v>
      </c>
      <c r="D568" s="27" t="s">
        <v>73</v>
      </c>
      <c r="E568" s="29">
        <v>43379</v>
      </c>
      <c r="F568" s="30">
        <f t="shared" ca="1" si="8"/>
        <v>2</v>
      </c>
      <c r="G568" s="31" t="s">
        <v>648</v>
      </c>
      <c r="H568" s="32">
        <v>56900</v>
      </c>
      <c r="I568" s="28">
        <v>5</v>
      </c>
      <c r="J568" s="33">
        <f>Table1[[#This Row],[Възнаграждение]]*1.03</f>
        <v>58607</v>
      </c>
    </row>
    <row r="569" spans="1:10" x14ac:dyDescent="0.25">
      <c r="A569" s="27" t="s">
        <v>649</v>
      </c>
      <c r="B569" s="28" t="s">
        <v>58</v>
      </c>
      <c r="C569" s="27" t="s">
        <v>51</v>
      </c>
      <c r="D569" s="27" t="s">
        <v>73</v>
      </c>
      <c r="E569" s="29">
        <v>42140</v>
      </c>
      <c r="F569" s="30">
        <f t="shared" ca="1" si="8"/>
        <v>5</v>
      </c>
      <c r="G569" s="31" t="s">
        <v>74</v>
      </c>
      <c r="H569" s="32">
        <v>22820</v>
      </c>
      <c r="I569" s="28">
        <v>5</v>
      </c>
      <c r="J569" s="33">
        <f>Table1[[#This Row],[Възнаграждение]]*1.03</f>
        <v>23504.600000000002</v>
      </c>
    </row>
    <row r="570" spans="1:10" x14ac:dyDescent="0.25">
      <c r="A570" s="27" t="s">
        <v>650</v>
      </c>
      <c r="B570" s="28" t="s">
        <v>62</v>
      </c>
      <c r="C570" s="27" t="s">
        <v>37</v>
      </c>
      <c r="D570" s="27" t="s">
        <v>87</v>
      </c>
      <c r="E570" s="29">
        <v>41637</v>
      </c>
      <c r="F570" s="30">
        <f t="shared" ca="1" si="8"/>
        <v>6</v>
      </c>
      <c r="G570" s="31" t="s">
        <v>79</v>
      </c>
      <c r="H570" s="32">
        <v>10700</v>
      </c>
      <c r="I570" s="28">
        <v>4</v>
      </c>
      <c r="J570" s="33">
        <f>Table1[[#This Row],[Възнаграждение]]*1.03</f>
        <v>11021</v>
      </c>
    </row>
    <row r="571" spans="1:10" x14ac:dyDescent="0.25">
      <c r="A571" s="27" t="s">
        <v>651</v>
      </c>
      <c r="B571" s="28" t="s">
        <v>55</v>
      </c>
      <c r="C571" s="27" t="s">
        <v>44</v>
      </c>
      <c r="D571" s="27" t="s">
        <v>92</v>
      </c>
      <c r="E571" s="29">
        <v>40605</v>
      </c>
      <c r="F571" s="30">
        <f t="shared" ca="1" si="8"/>
        <v>9</v>
      </c>
      <c r="G571" s="31"/>
      <c r="H571" s="32">
        <v>33512</v>
      </c>
      <c r="I571" s="28">
        <v>4</v>
      </c>
      <c r="J571" s="33">
        <f>Table1[[#This Row],[Възнаграждение]]*1.03</f>
        <v>34517.360000000001</v>
      </c>
    </row>
    <row r="572" spans="1:10" x14ac:dyDescent="0.25">
      <c r="A572" s="27" t="s">
        <v>652</v>
      </c>
      <c r="B572" s="28" t="s">
        <v>36</v>
      </c>
      <c r="C572" s="27" t="s">
        <v>38</v>
      </c>
      <c r="D572" s="27" t="s">
        <v>82</v>
      </c>
      <c r="E572" s="29">
        <v>38420</v>
      </c>
      <c r="F572" s="30">
        <f t="shared" ca="1" si="8"/>
        <v>15</v>
      </c>
      <c r="G572" s="31"/>
      <c r="H572" s="32">
        <v>64470</v>
      </c>
      <c r="I572" s="28">
        <v>3</v>
      </c>
      <c r="J572" s="33">
        <f>Table1[[#This Row],[Възнаграждение]]*1.03</f>
        <v>66404.100000000006</v>
      </c>
    </row>
    <row r="573" spans="1:10" x14ac:dyDescent="0.25">
      <c r="A573" s="27" t="s">
        <v>653</v>
      </c>
      <c r="B573" s="28" t="s">
        <v>62</v>
      </c>
      <c r="C573" s="27" t="s">
        <v>56</v>
      </c>
      <c r="D573" s="27" t="s">
        <v>73</v>
      </c>
      <c r="E573" s="29">
        <v>41499</v>
      </c>
      <c r="F573" s="30">
        <f t="shared" ca="1" si="8"/>
        <v>7</v>
      </c>
      <c r="G573" s="31" t="s">
        <v>77</v>
      </c>
      <c r="H573" s="32">
        <v>71400</v>
      </c>
      <c r="I573" s="28">
        <v>4</v>
      </c>
      <c r="J573" s="33">
        <f>Table1[[#This Row],[Възнаграждение]]*1.03</f>
        <v>73542</v>
      </c>
    </row>
    <row r="574" spans="1:10" x14ac:dyDescent="0.25">
      <c r="A574" s="27" t="s">
        <v>654</v>
      </c>
      <c r="B574" s="28" t="s">
        <v>55</v>
      </c>
      <c r="C574" s="27" t="s">
        <v>48</v>
      </c>
      <c r="D574" s="27" t="s">
        <v>87</v>
      </c>
      <c r="E574" s="29">
        <v>41599</v>
      </c>
      <c r="F574" s="30">
        <f t="shared" ca="1" si="8"/>
        <v>6</v>
      </c>
      <c r="G574" s="31" t="s">
        <v>85</v>
      </c>
      <c r="H574" s="32">
        <v>15005</v>
      </c>
      <c r="I574" s="28">
        <v>4</v>
      </c>
      <c r="J574" s="33">
        <f>Table1[[#This Row],[Възнаграждение]]*1.03</f>
        <v>15455.15</v>
      </c>
    </row>
    <row r="575" spans="1:10" x14ac:dyDescent="0.25">
      <c r="A575" s="27" t="s">
        <v>655</v>
      </c>
      <c r="B575" s="28" t="s">
        <v>55</v>
      </c>
      <c r="C575" s="27" t="s">
        <v>46</v>
      </c>
      <c r="D575" s="27" t="s">
        <v>82</v>
      </c>
      <c r="E575" s="29">
        <v>40534</v>
      </c>
      <c r="F575" s="30">
        <f t="shared" ca="1" si="8"/>
        <v>9</v>
      </c>
      <c r="G575" s="31"/>
      <c r="H575" s="32">
        <v>39300</v>
      </c>
      <c r="I575" s="28">
        <v>2</v>
      </c>
      <c r="J575" s="33">
        <f>Table1[[#This Row],[Възнаграждение]]*1.03</f>
        <v>40479</v>
      </c>
    </row>
    <row r="576" spans="1:10" x14ac:dyDescent="0.25">
      <c r="A576" s="27" t="s">
        <v>656</v>
      </c>
      <c r="B576" s="28" t="s">
        <v>55</v>
      </c>
      <c r="C576" s="27" t="s">
        <v>47</v>
      </c>
      <c r="D576" s="27" t="s">
        <v>73</v>
      </c>
      <c r="E576" s="29">
        <v>41751</v>
      </c>
      <c r="F576" s="30">
        <f t="shared" ca="1" si="8"/>
        <v>6</v>
      </c>
      <c r="G576" s="31" t="s">
        <v>79</v>
      </c>
      <c r="H576" s="32">
        <v>65250</v>
      </c>
      <c r="I576" s="28">
        <v>2</v>
      </c>
      <c r="J576" s="33">
        <f>Table1[[#This Row],[Възнаграждение]]*1.03</f>
        <v>67207.5</v>
      </c>
    </row>
    <row r="577" spans="1:10" x14ac:dyDescent="0.25">
      <c r="A577" s="27" t="s">
        <v>657</v>
      </c>
      <c r="B577" s="28" t="s">
        <v>36</v>
      </c>
      <c r="C577" s="27" t="s">
        <v>51</v>
      </c>
      <c r="D577" s="27" t="s">
        <v>82</v>
      </c>
      <c r="E577" s="29">
        <v>41551</v>
      </c>
      <c r="F577" s="30">
        <f t="shared" ca="1" si="8"/>
        <v>7</v>
      </c>
      <c r="G577" s="31"/>
      <c r="H577" s="32">
        <v>63290</v>
      </c>
      <c r="I577" s="28">
        <v>5</v>
      </c>
      <c r="J577" s="33">
        <f>Table1[[#This Row],[Възнаграждение]]*1.03</f>
        <v>65188.700000000004</v>
      </c>
    </row>
    <row r="578" spans="1:10" x14ac:dyDescent="0.25">
      <c r="A578" s="27" t="s">
        <v>658</v>
      </c>
      <c r="B578" s="28" t="s">
        <v>55</v>
      </c>
      <c r="C578" s="27" t="s">
        <v>46</v>
      </c>
      <c r="D578" s="27" t="s">
        <v>82</v>
      </c>
      <c r="E578" s="29">
        <v>40095</v>
      </c>
      <c r="F578" s="30">
        <f t="shared" ref="F578:F641" ca="1" si="9">DATEDIF(E578,TODAY(),"Y")</f>
        <v>11</v>
      </c>
      <c r="G578" s="31"/>
      <c r="H578" s="32">
        <v>61370</v>
      </c>
      <c r="I578" s="28">
        <v>3</v>
      </c>
      <c r="J578" s="33">
        <f>Table1[[#This Row],[Възнаграждение]]*1.03</f>
        <v>63211.1</v>
      </c>
    </row>
    <row r="579" spans="1:10" x14ac:dyDescent="0.25">
      <c r="A579" s="27" t="s">
        <v>659</v>
      </c>
      <c r="B579" s="28" t="s">
        <v>36</v>
      </c>
      <c r="C579" s="27" t="s">
        <v>49</v>
      </c>
      <c r="D579" s="27" t="s">
        <v>73</v>
      </c>
      <c r="E579" s="29">
        <v>42149</v>
      </c>
      <c r="F579" s="30">
        <f t="shared" ca="1" si="9"/>
        <v>5</v>
      </c>
      <c r="G579" s="31" t="s">
        <v>74</v>
      </c>
      <c r="H579" s="32">
        <v>32600</v>
      </c>
      <c r="I579" s="28">
        <v>5</v>
      </c>
      <c r="J579" s="33">
        <f>Table1[[#This Row],[Възнаграждение]]*1.03</f>
        <v>33578</v>
      </c>
    </row>
    <row r="580" spans="1:10" x14ac:dyDescent="0.25">
      <c r="A580" s="27" t="s">
        <v>660</v>
      </c>
      <c r="B580" s="28" t="s">
        <v>62</v>
      </c>
      <c r="C580" s="27" t="s">
        <v>50</v>
      </c>
      <c r="D580" s="27" t="s">
        <v>73</v>
      </c>
      <c r="E580" s="29">
        <v>41199</v>
      </c>
      <c r="F580" s="30">
        <f t="shared" ca="1" si="9"/>
        <v>7</v>
      </c>
      <c r="G580" s="31" t="s">
        <v>77</v>
      </c>
      <c r="H580" s="32">
        <v>62965</v>
      </c>
      <c r="I580" s="28">
        <v>1</v>
      </c>
      <c r="J580" s="33">
        <f>Table1[[#This Row],[Възнаграждение]]*1.03</f>
        <v>64853.950000000004</v>
      </c>
    </row>
    <row r="581" spans="1:10" x14ac:dyDescent="0.25">
      <c r="A581" s="27" t="s">
        <v>661</v>
      </c>
      <c r="B581" s="28" t="s">
        <v>62</v>
      </c>
      <c r="C581" s="27" t="s">
        <v>46</v>
      </c>
      <c r="D581" s="27" t="s">
        <v>82</v>
      </c>
      <c r="E581" s="29">
        <v>42291</v>
      </c>
      <c r="F581" s="30">
        <f t="shared" ca="1" si="9"/>
        <v>5</v>
      </c>
      <c r="G581" s="31"/>
      <c r="H581" s="32">
        <v>78520</v>
      </c>
      <c r="I581" s="28">
        <v>4</v>
      </c>
      <c r="J581" s="33">
        <f>Table1[[#This Row],[Възнаграждение]]*1.03</f>
        <v>80875.600000000006</v>
      </c>
    </row>
    <row r="582" spans="1:10" x14ac:dyDescent="0.25">
      <c r="A582" s="27" t="s">
        <v>662</v>
      </c>
      <c r="B582" s="28" t="s">
        <v>36</v>
      </c>
      <c r="C582" s="27" t="s">
        <v>37</v>
      </c>
      <c r="D582" s="27" t="s">
        <v>82</v>
      </c>
      <c r="E582" s="29">
        <v>43168</v>
      </c>
      <c r="F582" s="30">
        <f t="shared" ca="1" si="9"/>
        <v>2</v>
      </c>
      <c r="G582" s="31"/>
      <c r="H582" s="32">
        <v>79380</v>
      </c>
      <c r="I582" s="28">
        <v>1</v>
      </c>
      <c r="J582" s="33">
        <f>Table1[[#This Row],[Възнаграждение]]*1.03</f>
        <v>81761.400000000009</v>
      </c>
    </row>
    <row r="583" spans="1:10" x14ac:dyDescent="0.25">
      <c r="A583" s="27" t="s">
        <v>663</v>
      </c>
      <c r="B583" s="28" t="s">
        <v>36</v>
      </c>
      <c r="C583" s="27" t="s">
        <v>45</v>
      </c>
      <c r="D583" s="27" t="s">
        <v>73</v>
      </c>
      <c r="E583" s="29">
        <v>43151</v>
      </c>
      <c r="F583" s="30">
        <f t="shared" ca="1" si="9"/>
        <v>2</v>
      </c>
      <c r="G583" s="31" t="s">
        <v>74</v>
      </c>
      <c r="H583" s="32">
        <v>89140</v>
      </c>
      <c r="I583" s="28">
        <v>1</v>
      </c>
      <c r="J583" s="33">
        <f>Table1[[#This Row],[Възнаграждение]]*1.03</f>
        <v>91814.2</v>
      </c>
    </row>
    <row r="584" spans="1:10" x14ac:dyDescent="0.25">
      <c r="A584" s="27" t="s">
        <v>664</v>
      </c>
      <c r="B584" s="28" t="s">
        <v>61</v>
      </c>
      <c r="C584" s="27" t="s">
        <v>51</v>
      </c>
      <c r="D584" s="27" t="s">
        <v>73</v>
      </c>
      <c r="E584" s="29">
        <v>43687</v>
      </c>
      <c r="F584" s="30">
        <f t="shared" ca="1" si="9"/>
        <v>1</v>
      </c>
      <c r="G584" s="31" t="s">
        <v>85</v>
      </c>
      <c r="H584" s="32">
        <v>32160</v>
      </c>
      <c r="I584" s="28">
        <v>3</v>
      </c>
      <c r="J584" s="33">
        <f>Table1[[#This Row],[Възнаграждение]]*1.03</f>
        <v>33124.800000000003</v>
      </c>
    </row>
    <row r="585" spans="1:10" x14ac:dyDescent="0.25">
      <c r="A585" s="27" t="s">
        <v>665</v>
      </c>
      <c r="B585" s="28" t="s">
        <v>58</v>
      </c>
      <c r="C585" s="27" t="s">
        <v>47</v>
      </c>
      <c r="D585" s="27" t="s">
        <v>87</v>
      </c>
      <c r="E585" s="29">
        <v>38832</v>
      </c>
      <c r="F585" s="30">
        <f t="shared" ca="1" si="9"/>
        <v>14</v>
      </c>
      <c r="G585" s="31" t="s">
        <v>79</v>
      </c>
      <c r="H585" s="32">
        <v>26790</v>
      </c>
      <c r="I585" s="28">
        <v>2</v>
      </c>
      <c r="J585" s="33">
        <f>Table1[[#This Row],[Възнаграждение]]*1.03</f>
        <v>27593.7</v>
      </c>
    </row>
    <row r="586" spans="1:10" x14ac:dyDescent="0.25">
      <c r="A586" s="27" t="s">
        <v>666</v>
      </c>
      <c r="B586" s="28" t="s">
        <v>59</v>
      </c>
      <c r="C586" s="27" t="s">
        <v>46</v>
      </c>
      <c r="D586" s="27" t="s">
        <v>82</v>
      </c>
      <c r="E586" s="29">
        <v>39787</v>
      </c>
      <c r="F586" s="30">
        <f t="shared" ca="1" si="9"/>
        <v>11</v>
      </c>
      <c r="G586" s="31"/>
      <c r="H586" s="32">
        <v>52770</v>
      </c>
      <c r="I586" s="28">
        <v>2</v>
      </c>
      <c r="J586" s="33">
        <f>Table1[[#This Row],[Възнаграждение]]*1.03</f>
        <v>54353.1</v>
      </c>
    </row>
    <row r="587" spans="1:10" x14ac:dyDescent="0.25">
      <c r="A587" s="27" t="s">
        <v>667</v>
      </c>
      <c r="B587" s="28" t="s">
        <v>62</v>
      </c>
      <c r="C587" s="27" t="s">
        <v>54</v>
      </c>
      <c r="D587" s="27" t="s">
        <v>82</v>
      </c>
      <c r="E587" s="29">
        <v>39238</v>
      </c>
      <c r="F587" s="30">
        <f t="shared" ca="1" si="9"/>
        <v>13</v>
      </c>
      <c r="G587" s="31"/>
      <c r="H587" s="32">
        <v>76690</v>
      </c>
      <c r="I587" s="28">
        <v>3</v>
      </c>
      <c r="J587" s="33">
        <f>Table1[[#This Row],[Възнаграждение]]*1.03</f>
        <v>78990.7</v>
      </c>
    </row>
    <row r="588" spans="1:10" x14ac:dyDescent="0.25">
      <c r="A588" s="27" t="s">
        <v>668</v>
      </c>
      <c r="B588" s="28" t="s">
        <v>36</v>
      </c>
      <c r="C588" s="27" t="s">
        <v>51</v>
      </c>
      <c r="D588" s="27" t="s">
        <v>73</v>
      </c>
      <c r="E588" s="29">
        <v>42000</v>
      </c>
      <c r="F588" s="30">
        <f t="shared" ca="1" si="9"/>
        <v>5</v>
      </c>
      <c r="G588" s="31" t="s">
        <v>79</v>
      </c>
      <c r="H588" s="32">
        <v>73850</v>
      </c>
      <c r="I588" s="28">
        <v>2</v>
      </c>
      <c r="J588" s="33">
        <f>Table1[[#This Row],[Възнаграждение]]*1.03</f>
        <v>76065.5</v>
      </c>
    </row>
    <row r="589" spans="1:10" x14ac:dyDescent="0.25">
      <c r="A589" s="27" t="s">
        <v>669</v>
      </c>
      <c r="B589" s="28" t="s">
        <v>62</v>
      </c>
      <c r="C589" s="27" t="s">
        <v>50</v>
      </c>
      <c r="D589" s="27" t="s">
        <v>73</v>
      </c>
      <c r="E589" s="29">
        <v>38821</v>
      </c>
      <c r="F589" s="30">
        <f t="shared" ca="1" si="9"/>
        <v>14</v>
      </c>
      <c r="G589" s="31" t="s">
        <v>79</v>
      </c>
      <c r="H589" s="32">
        <v>67020</v>
      </c>
      <c r="I589" s="28">
        <v>1</v>
      </c>
      <c r="J589" s="33">
        <f>Table1[[#This Row],[Възнаграждение]]*1.03</f>
        <v>69030.600000000006</v>
      </c>
    </row>
    <row r="590" spans="1:10" x14ac:dyDescent="0.25">
      <c r="A590" s="27" t="s">
        <v>670</v>
      </c>
      <c r="B590" s="28" t="s">
        <v>62</v>
      </c>
      <c r="C590" s="27" t="s">
        <v>50</v>
      </c>
      <c r="D590" s="27" t="s">
        <v>87</v>
      </c>
      <c r="E590" s="29">
        <v>40236</v>
      </c>
      <c r="F590" s="30">
        <f t="shared" ca="1" si="9"/>
        <v>10</v>
      </c>
      <c r="G590" s="31" t="s">
        <v>88</v>
      </c>
      <c r="H590" s="32">
        <v>28525</v>
      </c>
      <c r="I590" s="28">
        <v>4</v>
      </c>
      <c r="J590" s="33">
        <f>Table1[[#This Row],[Възнаграждение]]*1.03</f>
        <v>29380.75</v>
      </c>
    </row>
    <row r="591" spans="1:10" x14ac:dyDescent="0.25">
      <c r="A591" s="27" t="s">
        <v>671</v>
      </c>
      <c r="B591" s="28" t="s">
        <v>36</v>
      </c>
      <c r="C591" s="27" t="s">
        <v>44</v>
      </c>
      <c r="D591" s="27" t="s">
        <v>73</v>
      </c>
      <c r="E591" s="29">
        <v>38430</v>
      </c>
      <c r="F591" s="30">
        <f t="shared" ca="1" si="9"/>
        <v>15</v>
      </c>
      <c r="G591" s="31" t="s">
        <v>74</v>
      </c>
      <c r="H591" s="32">
        <v>74530</v>
      </c>
      <c r="I591" s="28">
        <v>5</v>
      </c>
      <c r="J591" s="33">
        <f>Table1[[#This Row],[Възнаграждение]]*1.03</f>
        <v>76765.900000000009</v>
      </c>
    </row>
    <row r="592" spans="1:10" x14ac:dyDescent="0.25">
      <c r="A592" s="27" t="s">
        <v>672</v>
      </c>
      <c r="B592" s="28" t="s">
        <v>55</v>
      </c>
      <c r="C592" s="27" t="s">
        <v>46</v>
      </c>
      <c r="D592" s="27" t="s">
        <v>82</v>
      </c>
      <c r="E592" s="29">
        <v>42064</v>
      </c>
      <c r="F592" s="30">
        <f t="shared" ca="1" si="9"/>
        <v>5</v>
      </c>
      <c r="G592" s="31"/>
      <c r="H592" s="32">
        <v>40940</v>
      </c>
      <c r="I592" s="28">
        <v>2</v>
      </c>
      <c r="J592" s="33">
        <f>Table1[[#This Row],[Възнаграждение]]*1.03</f>
        <v>42168.200000000004</v>
      </c>
    </row>
    <row r="593" spans="1:10" x14ac:dyDescent="0.25">
      <c r="A593" s="27" t="s">
        <v>673</v>
      </c>
      <c r="B593" s="28" t="s">
        <v>61</v>
      </c>
      <c r="C593" s="27" t="s">
        <v>51</v>
      </c>
      <c r="D593" s="27" t="s">
        <v>82</v>
      </c>
      <c r="E593" s="29">
        <v>39914</v>
      </c>
      <c r="F593" s="30">
        <f t="shared" ca="1" si="9"/>
        <v>11</v>
      </c>
      <c r="G593" s="31"/>
      <c r="H593" s="32">
        <v>49090</v>
      </c>
      <c r="I593" s="28">
        <v>4</v>
      </c>
      <c r="J593" s="33">
        <f>Table1[[#This Row],[Възнаграждение]]*1.03</f>
        <v>50562.700000000004</v>
      </c>
    </row>
    <row r="594" spans="1:10" x14ac:dyDescent="0.25">
      <c r="A594" s="27" t="s">
        <v>674</v>
      </c>
      <c r="B594" s="28" t="s">
        <v>55</v>
      </c>
      <c r="C594" s="27" t="s">
        <v>51</v>
      </c>
      <c r="D594" s="27" t="s">
        <v>73</v>
      </c>
      <c r="E594" s="29">
        <v>41860</v>
      </c>
      <c r="F594" s="30">
        <f t="shared" ca="1" si="9"/>
        <v>6</v>
      </c>
      <c r="G594" s="31" t="s">
        <v>79</v>
      </c>
      <c r="H594" s="32">
        <v>87220</v>
      </c>
      <c r="I594" s="28">
        <v>1</v>
      </c>
      <c r="J594" s="33">
        <f>Table1[[#This Row],[Възнаграждение]]*1.03</f>
        <v>89836.6</v>
      </c>
    </row>
    <row r="595" spans="1:10" x14ac:dyDescent="0.25">
      <c r="A595" s="27" t="s">
        <v>675</v>
      </c>
      <c r="B595" s="28" t="s">
        <v>36</v>
      </c>
      <c r="C595" s="27" t="s">
        <v>51</v>
      </c>
      <c r="D595" s="27" t="s">
        <v>73</v>
      </c>
      <c r="E595" s="29">
        <v>42938</v>
      </c>
      <c r="F595" s="30">
        <f t="shared" ca="1" si="9"/>
        <v>3</v>
      </c>
      <c r="G595" s="31" t="s">
        <v>74</v>
      </c>
      <c r="H595" s="32">
        <v>27130</v>
      </c>
      <c r="I595" s="28">
        <v>5</v>
      </c>
      <c r="J595" s="33">
        <f>Table1[[#This Row],[Възнаграждение]]*1.03</f>
        <v>27943.9</v>
      </c>
    </row>
    <row r="596" spans="1:10" x14ac:dyDescent="0.25">
      <c r="A596" s="27" t="s">
        <v>676</v>
      </c>
      <c r="B596" s="28" t="s">
        <v>59</v>
      </c>
      <c r="C596" s="27" t="s">
        <v>46</v>
      </c>
      <c r="D596" s="27" t="s">
        <v>73</v>
      </c>
      <c r="E596" s="29">
        <v>41339</v>
      </c>
      <c r="F596" s="30">
        <f t="shared" ca="1" si="9"/>
        <v>7</v>
      </c>
      <c r="G596" s="31" t="s">
        <v>79</v>
      </c>
      <c r="H596" s="32">
        <v>61150</v>
      </c>
      <c r="I596" s="28">
        <v>2</v>
      </c>
      <c r="J596" s="33">
        <f>Table1[[#This Row],[Възнаграждение]]*1.03</f>
        <v>62984.5</v>
      </c>
    </row>
    <row r="597" spans="1:10" x14ac:dyDescent="0.25">
      <c r="A597" s="27" t="s">
        <v>677</v>
      </c>
      <c r="B597" s="28" t="s">
        <v>55</v>
      </c>
      <c r="C597" s="27" t="s">
        <v>51</v>
      </c>
      <c r="D597" s="27" t="s">
        <v>92</v>
      </c>
      <c r="E597" s="29">
        <v>41324</v>
      </c>
      <c r="F597" s="30">
        <f t="shared" ca="1" si="9"/>
        <v>7</v>
      </c>
      <c r="G597" s="31"/>
      <c r="H597" s="32">
        <v>28768</v>
      </c>
      <c r="I597" s="28">
        <v>3</v>
      </c>
      <c r="J597" s="33">
        <f>Table1[[#This Row],[Възнаграждение]]*1.03</f>
        <v>29631.040000000001</v>
      </c>
    </row>
    <row r="598" spans="1:10" x14ac:dyDescent="0.25">
      <c r="A598" s="27" t="s">
        <v>678</v>
      </c>
      <c r="B598" s="28" t="s">
        <v>55</v>
      </c>
      <c r="C598" s="27" t="s">
        <v>50</v>
      </c>
      <c r="D598" s="27" t="s">
        <v>87</v>
      </c>
      <c r="E598" s="29">
        <v>38884</v>
      </c>
      <c r="F598" s="30">
        <f t="shared" ca="1" si="9"/>
        <v>14</v>
      </c>
      <c r="G598" s="31" t="s">
        <v>77</v>
      </c>
      <c r="H598" s="32">
        <v>47350</v>
      </c>
      <c r="I598" s="28">
        <v>1</v>
      </c>
      <c r="J598" s="33">
        <f>Table1[[#This Row],[Възнаграждение]]*1.03</f>
        <v>48770.5</v>
      </c>
    </row>
    <row r="599" spans="1:10" x14ac:dyDescent="0.25">
      <c r="A599" s="27" t="s">
        <v>679</v>
      </c>
      <c r="B599" s="28" t="s">
        <v>59</v>
      </c>
      <c r="C599" s="27" t="s">
        <v>48</v>
      </c>
      <c r="D599" s="27" t="s">
        <v>73</v>
      </c>
      <c r="E599" s="29">
        <v>38450</v>
      </c>
      <c r="F599" s="30">
        <f t="shared" ca="1" si="9"/>
        <v>15</v>
      </c>
      <c r="G599" s="31" t="s">
        <v>88</v>
      </c>
      <c r="H599" s="32">
        <v>71010</v>
      </c>
      <c r="I599" s="28">
        <v>5</v>
      </c>
      <c r="J599" s="33">
        <f>Table1[[#This Row],[Възнаграждение]]*1.03</f>
        <v>73140.3</v>
      </c>
    </row>
    <row r="600" spans="1:10" x14ac:dyDescent="0.25">
      <c r="A600" s="27" t="s">
        <v>680</v>
      </c>
      <c r="B600" s="28" t="s">
        <v>58</v>
      </c>
      <c r="C600" s="27" t="s">
        <v>44</v>
      </c>
      <c r="D600" s="27" t="s">
        <v>73</v>
      </c>
      <c r="E600" s="29">
        <v>42707</v>
      </c>
      <c r="F600" s="30">
        <f t="shared" ca="1" si="9"/>
        <v>3</v>
      </c>
      <c r="G600" s="31" t="s">
        <v>79</v>
      </c>
      <c r="H600" s="32">
        <v>63080</v>
      </c>
      <c r="I600" s="28">
        <v>5</v>
      </c>
      <c r="J600" s="33">
        <f>Table1[[#This Row],[Възнаграждение]]*1.03</f>
        <v>64972.4</v>
      </c>
    </row>
    <row r="601" spans="1:10" x14ac:dyDescent="0.25">
      <c r="A601" s="27" t="s">
        <v>681</v>
      </c>
      <c r="B601" s="28" t="s">
        <v>61</v>
      </c>
      <c r="C601" s="27" t="s">
        <v>56</v>
      </c>
      <c r="D601" s="27" t="s">
        <v>73</v>
      </c>
      <c r="E601" s="29">
        <v>42774</v>
      </c>
      <c r="F601" s="30">
        <f t="shared" ca="1" si="9"/>
        <v>3</v>
      </c>
      <c r="G601" s="31" t="s">
        <v>79</v>
      </c>
      <c r="H601" s="32">
        <v>27250</v>
      </c>
      <c r="I601" s="28">
        <v>5</v>
      </c>
      <c r="J601" s="33">
        <f>Table1[[#This Row],[Възнаграждение]]*1.03</f>
        <v>28067.5</v>
      </c>
    </row>
    <row r="602" spans="1:10" x14ac:dyDescent="0.25">
      <c r="A602" s="27" t="s">
        <v>682</v>
      </c>
      <c r="B602" s="28" t="s">
        <v>62</v>
      </c>
      <c r="C602" s="27" t="s">
        <v>44</v>
      </c>
      <c r="D602" s="27" t="s">
        <v>92</v>
      </c>
      <c r="E602" s="29">
        <v>42864</v>
      </c>
      <c r="F602" s="30">
        <f t="shared" ca="1" si="9"/>
        <v>3</v>
      </c>
      <c r="G602" s="31"/>
      <c r="H602" s="32">
        <v>15056</v>
      </c>
      <c r="I602" s="28">
        <v>5</v>
      </c>
      <c r="J602" s="33">
        <f>Table1[[#This Row],[Възнаграждение]]*1.03</f>
        <v>15507.68</v>
      </c>
    </row>
    <row r="603" spans="1:10" x14ac:dyDescent="0.25">
      <c r="A603" s="27" t="s">
        <v>683</v>
      </c>
      <c r="B603" s="28" t="s">
        <v>55</v>
      </c>
      <c r="C603" s="27" t="s">
        <v>37</v>
      </c>
      <c r="D603" s="27" t="s">
        <v>87</v>
      </c>
      <c r="E603" s="29">
        <v>40634</v>
      </c>
      <c r="F603" s="30">
        <f t="shared" ca="1" si="9"/>
        <v>9</v>
      </c>
      <c r="G603" s="31" t="s">
        <v>79</v>
      </c>
      <c r="H603" s="32">
        <v>32900</v>
      </c>
      <c r="I603" s="28">
        <v>2</v>
      </c>
      <c r="J603" s="33">
        <f>Table1[[#This Row],[Възнаграждение]]*1.03</f>
        <v>33887</v>
      </c>
    </row>
    <row r="604" spans="1:10" x14ac:dyDescent="0.25">
      <c r="A604" s="27" t="s">
        <v>684</v>
      </c>
      <c r="B604" s="28" t="s">
        <v>36</v>
      </c>
      <c r="C604" s="27" t="s">
        <v>41</v>
      </c>
      <c r="D604" s="27" t="s">
        <v>87</v>
      </c>
      <c r="E604" s="29">
        <v>41740</v>
      </c>
      <c r="F604" s="30">
        <f t="shared" ca="1" si="9"/>
        <v>6</v>
      </c>
      <c r="G604" s="31" t="s">
        <v>74</v>
      </c>
      <c r="H604" s="32">
        <v>26890</v>
      </c>
      <c r="I604" s="28">
        <v>3</v>
      </c>
      <c r="J604" s="33">
        <f>Table1[[#This Row],[Възнаграждение]]*1.03</f>
        <v>27696.7</v>
      </c>
    </row>
    <row r="605" spans="1:10" x14ac:dyDescent="0.25">
      <c r="A605" s="27" t="s">
        <v>685</v>
      </c>
      <c r="B605" s="28" t="s">
        <v>55</v>
      </c>
      <c r="C605" s="27" t="s">
        <v>50</v>
      </c>
      <c r="D605" s="27" t="s">
        <v>73</v>
      </c>
      <c r="E605" s="29">
        <v>41644</v>
      </c>
      <c r="F605" s="30">
        <f t="shared" ca="1" si="9"/>
        <v>6</v>
      </c>
      <c r="G605" s="31" t="s">
        <v>88</v>
      </c>
      <c r="H605" s="32">
        <v>82700</v>
      </c>
      <c r="I605" s="28">
        <v>3</v>
      </c>
      <c r="J605" s="33">
        <f>Table1[[#This Row],[Възнаграждение]]*1.03</f>
        <v>85181</v>
      </c>
    </row>
    <row r="606" spans="1:10" x14ac:dyDescent="0.25">
      <c r="A606" s="27" t="s">
        <v>686</v>
      </c>
      <c r="B606" s="28" t="s">
        <v>62</v>
      </c>
      <c r="C606" s="27" t="s">
        <v>46</v>
      </c>
      <c r="D606" s="27" t="s">
        <v>92</v>
      </c>
      <c r="E606" s="29">
        <v>41548</v>
      </c>
      <c r="F606" s="30">
        <f t="shared" ca="1" si="9"/>
        <v>7</v>
      </c>
      <c r="G606" s="31"/>
      <c r="H606" s="32">
        <v>14416</v>
      </c>
      <c r="I606" s="28">
        <v>4</v>
      </c>
      <c r="J606" s="33">
        <f>Table1[[#This Row],[Възнаграждение]]*1.03</f>
        <v>14848.48</v>
      </c>
    </row>
    <row r="607" spans="1:10" x14ac:dyDescent="0.25">
      <c r="A607" s="27" t="s">
        <v>687</v>
      </c>
      <c r="B607" s="28" t="s">
        <v>36</v>
      </c>
      <c r="C607" s="27" t="s">
        <v>51</v>
      </c>
      <c r="D607" s="27" t="s">
        <v>73</v>
      </c>
      <c r="E607" s="29">
        <v>43141</v>
      </c>
      <c r="F607" s="30">
        <f t="shared" ca="1" si="9"/>
        <v>2</v>
      </c>
      <c r="G607" s="31" t="s">
        <v>77</v>
      </c>
      <c r="H607" s="32">
        <v>40260</v>
      </c>
      <c r="I607" s="28">
        <v>5</v>
      </c>
      <c r="J607" s="33">
        <f>Table1[[#This Row],[Възнаграждение]]*1.03</f>
        <v>41467.800000000003</v>
      </c>
    </row>
    <row r="608" spans="1:10" x14ac:dyDescent="0.25">
      <c r="A608" s="27" t="s">
        <v>688</v>
      </c>
      <c r="B608" s="28" t="s">
        <v>59</v>
      </c>
      <c r="C608" s="27" t="s">
        <v>37</v>
      </c>
      <c r="D608" s="27" t="s">
        <v>87</v>
      </c>
      <c r="E608" s="29">
        <v>42715</v>
      </c>
      <c r="F608" s="30">
        <f t="shared" ca="1" si="9"/>
        <v>3</v>
      </c>
      <c r="G608" s="31" t="s">
        <v>79</v>
      </c>
      <c r="H608" s="32">
        <v>48700</v>
      </c>
      <c r="I608" s="28">
        <v>3</v>
      </c>
      <c r="J608" s="33">
        <f>Table1[[#This Row],[Възнаграждение]]*1.03</f>
        <v>50161</v>
      </c>
    </row>
    <row r="609" spans="1:10" x14ac:dyDescent="0.25">
      <c r="A609" s="27" t="s">
        <v>689</v>
      </c>
      <c r="B609" s="28" t="s">
        <v>36</v>
      </c>
      <c r="C609" s="27" t="s">
        <v>47</v>
      </c>
      <c r="D609" s="27" t="s">
        <v>82</v>
      </c>
      <c r="E609" s="29">
        <v>41524</v>
      </c>
      <c r="F609" s="30">
        <f t="shared" ca="1" si="9"/>
        <v>7</v>
      </c>
      <c r="G609" s="31"/>
      <c r="H609" s="32">
        <v>77930</v>
      </c>
      <c r="I609" s="28">
        <v>5</v>
      </c>
      <c r="J609" s="33">
        <f>Table1[[#This Row],[Възнаграждение]]*1.03</f>
        <v>80267.900000000009</v>
      </c>
    </row>
    <row r="610" spans="1:10" x14ac:dyDescent="0.25">
      <c r="A610" s="27" t="s">
        <v>690</v>
      </c>
      <c r="B610" s="28" t="s">
        <v>36</v>
      </c>
      <c r="C610" s="27" t="s">
        <v>37</v>
      </c>
      <c r="D610" s="27" t="s">
        <v>73</v>
      </c>
      <c r="E610" s="29">
        <v>39134</v>
      </c>
      <c r="F610" s="30">
        <f t="shared" ca="1" si="9"/>
        <v>13</v>
      </c>
      <c r="G610" s="31" t="s">
        <v>77</v>
      </c>
      <c r="H610" s="32">
        <v>48330</v>
      </c>
      <c r="I610" s="28">
        <v>1</v>
      </c>
      <c r="J610" s="33">
        <f>Table1[[#This Row],[Възнаграждение]]*1.03</f>
        <v>49779.9</v>
      </c>
    </row>
    <row r="611" spans="1:10" x14ac:dyDescent="0.25">
      <c r="A611" s="27" t="s">
        <v>691</v>
      </c>
      <c r="B611" s="28" t="s">
        <v>36</v>
      </c>
      <c r="C611" s="27" t="s">
        <v>46</v>
      </c>
      <c r="D611" s="27" t="s">
        <v>82</v>
      </c>
      <c r="E611" s="29">
        <v>39098</v>
      </c>
      <c r="F611" s="30">
        <f t="shared" ca="1" si="9"/>
        <v>13</v>
      </c>
      <c r="G611" s="31"/>
      <c r="H611" s="32">
        <v>57600</v>
      </c>
      <c r="I611" s="28">
        <v>3</v>
      </c>
      <c r="J611" s="33">
        <f>Table1[[#This Row],[Възнаграждение]]*1.03</f>
        <v>59328</v>
      </c>
    </row>
    <row r="612" spans="1:10" x14ac:dyDescent="0.25">
      <c r="A612" s="27" t="s">
        <v>692</v>
      </c>
      <c r="B612" s="28" t="s">
        <v>55</v>
      </c>
      <c r="C612" s="27" t="s">
        <v>48</v>
      </c>
      <c r="D612" s="27" t="s">
        <v>73</v>
      </c>
      <c r="E612" s="29">
        <v>41249</v>
      </c>
      <c r="F612" s="30">
        <f t="shared" ca="1" si="9"/>
        <v>7</v>
      </c>
      <c r="G612" s="31" t="s">
        <v>79</v>
      </c>
      <c r="H612" s="32">
        <v>37750</v>
      </c>
      <c r="I612" s="28">
        <v>5</v>
      </c>
      <c r="J612" s="33">
        <f>Table1[[#This Row],[Възнаграждение]]*1.03</f>
        <v>38882.5</v>
      </c>
    </row>
    <row r="613" spans="1:10" x14ac:dyDescent="0.25">
      <c r="A613" s="27" t="s">
        <v>693</v>
      </c>
      <c r="B613" s="28" t="s">
        <v>55</v>
      </c>
      <c r="C613" s="27" t="s">
        <v>37</v>
      </c>
      <c r="D613" s="27" t="s">
        <v>73</v>
      </c>
      <c r="E613" s="29">
        <v>41823</v>
      </c>
      <c r="F613" s="30">
        <f t="shared" ca="1" si="9"/>
        <v>6</v>
      </c>
      <c r="G613" s="31" t="s">
        <v>88</v>
      </c>
      <c r="H613" s="32">
        <v>42020</v>
      </c>
      <c r="I613" s="28">
        <v>5</v>
      </c>
      <c r="J613" s="33">
        <f>Table1[[#This Row],[Възнаграждение]]*1.03</f>
        <v>43280.6</v>
      </c>
    </row>
    <row r="614" spans="1:10" x14ac:dyDescent="0.25">
      <c r="A614" s="27" t="s">
        <v>694</v>
      </c>
      <c r="B614" s="28" t="s">
        <v>62</v>
      </c>
      <c r="C614" s="27" t="s">
        <v>46</v>
      </c>
      <c r="D614" s="27" t="s">
        <v>92</v>
      </c>
      <c r="E614" s="29">
        <v>41238</v>
      </c>
      <c r="F614" s="30">
        <f t="shared" ca="1" si="9"/>
        <v>7</v>
      </c>
      <c r="G614" s="31"/>
      <c r="H614" s="32">
        <v>22472</v>
      </c>
      <c r="I614" s="28">
        <v>1</v>
      </c>
      <c r="J614" s="33">
        <f>Table1[[#This Row],[Възнаграждение]]*1.03</f>
        <v>23146.16</v>
      </c>
    </row>
    <row r="615" spans="1:10" x14ac:dyDescent="0.25">
      <c r="A615" s="27" t="s">
        <v>695</v>
      </c>
      <c r="B615" s="28" t="s">
        <v>36</v>
      </c>
      <c r="C615" s="27" t="s">
        <v>37</v>
      </c>
      <c r="D615" s="27" t="s">
        <v>82</v>
      </c>
      <c r="E615" s="29">
        <v>42053</v>
      </c>
      <c r="F615" s="30">
        <f t="shared" ca="1" si="9"/>
        <v>5</v>
      </c>
      <c r="G615" s="31"/>
      <c r="H615" s="32">
        <v>56650</v>
      </c>
      <c r="I615" s="28">
        <v>1</v>
      </c>
      <c r="J615" s="33">
        <f>Table1[[#This Row],[Възнаграждение]]*1.03</f>
        <v>58349.5</v>
      </c>
    </row>
    <row r="616" spans="1:10" x14ac:dyDescent="0.25">
      <c r="A616" s="27" t="s">
        <v>696</v>
      </c>
      <c r="B616" s="28" t="s">
        <v>36</v>
      </c>
      <c r="C616" s="27" t="s">
        <v>46</v>
      </c>
      <c r="D616" s="27" t="s">
        <v>73</v>
      </c>
      <c r="E616" s="29">
        <v>42762</v>
      </c>
      <c r="F616" s="30">
        <f t="shared" ca="1" si="9"/>
        <v>3</v>
      </c>
      <c r="G616" s="31" t="s">
        <v>79</v>
      </c>
      <c r="H616" s="32">
        <v>44270</v>
      </c>
      <c r="I616" s="28">
        <v>2</v>
      </c>
      <c r="J616" s="33">
        <f>Table1[[#This Row],[Възнаграждение]]*1.03</f>
        <v>45598.1</v>
      </c>
    </row>
    <row r="617" spans="1:10" x14ac:dyDescent="0.25">
      <c r="A617" s="27" t="s">
        <v>697</v>
      </c>
      <c r="B617" s="28" t="s">
        <v>61</v>
      </c>
      <c r="C617" s="27" t="s">
        <v>37</v>
      </c>
      <c r="D617" s="27" t="s">
        <v>73</v>
      </c>
      <c r="E617" s="29">
        <v>41678</v>
      </c>
      <c r="F617" s="30">
        <f t="shared" ca="1" si="9"/>
        <v>6</v>
      </c>
      <c r="G617" s="31" t="s">
        <v>74</v>
      </c>
      <c r="H617" s="32">
        <v>73830</v>
      </c>
      <c r="I617" s="28">
        <v>2</v>
      </c>
      <c r="J617" s="33">
        <f>Table1[[#This Row],[Възнаграждение]]*1.03</f>
        <v>76044.900000000009</v>
      </c>
    </row>
    <row r="618" spans="1:10" x14ac:dyDescent="0.25">
      <c r="A618" s="27" t="s">
        <v>698</v>
      </c>
      <c r="B618" s="28" t="s">
        <v>36</v>
      </c>
      <c r="C618" s="27" t="s">
        <v>51</v>
      </c>
      <c r="D618" s="27" t="s">
        <v>73</v>
      </c>
      <c r="E618" s="29">
        <v>38791</v>
      </c>
      <c r="F618" s="30">
        <f t="shared" ca="1" si="9"/>
        <v>14</v>
      </c>
      <c r="G618" s="31" t="s">
        <v>77</v>
      </c>
      <c r="H618" s="32">
        <v>61850</v>
      </c>
      <c r="I618" s="28">
        <v>2</v>
      </c>
      <c r="J618" s="33">
        <f>Table1[[#This Row],[Възнаграждение]]*1.03</f>
        <v>63705.5</v>
      </c>
    </row>
    <row r="619" spans="1:10" x14ac:dyDescent="0.25">
      <c r="A619" s="27" t="s">
        <v>699</v>
      </c>
      <c r="B619" s="28" t="s">
        <v>55</v>
      </c>
      <c r="C619" s="27" t="s">
        <v>41</v>
      </c>
      <c r="D619" s="27" t="s">
        <v>73</v>
      </c>
      <c r="E619" s="29">
        <v>39469</v>
      </c>
      <c r="F619" s="30">
        <f t="shared" ca="1" si="9"/>
        <v>12</v>
      </c>
      <c r="G619" s="31" t="s">
        <v>74</v>
      </c>
      <c r="H619" s="32">
        <v>27180</v>
      </c>
      <c r="I619" s="28">
        <v>4</v>
      </c>
      <c r="J619" s="33">
        <f>Table1[[#This Row],[Възнаграждение]]*1.03</f>
        <v>27995.4</v>
      </c>
    </row>
    <row r="620" spans="1:10" x14ac:dyDescent="0.25">
      <c r="A620" s="27" t="s">
        <v>700</v>
      </c>
      <c r="B620" s="28" t="s">
        <v>36</v>
      </c>
      <c r="C620" s="27" t="s">
        <v>48</v>
      </c>
      <c r="D620" s="27" t="s">
        <v>82</v>
      </c>
      <c r="E620" s="29">
        <v>42697</v>
      </c>
      <c r="F620" s="30">
        <f t="shared" ca="1" si="9"/>
        <v>3</v>
      </c>
      <c r="G620" s="31"/>
      <c r="H620" s="32">
        <v>45830</v>
      </c>
      <c r="I620" s="28">
        <v>4</v>
      </c>
      <c r="J620" s="33">
        <f>Table1[[#This Row],[Възнаграждение]]*1.03</f>
        <v>47204.9</v>
      </c>
    </row>
    <row r="621" spans="1:10" x14ac:dyDescent="0.25">
      <c r="A621" s="27" t="s">
        <v>701</v>
      </c>
      <c r="B621" s="28" t="s">
        <v>36</v>
      </c>
      <c r="C621" s="27" t="s">
        <v>53</v>
      </c>
      <c r="D621" s="27" t="s">
        <v>82</v>
      </c>
      <c r="E621" s="29">
        <v>42833</v>
      </c>
      <c r="F621" s="30">
        <f t="shared" ca="1" si="9"/>
        <v>3</v>
      </c>
      <c r="G621" s="31"/>
      <c r="H621" s="32">
        <v>75100</v>
      </c>
      <c r="I621" s="28">
        <v>4</v>
      </c>
      <c r="J621" s="33">
        <f>Table1[[#This Row],[Възнаграждение]]*1.03</f>
        <v>77353</v>
      </c>
    </row>
    <row r="622" spans="1:10" x14ac:dyDescent="0.25">
      <c r="A622" s="27" t="s">
        <v>702</v>
      </c>
      <c r="B622" s="28" t="s">
        <v>36</v>
      </c>
      <c r="C622" s="27" t="s">
        <v>38</v>
      </c>
      <c r="D622" s="27" t="s">
        <v>87</v>
      </c>
      <c r="E622" s="29">
        <v>38818</v>
      </c>
      <c r="F622" s="30">
        <f t="shared" ca="1" si="9"/>
        <v>14</v>
      </c>
      <c r="G622" s="31" t="s">
        <v>77</v>
      </c>
      <c r="H622" s="32">
        <v>42905</v>
      </c>
      <c r="I622" s="28">
        <v>1</v>
      </c>
      <c r="J622" s="33">
        <f>Table1[[#This Row],[Възнаграждение]]*1.03</f>
        <v>44192.15</v>
      </c>
    </row>
    <row r="623" spans="1:10" x14ac:dyDescent="0.25">
      <c r="A623" s="27" t="s">
        <v>703</v>
      </c>
      <c r="B623" s="28" t="s">
        <v>55</v>
      </c>
      <c r="C623" s="27" t="s">
        <v>41</v>
      </c>
      <c r="D623" s="27" t="s">
        <v>87</v>
      </c>
      <c r="E623" s="29">
        <v>42123</v>
      </c>
      <c r="F623" s="30">
        <f t="shared" ca="1" si="9"/>
        <v>5</v>
      </c>
      <c r="G623" s="31" t="s">
        <v>77</v>
      </c>
      <c r="H623" s="32">
        <v>38920</v>
      </c>
      <c r="I623" s="28">
        <v>4</v>
      </c>
      <c r="J623" s="33">
        <f>Table1[[#This Row],[Възнаграждение]]*1.03</f>
        <v>40087.599999999999</v>
      </c>
    </row>
    <row r="624" spans="1:10" x14ac:dyDescent="0.25">
      <c r="A624" s="27" t="s">
        <v>704</v>
      </c>
      <c r="B624" s="28" t="s">
        <v>55</v>
      </c>
      <c r="C624" s="27" t="s">
        <v>47</v>
      </c>
      <c r="D624" s="27" t="s">
        <v>82</v>
      </c>
      <c r="E624" s="29">
        <v>41430</v>
      </c>
      <c r="F624" s="30">
        <f t="shared" ca="1" si="9"/>
        <v>7</v>
      </c>
      <c r="G624" s="31"/>
      <c r="H624" s="32">
        <v>63850</v>
      </c>
      <c r="I624" s="28">
        <v>2</v>
      </c>
      <c r="J624" s="33">
        <f>Table1[[#This Row],[Възнаграждение]]*1.03</f>
        <v>65765.5</v>
      </c>
    </row>
    <row r="625" spans="1:10" x14ac:dyDescent="0.25">
      <c r="A625" s="27" t="s">
        <v>705</v>
      </c>
      <c r="B625" s="28" t="s">
        <v>61</v>
      </c>
      <c r="C625" s="27" t="s">
        <v>41</v>
      </c>
      <c r="D625" s="27" t="s">
        <v>87</v>
      </c>
      <c r="E625" s="29">
        <v>39357</v>
      </c>
      <c r="F625" s="30">
        <f t="shared" ca="1" si="9"/>
        <v>13</v>
      </c>
      <c r="G625" s="31" t="s">
        <v>74</v>
      </c>
      <c r="H625" s="32">
        <v>35280</v>
      </c>
      <c r="I625" s="28">
        <v>3</v>
      </c>
      <c r="J625" s="33">
        <f>Table1[[#This Row],[Възнаграждение]]*1.03</f>
        <v>36338.400000000001</v>
      </c>
    </row>
    <row r="626" spans="1:10" x14ac:dyDescent="0.25">
      <c r="A626" s="27" t="s">
        <v>706</v>
      </c>
      <c r="B626" s="28" t="s">
        <v>62</v>
      </c>
      <c r="C626" s="27" t="s">
        <v>51</v>
      </c>
      <c r="D626" s="27" t="s">
        <v>92</v>
      </c>
      <c r="E626" s="29">
        <v>42203</v>
      </c>
      <c r="F626" s="30">
        <f t="shared" ca="1" si="9"/>
        <v>5</v>
      </c>
      <c r="G626" s="31"/>
      <c r="H626" s="32">
        <v>37344</v>
      </c>
      <c r="I626" s="28">
        <v>2</v>
      </c>
      <c r="J626" s="33">
        <f>Table1[[#This Row],[Възнаграждение]]*1.03</f>
        <v>38464.32</v>
      </c>
    </row>
    <row r="627" spans="1:10" x14ac:dyDescent="0.25">
      <c r="A627" s="27" t="s">
        <v>707</v>
      </c>
      <c r="B627" s="28" t="s">
        <v>55</v>
      </c>
      <c r="C627" s="27" t="s">
        <v>51</v>
      </c>
      <c r="D627" s="27" t="s">
        <v>87</v>
      </c>
      <c r="E627" s="29">
        <v>41579</v>
      </c>
      <c r="F627" s="30">
        <f t="shared" ca="1" si="9"/>
        <v>6</v>
      </c>
      <c r="G627" s="31" t="s">
        <v>74</v>
      </c>
      <c r="H627" s="32">
        <v>20075</v>
      </c>
      <c r="I627" s="28">
        <v>1</v>
      </c>
      <c r="J627" s="33">
        <f>Table1[[#This Row],[Възнаграждение]]*1.03</f>
        <v>20677.25</v>
      </c>
    </row>
    <row r="628" spans="1:10" x14ac:dyDescent="0.25">
      <c r="A628" s="27" t="s">
        <v>708</v>
      </c>
      <c r="B628" s="28" t="s">
        <v>36</v>
      </c>
      <c r="C628" s="27" t="s">
        <v>44</v>
      </c>
      <c r="D628" s="27" t="s">
        <v>73</v>
      </c>
      <c r="E628" s="29">
        <v>41685</v>
      </c>
      <c r="F628" s="30">
        <f t="shared" ca="1" si="9"/>
        <v>6</v>
      </c>
      <c r="G628" s="31" t="s">
        <v>79</v>
      </c>
      <c r="H628" s="32">
        <v>73030</v>
      </c>
      <c r="I628" s="28">
        <v>5</v>
      </c>
      <c r="J628" s="33">
        <f>Table1[[#This Row],[Възнаграждение]]*1.03</f>
        <v>75220.900000000009</v>
      </c>
    </row>
    <row r="629" spans="1:10" x14ac:dyDescent="0.25">
      <c r="A629" s="27" t="s">
        <v>709</v>
      </c>
      <c r="B629" s="28" t="s">
        <v>36</v>
      </c>
      <c r="C629" s="27" t="s">
        <v>46</v>
      </c>
      <c r="D629" s="27" t="s">
        <v>73</v>
      </c>
      <c r="E629" s="29">
        <v>41443</v>
      </c>
      <c r="F629" s="30">
        <f t="shared" ca="1" si="9"/>
        <v>7</v>
      </c>
      <c r="G629" s="31" t="s">
        <v>74</v>
      </c>
      <c r="H629" s="32">
        <v>60100</v>
      </c>
      <c r="I629" s="28">
        <v>1</v>
      </c>
      <c r="J629" s="33">
        <f>Table1[[#This Row],[Възнаграждение]]*1.03</f>
        <v>61903</v>
      </c>
    </row>
    <row r="630" spans="1:10" x14ac:dyDescent="0.25">
      <c r="A630" s="27" t="s">
        <v>710</v>
      </c>
      <c r="B630" s="28" t="s">
        <v>36</v>
      </c>
      <c r="C630" s="27" t="s">
        <v>46</v>
      </c>
      <c r="D630" s="27" t="s">
        <v>73</v>
      </c>
      <c r="E630" s="29">
        <v>41567</v>
      </c>
      <c r="F630" s="30">
        <f t="shared" ca="1" si="9"/>
        <v>6</v>
      </c>
      <c r="G630" s="31" t="s">
        <v>79</v>
      </c>
      <c r="H630" s="32">
        <v>45500</v>
      </c>
      <c r="I630" s="28">
        <v>3</v>
      </c>
      <c r="J630" s="33">
        <f>Table1[[#This Row],[Възнаграждение]]*1.03</f>
        <v>46865</v>
      </c>
    </row>
    <row r="631" spans="1:10" x14ac:dyDescent="0.25">
      <c r="A631" s="27" t="s">
        <v>711</v>
      </c>
      <c r="B631" s="28" t="s">
        <v>36</v>
      </c>
      <c r="C631" s="27" t="s">
        <v>46</v>
      </c>
      <c r="D631" s="27" t="s">
        <v>73</v>
      </c>
      <c r="E631" s="29">
        <v>42730</v>
      </c>
      <c r="F631" s="30">
        <f t="shared" ca="1" si="9"/>
        <v>3</v>
      </c>
      <c r="G631" s="31" t="s">
        <v>79</v>
      </c>
      <c r="H631" s="32">
        <v>86260</v>
      </c>
      <c r="I631" s="28">
        <v>3</v>
      </c>
      <c r="J631" s="33">
        <f>Table1[[#This Row],[Възнаграждение]]*1.03</f>
        <v>88847.8</v>
      </c>
    </row>
    <row r="632" spans="1:10" x14ac:dyDescent="0.25">
      <c r="A632" s="27" t="s">
        <v>712</v>
      </c>
      <c r="B632" s="28" t="s">
        <v>36</v>
      </c>
      <c r="C632" s="27" t="s">
        <v>46</v>
      </c>
      <c r="D632" s="27" t="s">
        <v>73</v>
      </c>
      <c r="E632" s="29">
        <v>39970</v>
      </c>
      <c r="F632" s="30">
        <f t="shared" ca="1" si="9"/>
        <v>11</v>
      </c>
      <c r="G632" s="31" t="s">
        <v>79</v>
      </c>
      <c r="H632" s="32">
        <v>69080</v>
      </c>
      <c r="I632" s="28">
        <v>3</v>
      </c>
      <c r="J632" s="33">
        <f>Table1[[#This Row],[Възнаграждение]]*1.03</f>
        <v>71152.400000000009</v>
      </c>
    </row>
    <row r="633" spans="1:10" x14ac:dyDescent="0.25">
      <c r="A633" s="27" t="s">
        <v>713</v>
      </c>
      <c r="B633" s="28" t="s">
        <v>62</v>
      </c>
      <c r="C633" s="27" t="s">
        <v>51</v>
      </c>
      <c r="D633" s="27" t="s">
        <v>82</v>
      </c>
      <c r="E633" s="29">
        <v>43586</v>
      </c>
      <c r="F633" s="30">
        <f t="shared" ca="1" si="9"/>
        <v>1</v>
      </c>
      <c r="G633" s="31"/>
      <c r="H633" s="32">
        <v>70300</v>
      </c>
      <c r="I633" s="28">
        <v>3</v>
      </c>
      <c r="J633" s="33">
        <f>Table1[[#This Row],[Възнаграждение]]*1.03</f>
        <v>72409</v>
      </c>
    </row>
    <row r="634" spans="1:10" x14ac:dyDescent="0.25">
      <c r="A634" s="27" t="s">
        <v>714</v>
      </c>
      <c r="B634" s="28" t="s">
        <v>36</v>
      </c>
      <c r="C634" s="27" t="s">
        <v>37</v>
      </c>
      <c r="D634" s="27" t="s">
        <v>82</v>
      </c>
      <c r="E634" s="29">
        <v>43715</v>
      </c>
      <c r="F634" s="30">
        <f t="shared" ca="1" si="9"/>
        <v>1</v>
      </c>
      <c r="G634" s="31"/>
      <c r="H634" s="32">
        <v>44720</v>
      </c>
      <c r="I634" s="28">
        <v>2</v>
      </c>
      <c r="J634" s="33">
        <f>Table1[[#This Row],[Възнаграждение]]*1.03</f>
        <v>46061.599999999999</v>
      </c>
    </row>
    <row r="635" spans="1:10" x14ac:dyDescent="0.25">
      <c r="A635" s="27" t="s">
        <v>715</v>
      </c>
      <c r="B635" s="28" t="s">
        <v>55</v>
      </c>
      <c r="C635" s="27" t="s">
        <v>50</v>
      </c>
      <c r="D635" s="27" t="s">
        <v>73</v>
      </c>
      <c r="E635" s="29">
        <v>38706</v>
      </c>
      <c r="F635" s="30">
        <f t="shared" ca="1" si="9"/>
        <v>14</v>
      </c>
      <c r="G635" s="31" t="s">
        <v>74</v>
      </c>
      <c r="H635" s="32">
        <v>58410</v>
      </c>
      <c r="I635" s="28">
        <v>5</v>
      </c>
      <c r="J635" s="33">
        <f>Table1[[#This Row],[Възнаграждение]]*1.03</f>
        <v>60162.3</v>
      </c>
    </row>
    <row r="636" spans="1:10" x14ac:dyDescent="0.25">
      <c r="A636" s="27" t="s">
        <v>716</v>
      </c>
      <c r="B636" s="28" t="s">
        <v>36</v>
      </c>
      <c r="C636" s="27" t="s">
        <v>37</v>
      </c>
      <c r="D636" s="27" t="s">
        <v>82</v>
      </c>
      <c r="E636" s="29">
        <v>38758</v>
      </c>
      <c r="F636" s="30">
        <f t="shared" ca="1" si="9"/>
        <v>14</v>
      </c>
      <c r="G636" s="31"/>
      <c r="H636" s="32">
        <v>57990</v>
      </c>
      <c r="I636" s="28">
        <v>5</v>
      </c>
      <c r="J636" s="33">
        <f>Table1[[#This Row],[Възнаграждение]]*1.03</f>
        <v>59729.700000000004</v>
      </c>
    </row>
    <row r="637" spans="1:10" x14ac:dyDescent="0.25">
      <c r="A637" s="27" t="s">
        <v>717</v>
      </c>
      <c r="B637" s="28" t="s">
        <v>55</v>
      </c>
      <c r="C637" s="27" t="s">
        <v>51</v>
      </c>
      <c r="D637" s="27" t="s">
        <v>73</v>
      </c>
      <c r="E637" s="29">
        <v>43029</v>
      </c>
      <c r="F637" s="30">
        <f t="shared" ca="1" si="9"/>
        <v>2</v>
      </c>
      <c r="G637" s="31" t="s">
        <v>74</v>
      </c>
      <c r="H637" s="32">
        <v>46390</v>
      </c>
      <c r="I637" s="28">
        <v>5</v>
      </c>
      <c r="J637" s="33">
        <f>Table1[[#This Row],[Възнаграждение]]*1.03</f>
        <v>47781.700000000004</v>
      </c>
    </row>
    <row r="638" spans="1:10" x14ac:dyDescent="0.25">
      <c r="A638" s="27" t="s">
        <v>718</v>
      </c>
      <c r="B638" s="28" t="s">
        <v>62</v>
      </c>
      <c r="C638" s="27" t="s">
        <v>47</v>
      </c>
      <c r="D638" s="27" t="s">
        <v>73</v>
      </c>
      <c r="E638" s="29">
        <v>42794</v>
      </c>
      <c r="F638" s="30">
        <f t="shared" ca="1" si="9"/>
        <v>3</v>
      </c>
      <c r="G638" s="31" t="s">
        <v>85</v>
      </c>
      <c r="H638" s="32">
        <v>70480</v>
      </c>
      <c r="I638" s="28">
        <v>4</v>
      </c>
      <c r="J638" s="33">
        <f>Table1[[#This Row],[Възнаграждение]]*1.03</f>
        <v>72594.400000000009</v>
      </c>
    </row>
    <row r="639" spans="1:10" x14ac:dyDescent="0.25">
      <c r="A639" s="27" t="s">
        <v>719</v>
      </c>
      <c r="B639" s="28" t="s">
        <v>36</v>
      </c>
      <c r="C639" s="27" t="s">
        <v>54</v>
      </c>
      <c r="D639" s="27" t="s">
        <v>82</v>
      </c>
      <c r="E639" s="29">
        <v>41650</v>
      </c>
      <c r="F639" s="30">
        <f t="shared" ca="1" si="9"/>
        <v>6</v>
      </c>
      <c r="G639" s="31"/>
      <c r="H639" s="32">
        <v>66580</v>
      </c>
      <c r="I639" s="28">
        <v>5</v>
      </c>
      <c r="J639" s="33">
        <f>Table1[[#This Row],[Възнаграждение]]*1.03</f>
        <v>68577.400000000009</v>
      </c>
    </row>
    <row r="640" spans="1:10" x14ac:dyDescent="0.25">
      <c r="A640" s="27" t="s">
        <v>720</v>
      </c>
      <c r="B640" s="28" t="s">
        <v>36</v>
      </c>
      <c r="C640" s="27" t="s">
        <v>46</v>
      </c>
      <c r="D640" s="27" t="s">
        <v>73</v>
      </c>
      <c r="E640" s="29">
        <v>38470</v>
      </c>
      <c r="F640" s="30">
        <f t="shared" ca="1" si="9"/>
        <v>15</v>
      </c>
      <c r="G640" s="31" t="s">
        <v>74</v>
      </c>
      <c r="H640" s="32">
        <v>75120</v>
      </c>
      <c r="I640" s="28">
        <v>5</v>
      </c>
      <c r="J640" s="33">
        <f>Table1[[#This Row],[Възнаграждение]]*1.03</f>
        <v>77373.600000000006</v>
      </c>
    </row>
    <row r="641" spans="1:10" x14ac:dyDescent="0.25">
      <c r="A641" s="27" t="s">
        <v>721</v>
      </c>
      <c r="B641" s="28" t="s">
        <v>58</v>
      </c>
      <c r="C641" s="27" t="s">
        <v>37</v>
      </c>
      <c r="D641" s="27" t="s">
        <v>87</v>
      </c>
      <c r="E641" s="29">
        <v>42189</v>
      </c>
      <c r="F641" s="30">
        <f t="shared" ca="1" si="9"/>
        <v>5</v>
      </c>
      <c r="G641" s="31" t="s">
        <v>74</v>
      </c>
      <c r="H641" s="32">
        <v>45565</v>
      </c>
      <c r="I641" s="28">
        <v>1</v>
      </c>
      <c r="J641" s="33">
        <f>Table1[[#This Row],[Възнаграждение]]*1.03</f>
        <v>46931.950000000004</v>
      </c>
    </row>
    <row r="642" spans="1:10" x14ac:dyDescent="0.25">
      <c r="A642" s="27" t="s">
        <v>722</v>
      </c>
      <c r="B642" s="28" t="s">
        <v>62</v>
      </c>
      <c r="C642" s="27" t="s">
        <v>41</v>
      </c>
      <c r="D642" s="27" t="s">
        <v>73</v>
      </c>
      <c r="E642" s="29">
        <v>42753</v>
      </c>
      <c r="F642" s="30">
        <f t="shared" ref="F642:F705" ca="1" si="10">DATEDIF(E642,TODAY(),"Y")</f>
        <v>3</v>
      </c>
      <c r="G642" s="31" t="s">
        <v>74</v>
      </c>
      <c r="H642" s="32">
        <v>23280</v>
      </c>
      <c r="I642" s="28">
        <v>1</v>
      </c>
      <c r="J642" s="33">
        <f>Table1[[#This Row],[Възнаграждение]]*1.03</f>
        <v>23978.400000000001</v>
      </c>
    </row>
    <row r="643" spans="1:10" x14ac:dyDescent="0.25">
      <c r="A643" s="27" t="s">
        <v>723</v>
      </c>
      <c r="B643" s="28" t="s">
        <v>61</v>
      </c>
      <c r="C643" s="27" t="s">
        <v>47</v>
      </c>
      <c r="D643" s="27" t="s">
        <v>82</v>
      </c>
      <c r="E643" s="29">
        <v>41266</v>
      </c>
      <c r="F643" s="30">
        <f t="shared" ca="1" si="10"/>
        <v>7</v>
      </c>
      <c r="G643" s="31"/>
      <c r="H643" s="32">
        <v>53870</v>
      </c>
      <c r="I643" s="28">
        <v>2</v>
      </c>
      <c r="J643" s="33">
        <f>Table1[[#This Row],[Възнаграждение]]*1.03</f>
        <v>55486.1</v>
      </c>
    </row>
    <row r="644" spans="1:10" x14ac:dyDescent="0.25">
      <c r="A644" s="27" t="s">
        <v>724</v>
      </c>
      <c r="B644" s="28" t="s">
        <v>62</v>
      </c>
      <c r="C644" s="27" t="s">
        <v>43</v>
      </c>
      <c r="D644" s="27" t="s">
        <v>82</v>
      </c>
      <c r="E644" s="29">
        <v>41983</v>
      </c>
      <c r="F644" s="30">
        <f t="shared" ca="1" si="10"/>
        <v>5</v>
      </c>
      <c r="G644" s="31"/>
      <c r="H644" s="32">
        <v>71700</v>
      </c>
      <c r="I644" s="28">
        <v>2</v>
      </c>
      <c r="J644" s="33">
        <f>Table1[[#This Row],[Възнаграждение]]*1.03</f>
        <v>73851</v>
      </c>
    </row>
    <row r="645" spans="1:10" x14ac:dyDescent="0.25">
      <c r="A645" s="27" t="s">
        <v>725</v>
      </c>
      <c r="B645" s="28" t="s">
        <v>59</v>
      </c>
      <c r="C645" s="27" t="s">
        <v>50</v>
      </c>
      <c r="D645" s="27" t="s">
        <v>82</v>
      </c>
      <c r="E645" s="29">
        <v>40488</v>
      </c>
      <c r="F645" s="30">
        <f t="shared" ca="1" si="10"/>
        <v>9</v>
      </c>
      <c r="G645" s="31"/>
      <c r="H645" s="32">
        <v>64590</v>
      </c>
      <c r="I645" s="28">
        <v>1</v>
      </c>
      <c r="J645" s="33">
        <f>Table1[[#This Row],[Възнаграждение]]*1.03</f>
        <v>66527.7</v>
      </c>
    </row>
    <row r="646" spans="1:10" x14ac:dyDescent="0.25">
      <c r="A646" s="27" t="s">
        <v>726</v>
      </c>
      <c r="B646" s="28" t="s">
        <v>58</v>
      </c>
      <c r="C646" s="27" t="s">
        <v>51</v>
      </c>
      <c r="D646" s="27" t="s">
        <v>82</v>
      </c>
      <c r="E646" s="29">
        <v>41709</v>
      </c>
      <c r="F646" s="30">
        <f t="shared" ca="1" si="10"/>
        <v>6</v>
      </c>
      <c r="G646" s="31"/>
      <c r="H646" s="32">
        <v>78590</v>
      </c>
      <c r="I646" s="28">
        <v>1</v>
      </c>
      <c r="J646" s="33">
        <f>Table1[[#This Row],[Възнаграждение]]*1.03</f>
        <v>80947.7</v>
      </c>
    </row>
    <row r="647" spans="1:10" x14ac:dyDescent="0.25">
      <c r="A647" s="27" t="s">
        <v>727</v>
      </c>
      <c r="B647" s="28" t="s">
        <v>36</v>
      </c>
      <c r="C647" s="27" t="s">
        <v>46</v>
      </c>
      <c r="D647" s="27" t="s">
        <v>73</v>
      </c>
      <c r="E647" s="29">
        <v>39792</v>
      </c>
      <c r="F647" s="30">
        <f t="shared" ca="1" si="10"/>
        <v>11</v>
      </c>
      <c r="G647" s="31" t="s">
        <v>79</v>
      </c>
      <c r="H647" s="32">
        <v>62750</v>
      </c>
      <c r="I647" s="28">
        <v>3</v>
      </c>
      <c r="J647" s="33">
        <f>Table1[[#This Row],[Възнаграждение]]*1.03</f>
        <v>64632.5</v>
      </c>
    </row>
    <row r="648" spans="1:10" x14ac:dyDescent="0.25">
      <c r="A648" s="27" t="s">
        <v>728</v>
      </c>
      <c r="B648" s="28" t="s">
        <v>55</v>
      </c>
      <c r="C648" s="27" t="s">
        <v>42</v>
      </c>
      <c r="D648" s="27" t="s">
        <v>82</v>
      </c>
      <c r="E648" s="29">
        <v>42714</v>
      </c>
      <c r="F648" s="30">
        <f t="shared" ca="1" si="10"/>
        <v>3</v>
      </c>
      <c r="G648" s="31"/>
      <c r="H648" s="32">
        <v>59350</v>
      </c>
      <c r="I648" s="28">
        <v>5</v>
      </c>
      <c r="J648" s="33">
        <f>Table1[[#This Row],[Възнаграждение]]*1.03</f>
        <v>61130.5</v>
      </c>
    </row>
    <row r="649" spans="1:10" x14ac:dyDescent="0.25">
      <c r="A649" s="27" t="s">
        <v>729</v>
      </c>
      <c r="B649" s="28" t="s">
        <v>55</v>
      </c>
      <c r="C649" s="27" t="s">
        <v>41</v>
      </c>
      <c r="D649" s="27" t="s">
        <v>82</v>
      </c>
      <c r="E649" s="29">
        <v>42829</v>
      </c>
      <c r="F649" s="30">
        <f t="shared" ca="1" si="10"/>
        <v>3</v>
      </c>
      <c r="G649" s="31"/>
      <c r="H649" s="32">
        <v>89310</v>
      </c>
      <c r="I649" s="28">
        <v>5</v>
      </c>
      <c r="J649" s="33">
        <f>Table1[[#This Row],[Възнаграждение]]*1.03</f>
        <v>91989.3</v>
      </c>
    </row>
    <row r="650" spans="1:10" x14ac:dyDescent="0.25">
      <c r="A650" s="27" t="s">
        <v>730</v>
      </c>
      <c r="B650" s="28" t="s">
        <v>36</v>
      </c>
      <c r="C650" s="27" t="s">
        <v>54</v>
      </c>
      <c r="D650" s="27" t="s">
        <v>87</v>
      </c>
      <c r="E650" s="29">
        <v>40243</v>
      </c>
      <c r="F650" s="30">
        <f t="shared" ca="1" si="10"/>
        <v>10</v>
      </c>
      <c r="G650" s="31" t="s">
        <v>77</v>
      </c>
      <c r="H650" s="32">
        <v>17735</v>
      </c>
      <c r="I650" s="28">
        <v>3</v>
      </c>
      <c r="J650" s="33">
        <f>Table1[[#This Row],[Възнаграждение]]*1.03</f>
        <v>18267.05</v>
      </c>
    </row>
    <row r="651" spans="1:10" x14ac:dyDescent="0.25">
      <c r="A651" s="27" t="s">
        <v>731</v>
      </c>
      <c r="B651" s="28" t="s">
        <v>62</v>
      </c>
      <c r="C651" s="27" t="s">
        <v>50</v>
      </c>
      <c r="D651" s="27" t="s">
        <v>73</v>
      </c>
      <c r="E651" s="29">
        <v>41584</v>
      </c>
      <c r="F651" s="30">
        <f t="shared" ca="1" si="10"/>
        <v>6</v>
      </c>
      <c r="G651" s="31" t="s">
        <v>74</v>
      </c>
      <c r="H651" s="32">
        <v>54270</v>
      </c>
      <c r="I651" s="28">
        <v>3</v>
      </c>
      <c r="J651" s="33">
        <f>Table1[[#This Row],[Възнаграждение]]*1.03</f>
        <v>55898.1</v>
      </c>
    </row>
    <row r="652" spans="1:10" x14ac:dyDescent="0.25">
      <c r="A652" s="27" t="s">
        <v>732</v>
      </c>
      <c r="B652" s="28" t="s">
        <v>55</v>
      </c>
      <c r="C652" s="27" t="s">
        <v>46</v>
      </c>
      <c r="D652" s="27" t="s">
        <v>73</v>
      </c>
      <c r="E652" s="29">
        <v>38779</v>
      </c>
      <c r="F652" s="30">
        <f t="shared" ca="1" si="10"/>
        <v>14</v>
      </c>
      <c r="G652" s="31" t="s">
        <v>79</v>
      </c>
      <c r="H652" s="32">
        <v>68750</v>
      </c>
      <c r="I652" s="28">
        <v>1</v>
      </c>
      <c r="J652" s="33">
        <f>Table1[[#This Row],[Възнаграждение]]*1.03</f>
        <v>70812.5</v>
      </c>
    </row>
    <row r="653" spans="1:10" x14ac:dyDescent="0.25">
      <c r="A653" s="27" t="s">
        <v>733</v>
      </c>
      <c r="B653" s="28" t="s">
        <v>55</v>
      </c>
      <c r="C653" s="27" t="s">
        <v>46</v>
      </c>
      <c r="D653" s="27" t="s">
        <v>73</v>
      </c>
      <c r="E653" s="29">
        <v>41725</v>
      </c>
      <c r="F653" s="30">
        <f t="shared" ca="1" si="10"/>
        <v>6</v>
      </c>
      <c r="G653" s="31" t="s">
        <v>88</v>
      </c>
      <c r="H653" s="32">
        <v>63070</v>
      </c>
      <c r="I653" s="28">
        <v>1</v>
      </c>
      <c r="J653" s="33">
        <f>Table1[[#This Row],[Възнаграждение]]*1.03</f>
        <v>64962.1</v>
      </c>
    </row>
    <row r="654" spans="1:10" x14ac:dyDescent="0.25">
      <c r="A654" s="27" t="s">
        <v>734</v>
      </c>
      <c r="B654" s="28" t="s">
        <v>55</v>
      </c>
      <c r="C654" s="27" t="s">
        <v>44</v>
      </c>
      <c r="D654" s="27" t="s">
        <v>73</v>
      </c>
      <c r="E654" s="29">
        <v>43408</v>
      </c>
      <c r="F654" s="30">
        <f t="shared" ca="1" si="10"/>
        <v>1</v>
      </c>
      <c r="G654" s="31" t="s">
        <v>74</v>
      </c>
      <c r="H654" s="32">
        <v>79770</v>
      </c>
      <c r="I654" s="28">
        <v>4</v>
      </c>
      <c r="J654" s="33">
        <f>Table1[[#This Row],[Възнаграждение]]*1.03</f>
        <v>82163.100000000006</v>
      </c>
    </row>
    <row r="655" spans="1:10" x14ac:dyDescent="0.25">
      <c r="A655" s="27" t="s">
        <v>735</v>
      </c>
      <c r="B655" s="28" t="s">
        <v>36</v>
      </c>
      <c r="C655" s="27" t="s">
        <v>41</v>
      </c>
      <c r="D655" s="27" t="s">
        <v>73</v>
      </c>
      <c r="E655" s="29">
        <v>42735</v>
      </c>
      <c r="F655" s="30">
        <f t="shared" ca="1" si="10"/>
        <v>3</v>
      </c>
      <c r="G655" s="31" t="s">
        <v>88</v>
      </c>
      <c r="H655" s="32">
        <v>38730</v>
      </c>
      <c r="I655" s="28">
        <v>1</v>
      </c>
      <c r="J655" s="33">
        <f>Table1[[#This Row],[Възнаграждение]]*1.03</f>
        <v>39891.9</v>
      </c>
    </row>
    <row r="656" spans="1:10" x14ac:dyDescent="0.25">
      <c r="A656" s="27" t="s">
        <v>736</v>
      </c>
      <c r="B656" s="28" t="s">
        <v>55</v>
      </c>
      <c r="C656" s="27" t="s">
        <v>51</v>
      </c>
      <c r="D656" s="27" t="s">
        <v>73</v>
      </c>
      <c r="E656" s="29">
        <v>41896</v>
      </c>
      <c r="F656" s="30">
        <f t="shared" ca="1" si="10"/>
        <v>6</v>
      </c>
      <c r="G656" s="31" t="s">
        <v>85</v>
      </c>
      <c r="H656" s="32">
        <v>64780</v>
      </c>
      <c r="I656" s="28">
        <v>5</v>
      </c>
      <c r="J656" s="33">
        <f>Table1[[#This Row],[Възнаграждение]]*1.03</f>
        <v>66723.400000000009</v>
      </c>
    </row>
    <row r="657" spans="1:10" x14ac:dyDescent="0.25">
      <c r="A657" s="27" t="s">
        <v>737</v>
      </c>
      <c r="B657" s="28" t="s">
        <v>59</v>
      </c>
      <c r="C657" s="27" t="s">
        <v>54</v>
      </c>
      <c r="D657" s="27" t="s">
        <v>73</v>
      </c>
      <c r="E657" s="29">
        <v>39865</v>
      </c>
      <c r="F657" s="30">
        <f t="shared" ca="1" si="10"/>
        <v>11</v>
      </c>
      <c r="G657" s="31" t="s">
        <v>74</v>
      </c>
      <c r="H657" s="32">
        <v>30780</v>
      </c>
      <c r="I657" s="28">
        <v>4</v>
      </c>
      <c r="J657" s="33">
        <f>Table1[[#This Row],[Възнаграждение]]*1.03</f>
        <v>31703.4</v>
      </c>
    </row>
    <row r="658" spans="1:10" x14ac:dyDescent="0.25">
      <c r="A658" s="27" t="s">
        <v>738</v>
      </c>
      <c r="B658" s="28" t="s">
        <v>59</v>
      </c>
      <c r="C658" s="27" t="s">
        <v>46</v>
      </c>
      <c r="D658" s="27" t="s">
        <v>73</v>
      </c>
      <c r="E658" s="29">
        <v>38262</v>
      </c>
      <c r="F658" s="30">
        <f t="shared" ca="1" si="10"/>
        <v>16</v>
      </c>
      <c r="G658" s="31" t="s">
        <v>74</v>
      </c>
      <c r="H658" s="32">
        <v>78570</v>
      </c>
      <c r="I658" s="28">
        <v>1</v>
      </c>
      <c r="J658" s="33">
        <f>Table1[[#This Row],[Възнаграждение]]*1.03</f>
        <v>80927.100000000006</v>
      </c>
    </row>
    <row r="659" spans="1:10" x14ac:dyDescent="0.25">
      <c r="A659" s="27" t="s">
        <v>739</v>
      </c>
      <c r="B659" s="28" t="s">
        <v>62</v>
      </c>
      <c r="C659" s="27" t="s">
        <v>60</v>
      </c>
      <c r="D659" s="27" t="s">
        <v>87</v>
      </c>
      <c r="E659" s="29">
        <v>43056</v>
      </c>
      <c r="F659" s="30">
        <f t="shared" ca="1" si="10"/>
        <v>2</v>
      </c>
      <c r="G659" s="31" t="s">
        <v>88</v>
      </c>
      <c r="H659" s="32">
        <v>26795</v>
      </c>
      <c r="I659" s="28">
        <v>4</v>
      </c>
      <c r="J659" s="33">
        <f>Table1[[#This Row],[Възнаграждение]]*1.03</f>
        <v>27598.850000000002</v>
      </c>
    </row>
    <row r="660" spans="1:10" x14ac:dyDescent="0.25">
      <c r="A660" s="27" t="s">
        <v>740</v>
      </c>
      <c r="B660" s="28" t="s">
        <v>55</v>
      </c>
      <c r="C660" s="27" t="s">
        <v>44</v>
      </c>
      <c r="D660" s="27" t="s">
        <v>73</v>
      </c>
      <c r="E660" s="29">
        <v>43694</v>
      </c>
      <c r="F660" s="30">
        <f t="shared" ca="1" si="10"/>
        <v>1</v>
      </c>
      <c r="G660" s="31" t="s">
        <v>88</v>
      </c>
      <c r="H660" s="32">
        <v>68010</v>
      </c>
      <c r="I660" s="28">
        <v>1</v>
      </c>
      <c r="J660" s="33">
        <f>Table1[[#This Row],[Възнаграждение]]*1.03</f>
        <v>70050.3</v>
      </c>
    </row>
    <row r="661" spans="1:10" x14ac:dyDescent="0.25">
      <c r="A661" s="27" t="s">
        <v>741</v>
      </c>
      <c r="B661" s="28" t="s">
        <v>59</v>
      </c>
      <c r="C661" s="27" t="s">
        <v>51</v>
      </c>
      <c r="D661" s="27" t="s">
        <v>73</v>
      </c>
      <c r="E661" s="29">
        <v>38541</v>
      </c>
      <c r="F661" s="30">
        <f t="shared" ca="1" si="10"/>
        <v>15</v>
      </c>
      <c r="G661" s="31" t="s">
        <v>79</v>
      </c>
      <c r="H661" s="32">
        <v>48410</v>
      </c>
      <c r="I661" s="28">
        <v>5</v>
      </c>
      <c r="J661" s="33">
        <f>Table1[[#This Row],[Възнаграждение]]*1.03</f>
        <v>49862.3</v>
      </c>
    </row>
    <row r="662" spans="1:10" x14ac:dyDescent="0.25">
      <c r="A662" s="27" t="s">
        <v>742</v>
      </c>
      <c r="B662" s="28" t="s">
        <v>61</v>
      </c>
      <c r="C662" s="27" t="s">
        <v>41</v>
      </c>
      <c r="D662" s="27" t="s">
        <v>87</v>
      </c>
      <c r="E662" s="29">
        <v>42263</v>
      </c>
      <c r="F662" s="30">
        <f t="shared" ca="1" si="10"/>
        <v>5</v>
      </c>
      <c r="G662" s="31" t="s">
        <v>77</v>
      </c>
      <c r="H662" s="32">
        <v>22535</v>
      </c>
      <c r="I662" s="28">
        <v>3</v>
      </c>
      <c r="J662" s="33">
        <f>Table1[[#This Row],[Възнаграждение]]*1.03</f>
        <v>23211.05</v>
      </c>
    </row>
    <row r="663" spans="1:10" x14ac:dyDescent="0.25">
      <c r="A663" s="27" t="s">
        <v>743</v>
      </c>
      <c r="B663" s="28" t="s">
        <v>62</v>
      </c>
      <c r="C663" s="27" t="s">
        <v>39</v>
      </c>
      <c r="D663" s="27" t="s">
        <v>73</v>
      </c>
      <c r="E663" s="29">
        <v>39354</v>
      </c>
      <c r="F663" s="30">
        <f t="shared" ca="1" si="10"/>
        <v>13</v>
      </c>
      <c r="G663" s="31" t="s">
        <v>79</v>
      </c>
      <c r="H663" s="32">
        <v>33640</v>
      </c>
      <c r="I663" s="28">
        <v>3</v>
      </c>
      <c r="J663" s="33">
        <f>Table1[[#This Row],[Възнаграждение]]*1.03</f>
        <v>34649.200000000004</v>
      </c>
    </row>
    <row r="664" spans="1:10" x14ac:dyDescent="0.25">
      <c r="A664" s="27" t="s">
        <v>744</v>
      </c>
      <c r="B664" s="28" t="s">
        <v>61</v>
      </c>
      <c r="C664" s="27" t="s">
        <v>54</v>
      </c>
      <c r="D664" s="27" t="s">
        <v>73</v>
      </c>
      <c r="E664" s="29">
        <v>41530</v>
      </c>
      <c r="F664" s="30">
        <f t="shared" ca="1" si="10"/>
        <v>7</v>
      </c>
      <c r="G664" s="31" t="s">
        <v>85</v>
      </c>
      <c r="H664" s="32">
        <v>37670</v>
      </c>
      <c r="I664" s="28">
        <v>3</v>
      </c>
      <c r="J664" s="33">
        <f>Table1[[#This Row],[Възнаграждение]]*1.03</f>
        <v>38800.1</v>
      </c>
    </row>
    <row r="665" spans="1:10" x14ac:dyDescent="0.25">
      <c r="A665" s="27" t="s">
        <v>745</v>
      </c>
      <c r="B665" s="28" t="s">
        <v>58</v>
      </c>
      <c r="C665" s="27" t="s">
        <v>50</v>
      </c>
      <c r="D665" s="27" t="s">
        <v>73</v>
      </c>
      <c r="E665" s="29">
        <v>41463</v>
      </c>
      <c r="F665" s="30">
        <f t="shared" ca="1" si="10"/>
        <v>7</v>
      </c>
      <c r="G665" s="31" t="s">
        <v>79</v>
      </c>
      <c r="H665" s="32">
        <v>32120</v>
      </c>
      <c r="I665" s="28">
        <v>1</v>
      </c>
      <c r="J665" s="33">
        <f>Table1[[#This Row],[Възнаграждение]]*1.03</f>
        <v>33083.599999999999</v>
      </c>
    </row>
    <row r="666" spans="1:10" x14ac:dyDescent="0.25">
      <c r="A666" s="27" t="s">
        <v>746</v>
      </c>
      <c r="B666" s="28" t="s">
        <v>59</v>
      </c>
      <c r="C666" s="27" t="s">
        <v>48</v>
      </c>
      <c r="D666" s="27" t="s">
        <v>82</v>
      </c>
      <c r="E666" s="29">
        <v>42515</v>
      </c>
      <c r="F666" s="30">
        <f t="shared" ca="1" si="10"/>
        <v>4</v>
      </c>
      <c r="G666" s="31"/>
      <c r="H666" s="32">
        <v>56920</v>
      </c>
      <c r="I666" s="28">
        <v>4</v>
      </c>
      <c r="J666" s="33">
        <f>Table1[[#This Row],[Възнаграждение]]*1.03</f>
        <v>58627.6</v>
      </c>
    </row>
    <row r="667" spans="1:10" x14ac:dyDescent="0.25">
      <c r="A667" s="27" t="s">
        <v>747</v>
      </c>
      <c r="B667" s="28" t="s">
        <v>36</v>
      </c>
      <c r="C667" s="27" t="s">
        <v>45</v>
      </c>
      <c r="D667" s="27" t="s">
        <v>87</v>
      </c>
      <c r="E667" s="29">
        <v>41976</v>
      </c>
      <c r="F667" s="30">
        <f t="shared" ca="1" si="10"/>
        <v>5</v>
      </c>
      <c r="G667" s="31" t="s">
        <v>85</v>
      </c>
      <c r="H667" s="32">
        <v>89780</v>
      </c>
      <c r="I667" s="28">
        <v>4</v>
      </c>
      <c r="J667" s="33">
        <f>Table1[[#This Row],[Възнаграждение]]*1.03</f>
        <v>92473.400000000009</v>
      </c>
    </row>
    <row r="668" spans="1:10" x14ac:dyDescent="0.25">
      <c r="A668" s="27" t="s">
        <v>748</v>
      </c>
      <c r="B668" s="28" t="s">
        <v>58</v>
      </c>
      <c r="C668" s="27" t="s">
        <v>47</v>
      </c>
      <c r="D668" s="27" t="s">
        <v>73</v>
      </c>
      <c r="E668" s="29">
        <v>43013</v>
      </c>
      <c r="F668" s="30">
        <f t="shared" ca="1" si="10"/>
        <v>3</v>
      </c>
      <c r="G668" s="31" t="s">
        <v>74</v>
      </c>
      <c r="H668" s="32">
        <v>62740</v>
      </c>
      <c r="I668" s="28">
        <v>4</v>
      </c>
      <c r="J668" s="33">
        <f>Table1[[#This Row],[Възнаграждение]]*1.03</f>
        <v>64622.200000000004</v>
      </c>
    </row>
    <row r="669" spans="1:10" x14ac:dyDescent="0.25">
      <c r="A669" s="27" t="s">
        <v>749</v>
      </c>
      <c r="B669" s="28" t="s">
        <v>55</v>
      </c>
      <c r="C669" s="27" t="s">
        <v>46</v>
      </c>
      <c r="D669" s="27" t="s">
        <v>82</v>
      </c>
      <c r="E669" s="29">
        <v>42910</v>
      </c>
      <c r="F669" s="30">
        <f t="shared" ca="1" si="10"/>
        <v>3</v>
      </c>
      <c r="G669" s="31"/>
      <c r="H669" s="32">
        <v>88840</v>
      </c>
      <c r="I669" s="28">
        <v>5</v>
      </c>
      <c r="J669" s="33">
        <f>Table1[[#This Row],[Възнаграждение]]*1.03</f>
        <v>91505.2</v>
      </c>
    </row>
    <row r="670" spans="1:10" x14ac:dyDescent="0.25">
      <c r="A670" s="27" t="s">
        <v>750</v>
      </c>
      <c r="B670" s="28" t="s">
        <v>58</v>
      </c>
      <c r="C670" s="27" t="s">
        <v>47</v>
      </c>
      <c r="D670" s="27" t="s">
        <v>87</v>
      </c>
      <c r="E670" s="29">
        <v>39602</v>
      </c>
      <c r="F670" s="30">
        <f t="shared" ca="1" si="10"/>
        <v>12</v>
      </c>
      <c r="G670" s="31" t="s">
        <v>77</v>
      </c>
      <c r="H670" s="32">
        <v>15910</v>
      </c>
      <c r="I670" s="28">
        <v>3</v>
      </c>
      <c r="J670" s="33">
        <f>Table1[[#This Row],[Възнаграждение]]*1.03</f>
        <v>16387.3</v>
      </c>
    </row>
    <row r="671" spans="1:10" x14ac:dyDescent="0.25">
      <c r="A671" s="27" t="s">
        <v>751</v>
      </c>
      <c r="B671" s="28" t="s">
        <v>62</v>
      </c>
      <c r="C671" s="27" t="s">
        <v>50</v>
      </c>
      <c r="D671" s="27" t="s">
        <v>92</v>
      </c>
      <c r="E671" s="29">
        <v>38330</v>
      </c>
      <c r="F671" s="30">
        <f t="shared" ca="1" si="10"/>
        <v>15</v>
      </c>
      <c r="G671" s="31"/>
      <c r="H671" s="32">
        <v>17912</v>
      </c>
      <c r="I671" s="28">
        <v>5</v>
      </c>
      <c r="J671" s="33">
        <f>Table1[[#This Row],[Възнаграждение]]*1.03</f>
        <v>18449.36</v>
      </c>
    </row>
    <row r="672" spans="1:10" x14ac:dyDescent="0.25">
      <c r="A672" s="27" t="s">
        <v>752</v>
      </c>
      <c r="B672" s="28" t="s">
        <v>62</v>
      </c>
      <c r="C672" s="27" t="s">
        <v>50</v>
      </c>
      <c r="D672" s="27" t="s">
        <v>73</v>
      </c>
      <c r="E672" s="29">
        <v>41614</v>
      </c>
      <c r="F672" s="30">
        <f t="shared" ca="1" si="10"/>
        <v>6</v>
      </c>
      <c r="G672" s="31" t="s">
        <v>79</v>
      </c>
      <c r="H672" s="32">
        <v>43600</v>
      </c>
      <c r="I672" s="28">
        <v>5</v>
      </c>
      <c r="J672" s="33">
        <f>Table1[[#This Row],[Възнаграждение]]*1.03</f>
        <v>44908</v>
      </c>
    </row>
    <row r="673" spans="1:10" x14ac:dyDescent="0.25">
      <c r="A673" s="27" t="s">
        <v>753</v>
      </c>
      <c r="B673" s="28" t="s">
        <v>59</v>
      </c>
      <c r="C673" s="27" t="s">
        <v>44</v>
      </c>
      <c r="D673" s="27" t="s">
        <v>82</v>
      </c>
      <c r="E673" s="29">
        <v>42929</v>
      </c>
      <c r="F673" s="30">
        <f t="shared" ca="1" si="10"/>
        <v>3</v>
      </c>
      <c r="G673" s="31"/>
      <c r="H673" s="32">
        <v>39440</v>
      </c>
      <c r="I673" s="28">
        <v>4</v>
      </c>
      <c r="J673" s="33">
        <f>Table1[[#This Row],[Възнаграждение]]*1.03</f>
        <v>40623.200000000004</v>
      </c>
    </row>
    <row r="674" spans="1:10" x14ac:dyDescent="0.25">
      <c r="A674" s="27" t="s">
        <v>754</v>
      </c>
      <c r="B674" s="28" t="s">
        <v>59</v>
      </c>
      <c r="C674" s="27" t="s">
        <v>47</v>
      </c>
      <c r="D674" s="27" t="s">
        <v>82</v>
      </c>
      <c r="E674" s="29">
        <v>42053</v>
      </c>
      <c r="F674" s="30">
        <f t="shared" ca="1" si="10"/>
        <v>5</v>
      </c>
      <c r="G674" s="31"/>
      <c r="H674" s="32">
        <v>57520</v>
      </c>
      <c r="I674" s="28">
        <v>3</v>
      </c>
      <c r="J674" s="33">
        <f>Table1[[#This Row],[Възнаграждение]]*1.03</f>
        <v>59245.599999999999</v>
      </c>
    </row>
    <row r="675" spans="1:10" x14ac:dyDescent="0.25">
      <c r="A675" s="27" t="s">
        <v>755</v>
      </c>
      <c r="B675" s="28" t="s">
        <v>58</v>
      </c>
      <c r="C675" s="27" t="s">
        <v>41</v>
      </c>
      <c r="D675" s="27" t="s">
        <v>82</v>
      </c>
      <c r="E675" s="29">
        <v>42383</v>
      </c>
      <c r="F675" s="30">
        <f t="shared" ca="1" si="10"/>
        <v>4</v>
      </c>
      <c r="G675" s="31"/>
      <c r="H675" s="32">
        <v>25790</v>
      </c>
      <c r="I675" s="28">
        <v>3</v>
      </c>
      <c r="J675" s="33">
        <f>Table1[[#This Row],[Възнаграждение]]*1.03</f>
        <v>26563.7</v>
      </c>
    </row>
    <row r="676" spans="1:10" x14ac:dyDescent="0.25">
      <c r="A676" s="27" t="s">
        <v>756</v>
      </c>
      <c r="B676" s="28" t="s">
        <v>36</v>
      </c>
      <c r="C676" s="27" t="s">
        <v>37</v>
      </c>
      <c r="D676" s="27" t="s">
        <v>73</v>
      </c>
      <c r="E676" s="29">
        <v>38854</v>
      </c>
      <c r="F676" s="30">
        <f t="shared" ca="1" si="10"/>
        <v>14</v>
      </c>
      <c r="G676" s="31" t="s">
        <v>79</v>
      </c>
      <c r="H676" s="32">
        <v>65910</v>
      </c>
      <c r="I676" s="28">
        <v>5</v>
      </c>
      <c r="J676" s="33">
        <f>Table1[[#This Row],[Възнаграждение]]*1.03</f>
        <v>67887.3</v>
      </c>
    </row>
    <row r="677" spans="1:10" x14ac:dyDescent="0.25">
      <c r="A677" s="27" t="s">
        <v>757</v>
      </c>
      <c r="B677" s="28" t="s">
        <v>36</v>
      </c>
      <c r="C677" s="27" t="s">
        <v>37</v>
      </c>
      <c r="D677" s="27" t="s">
        <v>82</v>
      </c>
      <c r="E677" s="29">
        <v>39865</v>
      </c>
      <c r="F677" s="30">
        <f t="shared" ca="1" si="10"/>
        <v>11</v>
      </c>
      <c r="G677" s="31"/>
      <c r="H677" s="32">
        <v>60070</v>
      </c>
      <c r="I677" s="28">
        <v>3</v>
      </c>
      <c r="J677" s="33">
        <f>Table1[[#This Row],[Възнаграждение]]*1.03</f>
        <v>61872.1</v>
      </c>
    </row>
    <row r="678" spans="1:10" x14ac:dyDescent="0.25">
      <c r="A678" s="27" t="s">
        <v>758</v>
      </c>
      <c r="B678" s="28" t="s">
        <v>36</v>
      </c>
      <c r="C678" s="27" t="s">
        <v>53</v>
      </c>
      <c r="D678" s="27" t="s">
        <v>73</v>
      </c>
      <c r="E678" s="29">
        <v>39359</v>
      </c>
      <c r="F678" s="30">
        <f t="shared" ca="1" si="10"/>
        <v>13</v>
      </c>
      <c r="G678" s="31" t="s">
        <v>74</v>
      </c>
      <c r="H678" s="32">
        <v>71820</v>
      </c>
      <c r="I678" s="28">
        <v>2</v>
      </c>
      <c r="J678" s="33">
        <f>Table1[[#This Row],[Възнаграждение]]*1.03</f>
        <v>73974.600000000006</v>
      </c>
    </row>
    <row r="679" spans="1:10" x14ac:dyDescent="0.25">
      <c r="A679" s="27" t="s">
        <v>759</v>
      </c>
      <c r="B679" s="28" t="s">
        <v>55</v>
      </c>
      <c r="C679" s="27" t="s">
        <v>48</v>
      </c>
      <c r="D679" s="27" t="s">
        <v>73</v>
      </c>
      <c r="E679" s="29">
        <v>41660</v>
      </c>
      <c r="F679" s="30">
        <f t="shared" ca="1" si="10"/>
        <v>6</v>
      </c>
      <c r="G679" s="31" t="s">
        <v>74</v>
      </c>
      <c r="H679" s="32">
        <v>31840</v>
      </c>
      <c r="I679" s="28">
        <v>1</v>
      </c>
      <c r="J679" s="33">
        <f>Table1[[#This Row],[Възнаграждение]]*1.03</f>
        <v>32795.200000000004</v>
      </c>
    </row>
    <row r="680" spans="1:10" x14ac:dyDescent="0.25">
      <c r="A680" s="27" t="s">
        <v>760</v>
      </c>
      <c r="B680" s="28" t="s">
        <v>55</v>
      </c>
      <c r="C680" s="27" t="s">
        <v>50</v>
      </c>
      <c r="D680" s="27" t="s">
        <v>73</v>
      </c>
      <c r="E680" s="29">
        <v>41363</v>
      </c>
      <c r="F680" s="30">
        <f t="shared" ca="1" si="10"/>
        <v>7</v>
      </c>
      <c r="G680" s="31" t="s">
        <v>74</v>
      </c>
      <c r="H680" s="32">
        <v>73560</v>
      </c>
      <c r="I680" s="28">
        <v>3</v>
      </c>
      <c r="J680" s="33">
        <f>Table1[[#This Row],[Възнаграждение]]*1.03</f>
        <v>75766.8</v>
      </c>
    </row>
    <row r="681" spans="1:10" x14ac:dyDescent="0.25">
      <c r="A681" s="27" t="s">
        <v>761</v>
      </c>
      <c r="B681" s="28" t="s">
        <v>62</v>
      </c>
      <c r="C681" s="27" t="s">
        <v>46</v>
      </c>
      <c r="D681" s="27" t="s">
        <v>73</v>
      </c>
      <c r="E681" s="29">
        <v>40607</v>
      </c>
      <c r="F681" s="30">
        <f t="shared" ca="1" si="10"/>
        <v>9</v>
      </c>
      <c r="G681" s="31" t="s">
        <v>74</v>
      </c>
      <c r="H681" s="32">
        <v>47340</v>
      </c>
      <c r="I681" s="28">
        <v>2</v>
      </c>
      <c r="J681" s="33">
        <f>Table1[[#This Row],[Възнаграждение]]*1.03</f>
        <v>48760.200000000004</v>
      </c>
    </row>
    <row r="682" spans="1:10" x14ac:dyDescent="0.25">
      <c r="A682" s="27" t="s">
        <v>762</v>
      </c>
      <c r="B682" s="28" t="s">
        <v>55</v>
      </c>
      <c r="C682" s="27" t="s">
        <v>50</v>
      </c>
      <c r="D682" s="27" t="s">
        <v>73</v>
      </c>
      <c r="E682" s="29">
        <v>42982</v>
      </c>
      <c r="F682" s="30">
        <f t="shared" ca="1" si="10"/>
        <v>3</v>
      </c>
      <c r="G682" s="31" t="s">
        <v>79</v>
      </c>
      <c r="H682" s="32">
        <v>34330</v>
      </c>
      <c r="I682" s="28">
        <v>3</v>
      </c>
      <c r="J682" s="33">
        <f>Table1[[#This Row],[Възнаграждение]]*1.03</f>
        <v>35359.9</v>
      </c>
    </row>
    <row r="683" spans="1:10" x14ac:dyDescent="0.25">
      <c r="A683" s="27" t="s">
        <v>763</v>
      </c>
      <c r="B683" s="28" t="s">
        <v>58</v>
      </c>
      <c r="C683" s="27" t="s">
        <v>37</v>
      </c>
      <c r="D683" s="27" t="s">
        <v>73</v>
      </c>
      <c r="E683" s="29">
        <v>42268</v>
      </c>
      <c r="F683" s="30">
        <f t="shared" ca="1" si="10"/>
        <v>5</v>
      </c>
      <c r="G683" s="31" t="s">
        <v>88</v>
      </c>
      <c r="H683" s="32">
        <v>88820</v>
      </c>
      <c r="I683" s="28">
        <v>2</v>
      </c>
      <c r="J683" s="33">
        <f>Table1[[#This Row],[Възнаграждение]]*1.03</f>
        <v>91484.6</v>
      </c>
    </row>
    <row r="684" spans="1:10" x14ac:dyDescent="0.25">
      <c r="A684" s="27" t="s">
        <v>764</v>
      </c>
      <c r="B684" s="28" t="s">
        <v>55</v>
      </c>
      <c r="C684" s="27" t="s">
        <v>46</v>
      </c>
      <c r="D684" s="27" t="s">
        <v>73</v>
      </c>
      <c r="E684" s="29">
        <v>41933</v>
      </c>
      <c r="F684" s="30">
        <f t="shared" ca="1" si="10"/>
        <v>5</v>
      </c>
      <c r="G684" s="31" t="s">
        <v>74</v>
      </c>
      <c r="H684" s="32">
        <v>87760</v>
      </c>
      <c r="I684" s="28">
        <v>1</v>
      </c>
      <c r="J684" s="33">
        <f>Table1[[#This Row],[Възнаграждение]]*1.03</f>
        <v>90392.8</v>
      </c>
    </row>
    <row r="685" spans="1:10" x14ac:dyDescent="0.25">
      <c r="A685" s="27" t="s">
        <v>765</v>
      </c>
      <c r="B685" s="28" t="s">
        <v>58</v>
      </c>
      <c r="C685" s="27" t="s">
        <v>42</v>
      </c>
      <c r="D685" s="27" t="s">
        <v>73</v>
      </c>
      <c r="E685" s="29">
        <v>41849</v>
      </c>
      <c r="F685" s="30">
        <f t="shared" ca="1" si="10"/>
        <v>6</v>
      </c>
      <c r="G685" s="31" t="s">
        <v>74</v>
      </c>
      <c r="H685" s="32">
        <v>71120</v>
      </c>
      <c r="I685" s="28">
        <v>4</v>
      </c>
      <c r="J685" s="33">
        <f>Table1[[#This Row],[Възнаграждение]]*1.03</f>
        <v>73253.600000000006</v>
      </c>
    </row>
    <row r="686" spans="1:10" x14ac:dyDescent="0.25">
      <c r="A686" s="27" t="s">
        <v>766</v>
      </c>
      <c r="B686" s="28" t="s">
        <v>36</v>
      </c>
      <c r="C686" s="27" t="s">
        <v>48</v>
      </c>
      <c r="D686" s="27" t="s">
        <v>73</v>
      </c>
      <c r="E686" s="29">
        <v>41787</v>
      </c>
      <c r="F686" s="30">
        <f t="shared" ca="1" si="10"/>
        <v>6</v>
      </c>
      <c r="G686" s="31" t="s">
        <v>74</v>
      </c>
      <c r="H686" s="32">
        <v>72900</v>
      </c>
      <c r="I686" s="28">
        <v>3</v>
      </c>
      <c r="J686" s="33">
        <f>Table1[[#This Row],[Възнаграждение]]*1.03</f>
        <v>75087</v>
      </c>
    </row>
    <row r="687" spans="1:10" x14ac:dyDescent="0.25">
      <c r="A687" s="27" t="s">
        <v>767</v>
      </c>
      <c r="B687" s="28" t="s">
        <v>61</v>
      </c>
      <c r="C687" s="27" t="s">
        <v>46</v>
      </c>
      <c r="D687" s="27" t="s">
        <v>73</v>
      </c>
      <c r="E687" s="29">
        <v>38291</v>
      </c>
      <c r="F687" s="30">
        <f t="shared" ca="1" si="10"/>
        <v>15</v>
      </c>
      <c r="G687" s="31" t="s">
        <v>85</v>
      </c>
      <c r="H687" s="32">
        <v>35460</v>
      </c>
      <c r="I687" s="28">
        <v>5</v>
      </c>
      <c r="J687" s="33">
        <f>Table1[[#This Row],[Възнаграждение]]*1.03</f>
        <v>36523.800000000003</v>
      </c>
    </row>
    <row r="688" spans="1:10" x14ac:dyDescent="0.25">
      <c r="A688" s="27" t="s">
        <v>768</v>
      </c>
      <c r="B688" s="28" t="s">
        <v>36</v>
      </c>
      <c r="C688" s="27" t="s">
        <v>43</v>
      </c>
      <c r="D688" s="27" t="s">
        <v>82</v>
      </c>
      <c r="E688" s="29">
        <v>41315</v>
      </c>
      <c r="F688" s="30">
        <f t="shared" ca="1" si="10"/>
        <v>7</v>
      </c>
      <c r="G688" s="31"/>
      <c r="H688" s="32">
        <v>44820</v>
      </c>
      <c r="I688" s="28">
        <v>4</v>
      </c>
      <c r="J688" s="33">
        <f>Table1[[#This Row],[Възнаграждение]]*1.03</f>
        <v>46164.6</v>
      </c>
    </row>
    <row r="689" spans="1:10" x14ac:dyDescent="0.25">
      <c r="A689" s="27" t="s">
        <v>769</v>
      </c>
      <c r="B689" s="28" t="s">
        <v>61</v>
      </c>
      <c r="C689" s="27" t="s">
        <v>41</v>
      </c>
      <c r="D689" s="27" t="s">
        <v>82</v>
      </c>
      <c r="E689" s="29">
        <v>38401</v>
      </c>
      <c r="F689" s="30">
        <f t="shared" ca="1" si="10"/>
        <v>15</v>
      </c>
      <c r="G689" s="31"/>
      <c r="H689" s="32">
        <v>88000</v>
      </c>
      <c r="I689" s="28">
        <v>5</v>
      </c>
      <c r="J689" s="33">
        <f>Table1[[#This Row],[Възнаграждение]]*1.03</f>
        <v>90640</v>
      </c>
    </row>
    <row r="690" spans="1:10" x14ac:dyDescent="0.25">
      <c r="A690" s="27" t="s">
        <v>770</v>
      </c>
      <c r="B690" s="28" t="s">
        <v>62</v>
      </c>
      <c r="C690" s="27" t="s">
        <v>37</v>
      </c>
      <c r="D690" s="27" t="s">
        <v>82</v>
      </c>
      <c r="E690" s="29">
        <v>42203</v>
      </c>
      <c r="F690" s="30">
        <f t="shared" ca="1" si="10"/>
        <v>5</v>
      </c>
      <c r="G690" s="31"/>
      <c r="H690" s="32">
        <v>23020</v>
      </c>
      <c r="I690" s="28">
        <v>4</v>
      </c>
      <c r="J690" s="33">
        <f>Table1[[#This Row],[Възнаграждение]]*1.03</f>
        <v>23710.600000000002</v>
      </c>
    </row>
    <row r="691" spans="1:10" x14ac:dyDescent="0.25">
      <c r="A691" s="27" t="s">
        <v>771</v>
      </c>
      <c r="B691" s="28" t="s">
        <v>55</v>
      </c>
      <c r="C691" s="27" t="s">
        <v>44</v>
      </c>
      <c r="D691" s="27" t="s">
        <v>82</v>
      </c>
      <c r="E691" s="29">
        <v>43577</v>
      </c>
      <c r="F691" s="30">
        <f t="shared" ca="1" si="10"/>
        <v>1</v>
      </c>
      <c r="G691" s="31"/>
      <c r="H691" s="32">
        <v>32650</v>
      </c>
      <c r="I691" s="28">
        <v>1</v>
      </c>
      <c r="J691" s="33">
        <f>Table1[[#This Row],[Възнаграждение]]*1.03</f>
        <v>33629.5</v>
      </c>
    </row>
    <row r="692" spans="1:10" x14ac:dyDescent="0.25">
      <c r="A692" s="27" t="s">
        <v>772</v>
      </c>
      <c r="B692" s="28" t="s">
        <v>36</v>
      </c>
      <c r="C692" s="27" t="s">
        <v>50</v>
      </c>
      <c r="D692" s="27" t="s">
        <v>73</v>
      </c>
      <c r="E692" s="29">
        <v>43618</v>
      </c>
      <c r="F692" s="30">
        <f t="shared" ca="1" si="10"/>
        <v>1</v>
      </c>
      <c r="G692" s="31" t="s">
        <v>77</v>
      </c>
      <c r="H692" s="32">
        <v>86240</v>
      </c>
      <c r="I692" s="28">
        <v>1</v>
      </c>
      <c r="J692" s="33">
        <f>Table1[[#This Row],[Възнаграждение]]*1.03</f>
        <v>88827.199999999997</v>
      </c>
    </row>
    <row r="693" spans="1:10" x14ac:dyDescent="0.25">
      <c r="A693" s="27" t="s">
        <v>773</v>
      </c>
      <c r="B693" s="28" t="s">
        <v>62</v>
      </c>
      <c r="C693" s="27" t="s">
        <v>37</v>
      </c>
      <c r="D693" s="27" t="s">
        <v>87</v>
      </c>
      <c r="E693" s="29">
        <v>42882</v>
      </c>
      <c r="F693" s="30">
        <f t="shared" ca="1" si="10"/>
        <v>3</v>
      </c>
      <c r="G693" s="31" t="s">
        <v>88</v>
      </c>
      <c r="H693" s="32">
        <v>49355</v>
      </c>
      <c r="I693" s="28">
        <v>5</v>
      </c>
      <c r="J693" s="33">
        <f>Table1[[#This Row],[Възнаграждение]]*1.03</f>
        <v>50835.65</v>
      </c>
    </row>
    <row r="694" spans="1:10" x14ac:dyDescent="0.25">
      <c r="A694" s="27" t="s">
        <v>774</v>
      </c>
      <c r="B694" s="28" t="s">
        <v>55</v>
      </c>
      <c r="C694" s="27" t="s">
        <v>39</v>
      </c>
      <c r="D694" s="27" t="s">
        <v>73</v>
      </c>
      <c r="E694" s="29">
        <v>41875</v>
      </c>
      <c r="F694" s="30">
        <f t="shared" ca="1" si="10"/>
        <v>6</v>
      </c>
      <c r="G694" s="31" t="s">
        <v>74</v>
      </c>
      <c r="H694" s="32">
        <v>73440</v>
      </c>
      <c r="I694" s="28">
        <v>1</v>
      </c>
      <c r="J694" s="33">
        <f>Table1[[#This Row],[Възнаграждение]]*1.03</f>
        <v>75643.199999999997</v>
      </c>
    </row>
    <row r="695" spans="1:10" x14ac:dyDescent="0.25">
      <c r="A695" s="27" t="s">
        <v>775</v>
      </c>
      <c r="B695" s="28" t="s">
        <v>36</v>
      </c>
      <c r="C695" s="27" t="s">
        <v>37</v>
      </c>
      <c r="D695" s="27" t="s">
        <v>73</v>
      </c>
      <c r="E695" s="29">
        <v>42134</v>
      </c>
      <c r="F695" s="30">
        <f t="shared" ca="1" si="10"/>
        <v>5</v>
      </c>
      <c r="G695" s="31" t="s">
        <v>74</v>
      </c>
      <c r="H695" s="32">
        <v>48080</v>
      </c>
      <c r="I695" s="28">
        <v>2</v>
      </c>
      <c r="J695" s="33">
        <f>Table1[[#This Row],[Възнаграждение]]*1.03</f>
        <v>49522.400000000001</v>
      </c>
    </row>
    <row r="696" spans="1:10" x14ac:dyDescent="0.25">
      <c r="A696" s="27" t="s">
        <v>776</v>
      </c>
      <c r="B696" s="28" t="s">
        <v>55</v>
      </c>
      <c r="C696" s="27" t="s">
        <v>51</v>
      </c>
      <c r="D696" s="27" t="s">
        <v>73</v>
      </c>
      <c r="E696" s="29">
        <v>41375</v>
      </c>
      <c r="F696" s="30">
        <f t="shared" ca="1" si="10"/>
        <v>7</v>
      </c>
      <c r="G696" s="31" t="s">
        <v>79</v>
      </c>
      <c r="H696" s="32">
        <v>41380</v>
      </c>
      <c r="I696" s="28">
        <v>2</v>
      </c>
      <c r="J696" s="33">
        <f>Table1[[#This Row],[Възнаграждение]]*1.03</f>
        <v>42621.4</v>
      </c>
    </row>
    <row r="697" spans="1:10" x14ac:dyDescent="0.25">
      <c r="A697" s="27" t="s">
        <v>777</v>
      </c>
      <c r="B697" s="28" t="s">
        <v>59</v>
      </c>
      <c r="C697" s="27" t="s">
        <v>50</v>
      </c>
      <c r="D697" s="27" t="s">
        <v>82</v>
      </c>
      <c r="E697" s="29">
        <v>39543</v>
      </c>
      <c r="F697" s="30">
        <f t="shared" ca="1" si="10"/>
        <v>12</v>
      </c>
      <c r="G697" s="31"/>
      <c r="H697" s="32">
        <v>46780</v>
      </c>
      <c r="I697" s="28">
        <v>2</v>
      </c>
      <c r="J697" s="33">
        <f>Table1[[#This Row],[Възнаграждение]]*1.03</f>
        <v>48183.4</v>
      </c>
    </row>
    <row r="698" spans="1:10" x14ac:dyDescent="0.25">
      <c r="A698" s="27" t="s">
        <v>778</v>
      </c>
      <c r="B698" s="28" t="s">
        <v>59</v>
      </c>
      <c r="C698" s="27" t="s">
        <v>41</v>
      </c>
      <c r="D698" s="27" t="s">
        <v>73</v>
      </c>
      <c r="E698" s="29">
        <v>43036</v>
      </c>
      <c r="F698" s="30">
        <f t="shared" ca="1" si="10"/>
        <v>2</v>
      </c>
      <c r="G698" s="31" t="s">
        <v>77</v>
      </c>
      <c r="H698" s="32">
        <v>74710</v>
      </c>
      <c r="I698" s="28">
        <v>2</v>
      </c>
      <c r="J698" s="33">
        <f>Table1[[#This Row],[Възнаграждение]]*1.03</f>
        <v>76951.3</v>
      </c>
    </row>
    <row r="699" spans="1:10" x14ac:dyDescent="0.25">
      <c r="A699" s="27" t="s">
        <v>779</v>
      </c>
      <c r="B699" s="28" t="s">
        <v>55</v>
      </c>
      <c r="C699" s="27" t="s">
        <v>46</v>
      </c>
      <c r="D699" s="27" t="s">
        <v>73</v>
      </c>
      <c r="E699" s="29">
        <v>41451</v>
      </c>
      <c r="F699" s="30">
        <f t="shared" ca="1" si="10"/>
        <v>7</v>
      </c>
      <c r="G699" s="31" t="s">
        <v>88</v>
      </c>
      <c r="H699" s="32">
        <v>66430</v>
      </c>
      <c r="I699" s="28">
        <v>2</v>
      </c>
      <c r="J699" s="33">
        <f>Table1[[#This Row],[Възнаграждение]]*1.03</f>
        <v>68422.900000000009</v>
      </c>
    </row>
    <row r="700" spans="1:10" x14ac:dyDescent="0.25">
      <c r="A700" s="27" t="s">
        <v>780</v>
      </c>
      <c r="B700" s="28" t="s">
        <v>55</v>
      </c>
      <c r="C700" s="27" t="s">
        <v>47</v>
      </c>
      <c r="D700" s="27" t="s">
        <v>87</v>
      </c>
      <c r="E700" s="29">
        <v>38555</v>
      </c>
      <c r="F700" s="30">
        <f t="shared" ca="1" si="10"/>
        <v>15</v>
      </c>
      <c r="G700" s="31" t="s">
        <v>74</v>
      </c>
      <c r="H700" s="32">
        <v>47885</v>
      </c>
      <c r="I700" s="28">
        <v>1</v>
      </c>
      <c r="J700" s="33">
        <f>Table1[[#This Row],[Възнаграждение]]*1.03</f>
        <v>49321.55</v>
      </c>
    </row>
    <row r="701" spans="1:10" x14ac:dyDescent="0.25">
      <c r="A701" s="27" t="s">
        <v>781</v>
      </c>
      <c r="B701" s="28" t="s">
        <v>61</v>
      </c>
      <c r="C701" s="27" t="s">
        <v>37</v>
      </c>
      <c r="D701" s="27" t="s">
        <v>73</v>
      </c>
      <c r="E701" s="29">
        <v>41980</v>
      </c>
      <c r="F701" s="30">
        <f t="shared" ca="1" si="10"/>
        <v>5</v>
      </c>
      <c r="G701" s="31" t="s">
        <v>77</v>
      </c>
      <c r="H701" s="32">
        <v>61330</v>
      </c>
      <c r="I701" s="28">
        <v>2</v>
      </c>
      <c r="J701" s="33">
        <f>Table1[[#This Row],[Възнаграждение]]*1.03</f>
        <v>63169.9</v>
      </c>
    </row>
    <row r="702" spans="1:10" x14ac:dyDescent="0.25">
      <c r="A702" s="27" t="s">
        <v>782</v>
      </c>
      <c r="B702" s="28" t="s">
        <v>62</v>
      </c>
      <c r="C702" s="27" t="s">
        <v>46</v>
      </c>
      <c r="D702" s="27" t="s">
        <v>73</v>
      </c>
      <c r="E702" s="29">
        <v>41864</v>
      </c>
      <c r="F702" s="30">
        <f t="shared" ca="1" si="10"/>
        <v>6</v>
      </c>
      <c r="G702" s="31" t="s">
        <v>88</v>
      </c>
      <c r="H702" s="32">
        <v>38940</v>
      </c>
      <c r="I702" s="28">
        <v>2</v>
      </c>
      <c r="J702" s="33">
        <f>Table1[[#This Row],[Възнаграждение]]*1.03</f>
        <v>40108.200000000004</v>
      </c>
    </row>
    <row r="703" spans="1:10" x14ac:dyDescent="0.25">
      <c r="A703" s="27" t="s">
        <v>783</v>
      </c>
      <c r="B703" s="28" t="s">
        <v>62</v>
      </c>
      <c r="C703" s="27" t="s">
        <v>49</v>
      </c>
      <c r="D703" s="27" t="s">
        <v>87</v>
      </c>
      <c r="E703" s="29">
        <v>42196</v>
      </c>
      <c r="F703" s="30">
        <f t="shared" ca="1" si="10"/>
        <v>5</v>
      </c>
      <c r="G703" s="31" t="s">
        <v>88</v>
      </c>
      <c r="H703" s="32">
        <v>39620</v>
      </c>
      <c r="I703" s="28">
        <v>5</v>
      </c>
      <c r="J703" s="33">
        <f>Table1[[#This Row],[Възнаграждение]]*1.03</f>
        <v>40808.6</v>
      </c>
    </row>
    <row r="704" spans="1:10" x14ac:dyDescent="0.25">
      <c r="A704" s="27" t="s">
        <v>784</v>
      </c>
      <c r="B704" s="28" t="s">
        <v>55</v>
      </c>
      <c r="C704" s="27" t="s">
        <v>46</v>
      </c>
      <c r="D704" s="27" t="s">
        <v>73</v>
      </c>
      <c r="E704" s="29">
        <v>40327</v>
      </c>
      <c r="F704" s="30">
        <f t="shared" ca="1" si="10"/>
        <v>10</v>
      </c>
      <c r="G704" s="31" t="s">
        <v>88</v>
      </c>
      <c r="H704" s="32">
        <v>54230</v>
      </c>
      <c r="I704" s="28">
        <v>5</v>
      </c>
      <c r="J704" s="33">
        <f>Table1[[#This Row],[Възнаграждение]]*1.03</f>
        <v>55856.9</v>
      </c>
    </row>
    <row r="705" spans="1:10" x14ac:dyDescent="0.25">
      <c r="A705" s="27" t="s">
        <v>785</v>
      </c>
      <c r="B705" s="28" t="s">
        <v>36</v>
      </c>
      <c r="C705" s="27" t="s">
        <v>49</v>
      </c>
      <c r="D705" s="27" t="s">
        <v>73</v>
      </c>
      <c r="E705" s="29">
        <v>43226</v>
      </c>
      <c r="F705" s="30">
        <f t="shared" ca="1" si="10"/>
        <v>2</v>
      </c>
      <c r="G705" s="31" t="s">
        <v>79</v>
      </c>
      <c r="H705" s="32">
        <v>77720</v>
      </c>
      <c r="I705" s="28">
        <v>3</v>
      </c>
      <c r="J705" s="33">
        <f>Table1[[#This Row],[Възнаграждение]]*1.03</f>
        <v>80051.600000000006</v>
      </c>
    </row>
    <row r="706" spans="1:10" x14ac:dyDescent="0.25">
      <c r="A706" s="27" t="s">
        <v>786</v>
      </c>
      <c r="B706" s="28" t="s">
        <v>61</v>
      </c>
      <c r="C706" s="27" t="s">
        <v>60</v>
      </c>
      <c r="D706" s="27" t="s">
        <v>73</v>
      </c>
      <c r="E706" s="29">
        <v>41908</v>
      </c>
      <c r="F706" s="30">
        <f t="shared" ref="F706:F742" ca="1" si="11">DATEDIF(E706,TODAY(),"Y")</f>
        <v>6</v>
      </c>
      <c r="G706" s="31" t="s">
        <v>85</v>
      </c>
      <c r="H706" s="32">
        <v>72830</v>
      </c>
      <c r="I706" s="28">
        <v>2</v>
      </c>
      <c r="J706" s="33">
        <f>Table1[[#This Row],[Възнаграждение]]*1.03</f>
        <v>75014.900000000009</v>
      </c>
    </row>
    <row r="707" spans="1:10" x14ac:dyDescent="0.25">
      <c r="A707" s="27" t="s">
        <v>787</v>
      </c>
      <c r="B707" s="28" t="s">
        <v>61</v>
      </c>
      <c r="C707" s="27" t="s">
        <v>51</v>
      </c>
      <c r="D707" s="27" t="s">
        <v>73</v>
      </c>
      <c r="E707" s="29">
        <v>42997</v>
      </c>
      <c r="F707" s="30">
        <f t="shared" ca="1" si="11"/>
        <v>3</v>
      </c>
      <c r="G707" s="31" t="s">
        <v>79</v>
      </c>
      <c r="H707" s="32">
        <v>70730</v>
      </c>
      <c r="I707" s="28">
        <v>1</v>
      </c>
      <c r="J707" s="33">
        <f>Table1[[#This Row],[Възнаграждение]]*1.03</f>
        <v>72851.900000000009</v>
      </c>
    </row>
    <row r="708" spans="1:10" x14ac:dyDescent="0.25">
      <c r="A708" s="27" t="s">
        <v>788</v>
      </c>
      <c r="B708" s="28" t="s">
        <v>36</v>
      </c>
      <c r="C708" s="27" t="s">
        <v>47</v>
      </c>
      <c r="D708" s="27" t="s">
        <v>87</v>
      </c>
      <c r="E708" s="29">
        <v>39627</v>
      </c>
      <c r="F708" s="30">
        <f t="shared" ca="1" si="11"/>
        <v>12</v>
      </c>
      <c r="G708" s="31" t="s">
        <v>88</v>
      </c>
      <c r="H708" s="32">
        <v>47295</v>
      </c>
      <c r="I708" s="28">
        <v>4</v>
      </c>
      <c r="J708" s="33">
        <f>Table1[[#This Row],[Възнаграждение]]*1.03</f>
        <v>48713.85</v>
      </c>
    </row>
    <row r="709" spans="1:10" x14ac:dyDescent="0.25">
      <c r="A709" s="27" t="s">
        <v>789</v>
      </c>
      <c r="B709" s="28" t="s">
        <v>62</v>
      </c>
      <c r="C709" s="27" t="s">
        <v>41</v>
      </c>
      <c r="D709" s="27" t="s">
        <v>82</v>
      </c>
      <c r="E709" s="29">
        <v>42734</v>
      </c>
      <c r="F709" s="30">
        <f t="shared" ca="1" si="11"/>
        <v>3</v>
      </c>
      <c r="G709" s="31"/>
      <c r="H709" s="32">
        <v>50550</v>
      </c>
      <c r="I709" s="28">
        <v>2</v>
      </c>
      <c r="J709" s="33">
        <f>Table1[[#This Row],[Възнаграждение]]*1.03</f>
        <v>52066.5</v>
      </c>
    </row>
    <row r="710" spans="1:10" x14ac:dyDescent="0.25">
      <c r="A710" s="27" t="s">
        <v>790</v>
      </c>
      <c r="B710" s="28" t="s">
        <v>55</v>
      </c>
      <c r="C710" s="27" t="s">
        <v>51</v>
      </c>
      <c r="D710" s="27" t="s">
        <v>73</v>
      </c>
      <c r="E710" s="29">
        <v>39080</v>
      </c>
      <c r="F710" s="30">
        <f t="shared" ca="1" si="11"/>
        <v>13</v>
      </c>
      <c r="G710" s="31" t="s">
        <v>88</v>
      </c>
      <c r="H710" s="32">
        <v>71970</v>
      </c>
      <c r="I710" s="28">
        <v>4</v>
      </c>
      <c r="J710" s="33">
        <f>Table1[[#This Row],[Възнаграждение]]*1.03</f>
        <v>74129.100000000006</v>
      </c>
    </row>
    <row r="711" spans="1:10" x14ac:dyDescent="0.25">
      <c r="A711" s="27" t="s">
        <v>791</v>
      </c>
      <c r="B711" s="28" t="s">
        <v>55</v>
      </c>
      <c r="C711" s="27" t="s">
        <v>37</v>
      </c>
      <c r="D711" s="27" t="s">
        <v>73</v>
      </c>
      <c r="E711" s="29">
        <v>41907</v>
      </c>
      <c r="F711" s="30">
        <f t="shared" ca="1" si="11"/>
        <v>6</v>
      </c>
      <c r="G711" s="31" t="s">
        <v>74</v>
      </c>
      <c r="H711" s="32">
        <v>44650</v>
      </c>
      <c r="I711" s="28">
        <v>1</v>
      </c>
      <c r="J711" s="33">
        <f>Table1[[#This Row],[Възнаграждение]]*1.03</f>
        <v>45989.5</v>
      </c>
    </row>
    <row r="712" spans="1:10" x14ac:dyDescent="0.25">
      <c r="A712" s="27" t="s">
        <v>792</v>
      </c>
      <c r="B712" s="28" t="s">
        <v>62</v>
      </c>
      <c r="C712" s="27" t="s">
        <v>37</v>
      </c>
      <c r="D712" s="27" t="s">
        <v>73</v>
      </c>
      <c r="E712" s="29">
        <v>42669</v>
      </c>
      <c r="F712" s="30">
        <f t="shared" ca="1" si="11"/>
        <v>3</v>
      </c>
      <c r="G712" s="31" t="s">
        <v>88</v>
      </c>
      <c r="H712" s="32">
        <v>61148</v>
      </c>
      <c r="I712" s="28">
        <v>2</v>
      </c>
      <c r="J712" s="33">
        <f>Table1[[#This Row],[Възнаграждение]]*1.03</f>
        <v>62982.44</v>
      </c>
    </row>
    <row r="713" spans="1:10" x14ac:dyDescent="0.25">
      <c r="A713" s="27" t="s">
        <v>793</v>
      </c>
      <c r="B713" s="28" t="s">
        <v>62</v>
      </c>
      <c r="C713" s="27" t="s">
        <v>41</v>
      </c>
      <c r="D713" s="27" t="s">
        <v>82</v>
      </c>
      <c r="E713" s="29">
        <v>41555</v>
      </c>
      <c r="F713" s="30">
        <f t="shared" ca="1" si="11"/>
        <v>7</v>
      </c>
      <c r="G713" s="31"/>
      <c r="H713" s="32">
        <v>83020</v>
      </c>
      <c r="I713" s="28">
        <v>4</v>
      </c>
      <c r="J713" s="33">
        <f>Table1[[#This Row],[Възнаграждение]]*1.03</f>
        <v>85510.6</v>
      </c>
    </row>
    <row r="714" spans="1:10" x14ac:dyDescent="0.25">
      <c r="A714" s="27" t="s">
        <v>794</v>
      </c>
      <c r="B714" s="28" t="s">
        <v>55</v>
      </c>
      <c r="C714" s="27" t="s">
        <v>46</v>
      </c>
      <c r="D714" s="27" t="s">
        <v>73</v>
      </c>
      <c r="E714" s="29">
        <v>39168</v>
      </c>
      <c r="F714" s="30">
        <f t="shared" ca="1" si="11"/>
        <v>13</v>
      </c>
      <c r="G714" s="31" t="s">
        <v>77</v>
      </c>
      <c r="H714" s="32">
        <v>38870</v>
      </c>
      <c r="I714" s="28">
        <v>2</v>
      </c>
      <c r="J714" s="33">
        <f>Table1[[#This Row],[Възнаграждение]]*1.03</f>
        <v>40036.1</v>
      </c>
    </row>
    <row r="715" spans="1:10" x14ac:dyDescent="0.25">
      <c r="A715" s="27" t="s">
        <v>795</v>
      </c>
      <c r="B715" s="28" t="s">
        <v>61</v>
      </c>
      <c r="C715" s="27" t="s">
        <v>54</v>
      </c>
      <c r="D715" s="27" t="s">
        <v>73</v>
      </c>
      <c r="E715" s="29">
        <v>39225</v>
      </c>
      <c r="F715" s="30">
        <f t="shared" ca="1" si="11"/>
        <v>13</v>
      </c>
      <c r="G715" s="31" t="s">
        <v>77</v>
      </c>
      <c r="H715" s="32">
        <v>74840</v>
      </c>
      <c r="I715" s="28">
        <v>4</v>
      </c>
      <c r="J715" s="33">
        <f>Table1[[#This Row],[Възнаграждение]]*1.03</f>
        <v>77085.2</v>
      </c>
    </row>
    <row r="716" spans="1:10" x14ac:dyDescent="0.25">
      <c r="A716" s="27" t="s">
        <v>796</v>
      </c>
      <c r="B716" s="28" t="s">
        <v>55</v>
      </c>
      <c r="C716" s="27" t="s">
        <v>41</v>
      </c>
      <c r="D716" s="27" t="s">
        <v>73</v>
      </c>
      <c r="E716" s="29">
        <v>42049</v>
      </c>
      <c r="F716" s="30">
        <f t="shared" ca="1" si="11"/>
        <v>5</v>
      </c>
      <c r="G716" s="31" t="s">
        <v>88</v>
      </c>
      <c r="H716" s="32">
        <v>74670</v>
      </c>
      <c r="I716" s="28">
        <v>5</v>
      </c>
      <c r="J716" s="33">
        <f>Table1[[#This Row],[Възнаграждение]]*1.03</f>
        <v>76910.100000000006</v>
      </c>
    </row>
    <row r="717" spans="1:10" x14ac:dyDescent="0.25">
      <c r="A717" s="27" t="s">
        <v>797</v>
      </c>
      <c r="B717" s="28" t="s">
        <v>55</v>
      </c>
      <c r="C717" s="27" t="s">
        <v>54</v>
      </c>
      <c r="D717" s="27" t="s">
        <v>73</v>
      </c>
      <c r="E717" s="29">
        <v>38721</v>
      </c>
      <c r="F717" s="30">
        <f t="shared" ca="1" si="11"/>
        <v>14</v>
      </c>
      <c r="G717" s="31" t="s">
        <v>74</v>
      </c>
      <c r="H717" s="32">
        <v>75150</v>
      </c>
      <c r="I717" s="28">
        <v>1</v>
      </c>
      <c r="J717" s="33">
        <f>Table1[[#This Row],[Възнаграждение]]*1.03</f>
        <v>77404.5</v>
      </c>
    </row>
    <row r="718" spans="1:10" x14ac:dyDescent="0.25">
      <c r="A718" s="27" t="s">
        <v>798</v>
      </c>
      <c r="B718" s="28" t="s">
        <v>36</v>
      </c>
      <c r="C718" s="27" t="s">
        <v>50</v>
      </c>
      <c r="D718" s="27" t="s">
        <v>82</v>
      </c>
      <c r="E718" s="29">
        <v>38267</v>
      </c>
      <c r="F718" s="30">
        <f t="shared" ca="1" si="11"/>
        <v>16</v>
      </c>
      <c r="G718" s="31"/>
      <c r="H718" s="32">
        <v>86100</v>
      </c>
      <c r="I718" s="28">
        <v>4</v>
      </c>
      <c r="J718" s="33">
        <f>Table1[[#This Row],[Възнаграждение]]*1.03</f>
        <v>88683</v>
      </c>
    </row>
    <row r="719" spans="1:10" x14ac:dyDescent="0.25">
      <c r="A719" s="27" t="s">
        <v>799</v>
      </c>
      <c r="B719" s="28" t="s">
        <v>36</v>
      </c>
      <c r="C719" s="27" t="s">
        <v>37</v>
      </c>
      <c r="D719" s="27" t="s">
        <v>82</v>
      </c>
      <c r="E719" s="29">
        <v>42865</v>
      </c>
      <c r="F719" s="30">
        <f t="shared" ca="1" si="11"/>
        <v>3</v>
      </c>
      <c r="G719" s="31"/>
      <c r="H719" s="32">
        <v>39550</v>
      </c>
      <c r="I719" s="28">
        <v>5</v>
      </c>
      <c r="J719" s="33">
        <f>Table1[[#This Row],[Възнаграждение]]*1.03</f>
        <v>40736.5</v>
      </c>
    </row>
    <row r="720" spans="1:10" x14ac:dyDescent="0.25">
      <c r="A720" s="27" t="s">
        <v>800</v>
      </c>
      <c r="B720" s="28" t="s">
        <v>36</v>
      </c>
      <c r="C720" s="27" t="s">
        <v>51</v>
      </c>
      <c r="D720" s="27" t="s">
        <v>73</v>
      </c>
      <c r="E720" s="29">
        <v>42479</v>
      </c>
      <c r="F720" s="30">
        <f t="shared" ca="1" si="11"/>
        <v>4</v>
      </c>
      <c r="G720" s="31" t="s">
        <v>79</v>
      </c>
      <c r="H720" s="32">
        <v>34990</v>
      </c>
      <c r="I720" s="28">
        <v>3</v>
      </c>
      <c r="J720" s="33">
        <f>Table1[[#This Row],[Възнаграждение]]*1.03</f>
        <v>36039.700000000004</v>
      </c>
    </row>
    <row r="721" spans="1:10" x14ac:dyDescent="0.25">
      <c r="A721" s="27" t="s">
        <v>801</v>
      </c>
      <c r="B721" s="28" t="s">
        <v>55</v>
      </c>
      <c r="C721" s="27" t="s">
        <v>54</v>
      </c>
      <c r="D721" s="27" t="s">
        <v>73</v>
      </c>
      <c r="E721" s="29">
        <v>43597</v>
      </c>
      <c r="F721" s="30">
        <f t="shared" ca="1" si="11"/>
        <v>1</v>
      </c>
      <c r="G721" s="31" t="s">
        <v>74</v>
      </c>
      <c r="H721" s="32">
        <v>79760</v>
      </c>
      <c r="I721" s="28">
        <v>5</v>
      </c>
      <c r="J721" s="33">
        <f>Table1[[#This Row],[Възнаграждение]]*1.03</f>
        <v>82152.800000000003</v>
      </c>
    </row>
    <row r="722" spans="1:10" x14ac:dyDescent="0.25">
      <c r="A722" s="27" t="s">
        <v>802</v>
      </c>
      <c r="B722" s="28" t="s">
        <v>55</v>
      </c>
      <c r="C722" s="27" t="s">
        <v>46</v>
      </c>
      <c r="D722" s="27" t="s">
        <v>82</v>
      </c>
      <c r="E722" s="29">
        <v>38458</v>
      </c>
      <c r="F722" s="30">
        <f t="shared" ca="1" si="11"/>
        <v>15</v>
      </c>
      <c r="G722" s="31"/>
      <c r="H722" s="32">
        <v>72520</v>
      </c>
      <c r="I722" s="28">
        <v>3</v>
      </c>
      <c r="J722" s="33">
        <f>Table1[[#This Row],[Възнаграждение]]*1.03</f>
        <v>74695.600000000006</v>
      </c>
    </row>
    <row r="723" spans="1:10" x14ac:dyDescent="0.25">
      <c r="A723" s="27" t="s">
        <v>803</v>
      </c>
      <c r="B723" s="28" t="s">
        <v>36</v>
      </c>
      <c r="C723" s="27" t="s">
        <v>37</v>
      </c>
      <c r="D723" s="27" t="s">
        <v>73</v>
      </c>
      <c r="E723" s="29">
        <v>43226</v>
      </c>
      <c r="F723" s="30">
        <f t="shared" ca="1" si="11"/>
        <v>2</v>
      </c>
      <c r="G723" s="31" t="s">
        <v>85</v>
      </c>
      <c r="H723" s="32">
        <v>77740</v>
      </c>
      <c r="I723" s="28">
        <v>1</v>
      </c>
      <c r="J723" s="33">
        <f>Table1[[#This Row],[Възнаграждение]]*1.03</f>
        <v>80072.2</v>
      </c>
    </row>
    <row r="724" spans="1:10" x14ac:dyDescent="0.25">
      <c r="A724" s="27" t="s">
        <v>804</v>
      </c>
      <c r="B724" s="28" t="s">
        <v>59</v>
      </c>
      <c r="C724" s="27" t="s">
        <v>49</v>
      </c>
      <c r="D724" s="27" t="s">
        <v>82</v>
      </c>
      <c r="E724" s="29">
        <v>43052</v>
      </c>
      <c r="F724" s="30">
        <f t="shared" ca="1" si="11"/>
        <v>2</v>
      </c>
      <c r="G724" s="31"/>
      <c r="H724" s="32">
        <v>49070</v>
      </c>
      <c r="I724" s="28">
        <v>3</v>
      </c>
      <c r="J724" s="33">
        <f>Table1[[#This Row],[Възнаграждение]]*1.03</f>
        <v>50542.1</v>
      </c>
    </row>
    <row r="725" spans="1:10" x14ac:dyDescent="0.25">
      <c r="A725" s="27" t="s">
        <v>805</v>
      </c>
      <c r="B725" s="28" t="s">
        <v>36</v>
      </c>
      <c r="C725" s="27" t="s">
        <v>46</v>
      </c>
      <c r="D725" s="27" t="s">
        <v>82</v>
      </c>
      <c r="E725" s="29">
        <v>43141</v>
      </c>
      <c r="F725" s="30">
        <f t="shared" ca="1" si="11"/>
        <v>2</v>
      </c>
      <c r="G725" s="31"/>
      <c r="H725" s="32">
        <v>57110</v>
      </c>
      <c r="I725" s="28">
        <v>3</v>
      </c>
      <c r="J725" s="33">
        <f>Table1[[#This Row],[Възнаграждение]]*1.03</f>
        <v>58823.3</v>
      </c>
    </row>
    <row r="726" spans="1:10" x14ac:dyDescent="0.25">
      <c r="A726" s="27" t="s">
        <v>806</v>
      </c>
      <c r="B726" s="28" t="s">
        <v>59</v>
      </c>
      <c r="C726" s="27" t="s">
        <v>51</v>
      </c>
      <c r="D726" s="27" t="s">
        <v>73</v>
      </c>
      <c r="E726" s="29">
        <v>42881</v>
      </c>
      <c r="F726" s="30">
        <f t="shared" ca="1" si="11"/>
        <v>3</v>
      </c>
      <c r="G726" s="31" t="s">
        <v>74</v>
      </c>
      <c r="H726" s="32">
        <v>31690</v>
      </c>
      <c r="I726" s="28">
        <v>4</v>
      </c>
      <c r="J726" s="33">
        <f>Table1[[#This Row],[Възнаграждение]]*1.03</f>
        <v>32640.7</v>
      </c>
    </row>
    <row r="727" spans="1:10" x14ac:dyDescent="0.25">
      <c r="A727" s="27" t="s">
        <v>807</v>
      </c>
      <c r="B727" s="28" t="s">
        <v>36</v>
      </c>
      <c r="C727" s="27" t="s">
        <v>37</v>
      </c>
      <c r="D727" s="27" t="s">
        <v>73</v>
      </c>
      <c r="E727" s="29">
        <v>39599</v>
      </c>
      <c r="F727" s="30">
        <f t="shared" ca="1" si="11"/>
        <v>12</v>
      </c>
      <c r="G727" s="31" t="s">
        <v>74</v>
      </c>
      <c r="H727" s="32">
        <v>29130</v>
      </c>
      <c r="I727" s="28">
        <v>1</v>
      </c>
      <c r="J727" s="33">
        <f>Table1[[#This Row],[Възнаграждение]]*1.03</f>
        <v>30003.9</v>
      </c>
    </row>
    <row r="728" spans="1:10" x14ac:dyDescent="0.25">
      <c r="A728" s="27" t="s">
        <v>808</v>
      </c>
      <c r="B728" s="28" t="s">
        <v>55</v>
      </c>
      <c r="C728" s="27" t="s">
        <v>38</v>
      </c>
      <c r="D728" s="27" t="s">
        <v>73</v>
      </c>
      <c r="E728" s="29">
        <v>38730</v>
      </c>
      <c r="F728" s="30">
        <f t="shared" ca="1" si="11"/>
        <v>14</v>
      </c>
      <c r="G728" s="31" t="s">
        <v>79</v>
      </c>
      <c r="H728" s="32">
        <v>61330</v>
      </c>
      <c r="I728" s="28">
        <v>1</v>
      </c>
      <c r="J728" s="33">
        <f>Table1[[#This Row],[Възнаграждение]]*1.03</f>
        <v>63169.9</v>
      </c>
    </row>
    <row r="729" spans="1:10" x14ac:dyDescent="0.25">
      <c r="A729" s="27" t="s">
        <v>809</v>
      </c>
      <c r="B729" s="28" t="s">
        <v>55</v>
      </c>
      <c r="C729" s="27" t="s">
        <v>48</v>
      </c>
      <c r="D729" s="27" t="s">
        <v>82</v>
      </c>
      <c r="E729" s="29">
        <v>41756</v>
      </c>
      <c r="F729" s="30">
        <f t="shared" ca="1" si="11"/>
        <v>6</v>
      </c>
      <c r="G729" s="31"/>
      <c r="H729" s="32">
        <v>40560</v>
      </c>
      <c r="I729" s="28">
        <v>5</v>
      </c>
      <c r="J729" s="33">
        <f>Table1[[#This Row],[Възнаграждение]]*1.03</f>
        <v>41776.800000000003</v>
      </c>
    </row>
    <row r="730" spans="1:10" x14ac:dyDescent="0.25">
      <c r="A730" s="27" t="s">
        <v>810</v>
      </c>
      <c r="B730" s="28" t="s">
        <v>59</v>
      </c>
      <c r="C730" s="27" t="s">
        <v>54</v>
      </c>
      <c r="D730" s="27" t="s">
        <v>73</v>
      </c>
      <c r="E730" s="29">
        <v>38604</v>
      </c>
      <c r="F730" s="30">
        <f t="shared" ca="1" si="11"/>
        <v>15</v>
      </c>
      <c r="G730" s="31" t="s">
        <v>79</v>
      </c>
      <c r="H730" s="32">
        <v>72090</v>
      </c>
      <c r="I730" s="28">
        <v>5</v>
      </c>
      <c r="J730" s="33">
        <f>Table1[[#This Row],[Възнаграждение]]*1.03</f>
        <v>74252.7</v>
      </c>
    </row>
    <row r="731" spans="1:10" x14ac:dyDescent="0.25">
      <c r="A731" s="27" t="s">
        <v>811</v>
      </c>
      <c r="B731" s="28" t="s">
        <v>62</v>
      </c>
      <c r="C731" s="27" t="s">
        <v>41</v>
      </c>
      <c r="D731" s="27" t="s">
        <v>73</v>
      </c>
      <c r="E731" s="29">
        <v>41415</v>
      </c>
      <c r="F731" s="30">
        <f t="shared" ca="1" si="11"/>
        <v>7</v>
      </c>
      <c r="G731" s="31" t="s">
        <v>74</v>
      </c>
      <c r="H731" s="32">
        <v>40920</v>
      </c>
      <c r="I731" s="28">
        <v>4</v>
      </c>
      <c r="J731" s="33">
        <f>Table1[[#This Row],[Възнаграждение]]*1.03</f>
        <v>42147.6</v>
      </c>
    </row>
    <row r="732" spans="1:10" x14ac:dyDescent="0.25">
      <c r="A732" s="27" t="s">
        <v>812</v>
      </c>
      <c r="B732" s="28" t="s">
        <v>36</v>
      </c>
      <c r="C732" s="27" t="s">
        <v>44</v>
      </c>
      <c r="D732" s="27" t="s">
        <v>73</v>
      </c>
      <c r="E732" s="29">
        <v>43344</v>
      </c>
      <c r="F732" s="30">
        <f t="shared" ca="1" si="11"/>
        <v>2</v>
      </c>
      <c r="G732" s="31" t="s">
        <v>74</v>
      </c>
      <c r="H732" s="32">
        <v>43580</v>
      </c>
      <c r="I732" s="28">
        <v>5</v>
      </c>
      <c r="J732" s="33">
        <f>Table1[[#This Row],[Възнаграждение]]*1.03</f>
        <v>44887.4</v>
      </c>
    </row>
    <row r="733" spans="1:10" x14ac:dyDescent="0.25">
      <c r="A733" s="27" t="s">
        <v>813</v>
      </c>
      <c r="B733" s="28" t="s">
        <v>59</v>
      </c>
      <c r="C733" s="27" t="s">
        <v>56</v>
      </c>
      <c r="D733" s="27" t="s">
        <v>73</v>
      </c>
      <c r="E733" s="29">
        <v>39868</v>
      </c>
      <c r="F733" s="30">
        <f t="shared" ca="1" si="11"/>
        <v>11</v>
      </c>
      <c r="G733" s="31" t="s">
        <v>74</v>
      </c>
      <c r="H733" s="32">
        <v>59140</v>
      </c>
      <c r="I733" s="28">
        <v>5</v>
      </c>
      <c r="J733" s="33">
        <f>Table1[[#This Row],[Възнаграждение]]*1.03</f>
        <v>60914.200000000004</v>
      </c>
    </row>
    <row r="734" spans="1:10" x14ac:dyDescent="0.25">
      <c r="A734" s="27" t="s">
        <v>814</v>
      </c>
      <c r="B734" s="28" t="s">
        <v>55</v>
      </c>
      <c r="C734" s="27" t="s">
        <v>37</v>
      </c>
      <c r="D734" s="27" t="s">
        <v>73</v>
      </c>
      <c r="E734" s="29">
        <v>43339</v>
      </c>
      <c r="F734" s="30">
        <f t="shared" ca="1" si="11"/>
        <v>2</v>
      </c>
      <c r="G734" s="31" t="s">
        <v>77</v>
      </c>
      <c r="H734" s="32">
        <v>71680</v>
      </c>
      <c r="I734" s="28">
        <v>4</v>
      </c>
      <c r="J734" s="33">
        <f>Table1[[#This Row],[Възнаграждение]]*1.03</f>
        <v>73830.400000000009</v>
      </c>
    </row>
    <row r="735" spans="1:10" x14ac:dyDescent="0.25">
      <c r="A735" s="27" t="s">
        <v>815</v>
      </c>
      <c r="B735" s="28" t="s">
        <v>36</v>
      </c>
      <c r="C735" s="27" t="s">
        <v>50</v>
      </c>
      <c r="D735" s="27" t="s">
        <v>73</v>
      </c>
      <c r="E735" s="29">
        <v>41859</v>
      </c>
      <c r="F735" s="30">
        <f t="shared" ca="1" si="11"/>
        <v>6</v>
      </c>
      <c r="G735" s="31" t="s">
        <v>85</v>
      </c>
      <c r="H735" s="32">
        <v>48490</v>
      </c>
      <c r="I735" s="28">
        <v>2</v>
      </c>
      <c r="J735" s="33">
        <f>Table1[[#This Row],[Възнаграждение]]*1.03</f>
        <v>49944.700000000004</v>
      </c>
    </row>
    <row r="736" spans="1:10" x14ac:dyDescent="0.25">
      <c r="A736" s="27" t="s">
        <v>816</v>
      </c>
      <c r="B736" s="28" t="s">
        <v>36</v>
      </c>
      <c r="C736" s="27" t="s">
        <v>48</v>
      </c>
      <c r="D736" s="27" t="s">
        <v>82</v>
      </c>
      <c r="E736" s="29">
        <v>41615</v>
      </c>
      <c r="F736" s="30">
        <f t="shared" ca="1" si="11"/>
        <v>6</v>
      </c>
      <c r="G736" s="31"/>
      <c r="H736" s="32">
        <v>26360</v>
      </c>
      <c r="I736" s="28">
        <v>4</v>
      </c>
      <c r="J736" s="33">
        <f>Table1[[#This Row],[Възнаграждение]]*1.03</f>
        <v>27150.799999999999</v>
      </c>
    </row>
    <row r="737" spans="1:10" x14ac:dyDescent="0.25">
      <c r="A737" s="27" t="s">
        <v>817</v>
      </c>
      <c r="B737" s="28" t="s">
        <v>36</v>
      </c>
      <c r="C737" s="27" t="s">
        <v>46</v>
      </c>
      <c r="D737" s="27" t="s">
        <v>73</v>
      </c>
      <c r="E737" s="29">
        <v>38734</v>
      </c>
      <c r="F737" s="30">
        <f t="shared" ca="1" si="11"/>
        <v>14</v>
      </c>
      <c r="G737" s="31" t="s">
        <v>79</v>
      </c>
      <c r="H737" s="32">
        <v>61330</v>
      </c>
      <c r="I737" s="28">
        <v>4</v>
      </c>
      <c r="J737" s="33">
        <f>Table1[[#This Row],[Възнаграждение]]*1.03</f>
        <v>63169.9</v>
      </c>
    </row>
    <row r="738" spans="1:10" x14ac:dyDescent="0.25">
      <c r="A738" s="27" t="s">
        <v>818</v>
      </c>
      <c r="B738" s="28" t="s">
        <v>62</v>
      </c>
      <c r="C738" s="27" t="s">
        <v>39</v>
      </c>
      <c r="D738" s="27" t="s">
        <v>73</v>
      </c>
      <c r="E738" s="29">
        <v>43317</v>
      </c>
      <c r="F738" s="30">
        <f t="shared" ca="1" si="11"/>
        <v>2</v>
      </c>
      <c r="G738" s="31" t="s">
        <v>88</v>
      </c>
      <c r="H738" s="32">
        <v>41350</v>
      </c>
      <c r="I738" s="28">
        <v>2</v>
      </c>
      <c r="J738" s="33">
        <f>Table1[[#This Row],[Възнаграждение]]*1.03</f>
        <v>42590.5</v>
      </c>
    </row>
    <row r="739" spans="1:10" x14ac:dyDescent="0.25">
      <c r="A739" s="27" t="s">
        <v>819</v>
      </c>
      <c r="B739" s="28" t="s">
        <v>55</v>
      </c>
      <c r="C739" s="27" t="s">
        <v>44</v>
      </c>
      <c r="D739" s="27" t="s">
        <v>73</v>
      </c>
      <c r="E739" s="29">
        <v>42953</v>
      </c>
      <c r="F739" s="30">
        <f t="shared" ca="1" si="11"/>
        <v>3</v>
      </c>
      <c r="G739" s="31" t="s">
        <v>77</v>
      </c>
      <c r="H739" s="32">
        <v>67230</v>
      </c>
      <c r="I739" s="28">
        <v>4</v>
      </c>
      <c r="J739" s="33">
        <f>Table1[[#This Row],[Възнаграждение]]*1.03</f>
        <v>69246.900000000009</v>
      </c>
    </row>
    <row r="740" spans="1:10" x14ac:dyDescent="0.25">
      <c r="A740" s="27" t="s">
        <v>820</v>
      </c>
      <c r="B740" s="28" t="s">
        <v>55</v>
      </c>
      <c r="C740" s="27" t="s">
        <v>41</v>
      </c>
      <c r="D740" s="27" t="s">
        <v>82</v>
      </c>
      <c r="E740" s="29">
        <v>42226</v>
      </c>
      <c r="F740" s="30">
        <f t="shared" ca="1" si="11"/>
        <v>5</v>
      </c>
      <c r="G740" s="31"/>
      <c r="H740" s="32">
        <v>46670</v>
      </c>
      <c r="I740" s="28">
        <v>3</v>
      </c>
      <c r="J740" s="33">
        <f>Table1[[#This Row],[Възнаграждение]]*1.03</f>
        <v>48070.1</v>
      </c>
    </row>
    <row r="741" spans="1:10" x14ac:dyDescent="0.25">
      <c r="A741" s="27" t="s">
        <v>821</v>
      </c>
      <c r="B741" s="28" t="s">
        <v>36</v>
      </c>
      <c r="C741" s="27" t="s">
        <v>48</v>
      </c>
      <c r="D741" s="27" t="s">
        <v>73</v>
      </c>
      <c r="E741" s="29">
        <v>39749</v>
      </c>
      <c r="F741" s="30">
        <f t="shared" ca="1" si="11"/>
        <v>11</v>
      </c>
      <c r="G741" s="31" t="s">
        <v>74</v>
      </c>
      <c r="H741" s="32">
        <v>42480</v>
      </c>
      <c r="I741" s="28">
        <v>3</v>
      </c>
      <c r="J741" s="33">
        <f>Table1[[#This Row],[Възнаграждение]]*1.03</f>
        <v>43754.400000000001</v>
      </c>
    </row>
    <row r="742" spans="1:10" x14ac:dyDescent="0.25">
      <c r="A742" s="27" t="s">
        <v>822</v>
      </c>
      <c r="B742" s="28" t="s">
        <v>58</v>
      </c>
      <c r="C742" s="27" t="s">
        <v>51</v>
      </c>
      <c r="D742" s="27" t="s">
        <v>87</v>
      </c>
      <c r="E742" s="29">
        <v>41996</v>
      </c>
      <c r="F742" s="30">
        <f t="shared" ca="1" si="11"/>
        <v>5</v>
      </c>
      <c r="G742" s="31" t="s">
        <v>77</v>
      </c>
      <c r="H742" s="32">
        <v>49080</v>
      </c>
      <c r="I742" s="28">
        <v>5</v>
      </c>
      <c r="J742" s="33">
        <f>Table1[[#This Row],[Възнаграждение]]*1.03</f>
        <v>50552.4</v>
      </c>
    </row>
    <row r="743" spans="1:10" x14ac:dyDescent="0.25">
      <c r="A743" s="27" t="s">
        <v>823</v>
      </c>
      <c r="B743" s="28" t="s">
        <v>36</v>
      </c>
      <c r="C743" s="27" t="s">
        <v>44</v>
      </c>
      <c r="D743" s="27" t="s">
        <v>73</v>
      </c>
      <c r="E743" s="29">
        <v>43569</v>
      </c>
      <c r="F743" s="30">
        <f ca="1">DATEDIF(E743,TODAY(),"Y")</f>
        <v>1</v>
      </c>
      <c r="G743" s="31" t="s">
        <v>74</v>
      </c>
      <c r="H743" s="32">
        <v>89000</v>
      </c>
      <c r="I743" s="28">
        <v>3</v>
      </c>
      <c r="J743" s="33">
        <f>Table1[[#This Row],[Възнаграждение]]*1.03</f>
        <v>91670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4EA5-F5AF-45AA-88DA-59B27844DD23}">
  <dimension ref="A1:E29"/>
  <sheetViews>
    <sheetView workbookViewId="0">
      <selection activeCell="D12" sqref="D12"/>
    </sheetView>
  </sheetViews>
  <sheetFormatPr defaultRowHeight="15" x14ac:dyDescent="0.25"/>
  <cols>
    <col min="1" max="1" width="3" bestFit="1" customWidth="1"/>
    <col min="2" max="2" width="64.42578125" bestFit="1" customWidth="1"/>
    <col min="3" max="5" width="12.7109375" customWidth="1"/>
  </cols>
  <sheetData>
    <row r="1" spans="1:5" ht="18.75" x14ac:dyDescent="0.3">
      <c r="A1" s="65" t="s">
        <v>0</v>
      </c>
      <c r="B1" s="65"/>
      <c r="C1" s="65"/>
      <c r="D1" s="65"/>
      <c r="E1" s="65"/>
    </row>
    <row r="2" spans="1:5" x14ac:dyDescent="0.25">
      <c r="A2" s="1">
        <v>1</v>
      </c>
      <c r="B2" s="1" t="s">
        <v>1</v>
      </c>
      <c r="C2" s="1"/>
      <c r="D2" s="2">
        <v>1200</v>
      </c>
      <c r="E2" s="1" t="s">
        <v>2</v>
      </c>
    </row>
    <row r="3" spans="1:5" x14ac:dyDescent="0.25">
      <c r="A3" s="1">
        <v>2</v>
      </c>
      <c r="B3" s="1" t="s">
        <v>3</v>
      </c>
      <c r="C3" s="1"/>
      <c r="D3" s="2">
        <v>14.4</v>
      </c>
      <c r="E3" s="1" t="s">
        <v>2</v>
      </c>
    </row>
    <row r="4" spans="1:5" x14ac:dyDescent="0.25">
      <c r="A4" s="1">
        <v>3</v>
      </c>
      <c r="B4" s="1" t="s">
        <v>4</v>
      </c>
      <c r="C4" s="1"/>
      <c r="D4" s="3">
        <f>D2+D3</f>
        <v>1214.4000000000001</v>
      </c>
      <c r="E4" s="1" t="s">
        <v>2</v>
      </c>
    </row>
    <row r="5" spans="1:5" x14ac:dyDescent="0.25">
      <c r="A5" s="4">
        <v>4</v>
      </c>
      <c r="B5" s="4" t="s">
        <v>5</v>
      </c>
      <c r="C5" s="4"/>
      <c r="D5" s="5">
        <f>D4</f>
        <v>1214.4000000000001</v>
      </c>
      <c r="E5" s="4" t="s">
        <v>2</v>
      </c>
    </row>
    <row r="6" spans="1:5" x14ac:dyDescent="0.25">
      <c r="A6" s="1"/>
      <c r="B6" s="1"/>
      <c r="C6" s="1"/>
      <c r="D6" s="1"/>
      <c r="E6" s="1"/>
    </row>
    <row r="7" spans="1:5" x14ac:dyDescent="0.25">
      <c r="A7" s="4"/>
      <c r="B7" s="66" t="s">
        <v>6</v>
      </c>
      <c r="C7" s="66"/>
      <c r="D7" s="66"/>
      <c r="E7" s="66"/>
    </row>
    <row r="8" spans="1:5" ht="30" x14ac:dyDescent="0.25">
      <c r="A8" s="1">
        <v>5</v>
      </c>
      <c r="B8" s="6" t="s">
        <v>7</v>
      </c>
      <c r="C8" s="7">
        <v>8.3799999999999999E-2</v>
      </c>
      <c r="D8" s="8">
        <f>D5*8.38%</f>
        <v>101.76672000000002</v>
      </c>
      <c r="E8" s="1" t="s">
        <v>2</v>
      </c>
    </row>
    <row r="9" spans="1:5" x14ac:dyDescent="0.25">
      <c r="A9" s="1">
        <v>6</v>
      </c>
      <c r="B9" s="1" t="s">
        <v>8</v>
      </c>
      <c r="C9" s="7">
        <v>2.1999999999999999E-2</v>
      </c>
      <c r="D9" s="3">
        <f>D5*2.2%</f>
        <v>26.716800000000006</v>
      </c>
      <c r="E9" s="1" t="s">
        <v>2</v>
      </c>
    </row>
    <row r="10" spans="1:5" x14ac:dyDescent="0.25">
      <c r="A10" s="4">
        <v>7</v>
      </c>
      <c r="B10" s="4" t="s">
        <v>9</v>
      </c>
      <c r="C10" s="9">
        <v>3.2000000000000001E-2</v>
      </c>
      <c r="D10" s="5">
        <f>D5*3.2%</f>
        <v>38.860800000000005</v>
      </c>
      <c r="E10" s="4" t="s">
        <v>2</v>
      </c>
    </row>
    <row r="11" spans="1:5" x14ac:dyDescent="0.25">
      <c r="A11" s="10">
        <v>8</v>
      </c>
      <c r="B11" s="10" t="s">
        <v>10</v>
      </c>
      <c r="C11" s="11">
        <v>0.13780000000000001</v>
      </c>
      <c r="D11" s="12">
        <f>D8+D9+D10</f>
        <v>167.34432000000004</v>
      </c>
      <c r="E11" s="10" t="s">
        <v>2</v>
      </c>
    </row>
    <row r="12" spans="1:5" x14ac:dyDescent="0.25">
      <c r="A12" s="1">
        <v>9</v>
      </c>
      <c r="B12" s="1" t="s">
        <v>11</v>
      </c>
      <c r="C12" s="1"/>
      <c r="D12" s="8">
        <f>D4-D11</f>
        <v>1047.0556799999999</v>
      </c>
      <c r="E12" s="1" t="s">
        <v>2</v>
      </c>
    </row>
    <row r="13" spans="1:5" x14ac:dyDescent="0.25">
      <c r="A13" s="10">
        <v>10</v>
      </c>
      <c r="B13" s="10" t="s">
        <v>12</v>
      </c>
      <c r="C13" s="11">
        <v>0.1</v>
      </c>
      <c r="D13" s="3">
        <f>D12*10%</f>
        <v>104.705568</v>
      </c>
      <c r="E13" s="10" t="s">
        <v>2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0">
        <v>11</v>
      </c>
      <c r="B15" s="10" t="s">
        <v>13</v>
      </c>
      <c r="C15" s="10"/>
      <c r="D15" s="8">
        <f>D11+D13</f>
        <v>272.04988800000001</v>
      </c>
      <c r="E15" s="10" t="s">
        <v>2</v>
      </c>
    </row>
    <row r="16" spans="1:5" x14ac:dyDescent="0.25">
      <c r="A16" s="1"/>
      <c r="B16" s="1"/>
      <c r="C16" s="1"/>
      <c r="D16" s="1"/>
      <c r="E16" s="1"/>
    </row>
    <row r="17" spans="1:5" x14ac:dyDescent="0.25">
      <c r="A17" s="13">
        <v>12</v>
      </c>
      <c r="B17" s="13" t="s">
        <v>14</v>
      </c>
      <c r="C17" s="13"/>
      <c r="D17" s="14">
        <f>D4-D11-D13</f>
        <v>942.35011199999997</v>
      </c>
      <c r="E17" s="13" t="s">
        <v>2</v>
      </c>
    </row>
    <row r="18" spans="1:5" x14ac:dyDescent="0.25">
      <c r="A18" s="1"/>
      <c r="B18" s="1"/>
      <c r="C18" s="1"/>
      <c r="D18" s="1"/>
      <c r="E18" s="1"/>
    </row>
    <row r="19" spans="1:5" ht="15" customHeight="1" x14ac:dyDescent="0.25">
      <c r="A19" s="4"/>
      <c r="B19" s="66" t="s">
        <v>15</v>
      </c>
      <c r="C19" s="66"/>
      <c r="D19" s="66"/>
      <c r="E19" s="66"/>
    </row>
    <row r="20" spans="1:5" ht="30" x14ac:dyDescent="0.25">
      <c r="A20" s="1">
        <v>13</v>
      </c>
      <c r="B20" s="6" t="s">
        <v>16</v>
      </c>
      <c r="C20" s="7">
        <v>0.10920000000000001</v>
      </c>
      <c r="D20" s="3">
        <f>D5*10.92%</f>
        <v>132.61248000000001</v>
      </c>
      <c r="E20" s="1" t="s">
        <v>2</v>
      </c>
    </row>
    <row r="21" spans="1:5" x14ac:dyDescent="0.25">
      <c r="A21" s="1">
        <v>14</v>
      </c>
      <c r="B21" s="1" t="s">
        <v>8</v>
      </c>
      <c r="C21" s="7">
        <v>2.8000000000000001E-2</v>
      </c>
      <c r="D21" s="3">
        <f>D5*2.8%</f>
        <v>34.0032</v>
      </c>
      <c r="E21" s="1" t="s">
        <v>2</v>
      </c>
    </row>
    <row r="22" spans="1:5" x14ac:dyDescent="0.25">
      <c r="A22" s="1">
        <v>15</v>
      </c>
      <c r="B22" s="1" t="s">
        <v>17</v>
      </c>
      <c r="C22" s="7">
        <v>0</v>
      </c>
      <c r="D22" s="3">
        <f>D5*0%</f>
        <v>0</v>
      </c>
      <c r="E22" s="1" t="s">
        <v>2</v>
      </c>
    </row>
    <row r="23" spans="1:5" x14ac:dyDescent="0.25">
      <c r="A23" s="1">
        <v>16</v>
      </c>
      <c r="B23" s="1" t="s">
        <v>18</v>
      </c>
      <c r="C23" s="7">
        <v>0</v>
      </c>
      <c r="D23" s="3">
        <f>D5*0%</f>
        <v>0</v>
      </c>
      <c r="E23" s="1" t="s">
        <v>2</v>
      </c>
    </row>
    <row r="24" spans="1:5" x14ac:dyDescent="0.25">
      <c r="A24" s="1">
        <v>17</v>
      </c>
      <c r="B24" s="1" t="s">
        <v>19</v>
      </c>
      <c r="C24" s="7">
        <v>4.0000000000000001E-3</v>
      </c>
      <c r="D24" s="3">
        <f>D5*0.4%</f>
        <v>4.8576000000000006</v>
      </c>
      <c r="E24" s="1" t="s">
        <v>2</v>
      </c>
    </row>
    <row r="25" spans="1:5" x14ac:dyDescent="0.25">
      <c r="A25" s="4">
        <v>18</v>
      </c>
      <c r="B25" s="4" t="s">
        <v>9</v>
      </c>
      <c r="C25" s="9">
        <v>4.8000000000000001E-2</v>
      </c>
      <c r="D25" s="5">
        <f>D5*4.8%</f>
        <v>58.291200000000003</v>
      </c>
      <c r="E25" s="4" t="s">
        <v>2</v>
      </c>
    </row>
    <row r="26" spans="1:5" ht="30" x14ac:dyDescent="0.25">
      <c r="A26" s="10">
        <v>19</v>
      </c>
      <c r="B26" s="15" t="s">
        <v>20</v>
      </c>
      <c r="C26" s="11">
        <v>0.18920000000000001</v>
      </c>
      <c r="D26" s="16">
        <f>D20+D21+D22+D23+D24+D25</f>
        <v>229.76447999999999</v>
      </c>
      <c r="E26" s="10" t="s">
        <v>2</v>
      </c>
    </row>
    <row r="27" spans="1:5" x14ac:dyDescent="0.25">
      <c r="A27" s="10">
        <v>20</v>
      </c>
      <c r="B27" s="10" t="s">
        <v>21</v>
      </c>
      <c r="C27" s="10"/>
      <c r="D27" s="3">
        <f>D4+D26</f>
        <v>1444.1644800000001</v>
      </c>
      <c r="E27" s="10" t="s">
        <v>2</v>
      </c>
    </row>
    <row r="28" spans="1:5" x14ac:dyDescent="0.25">
      <c r="A28" s="1"/>
      <c r="B28" s="1"/>
      <c r="C28" s="1"/>
      <c r="D28" s="1"/>
      <c r="E28" s="1"/>
    </row>
    <row r="29" spans="1:5" x14ac:dyDescent="0.25">
      <c r="A29" s="13">
        <v>21</v>
      </c>
      <c r="B29" s="13" t="s">
        <v>22</v>
      </c>
      <c r="C29" s="13"/>
      <c r="D29" s="14">
        <f>D11+D13+D26</f>
        <v>501.814368</v>
      </c>
      <c r="E29" s="13" t="s">
        <v>2</v>
      </c>
    </row>
  </sheetData>
  <mergeCells count="3">
    <mergeCell ref="A1:E1"/>
    <mergeCell ref="B7:E7"/>
    <mergeCell ref="B19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6A5F-07EC-4295-8847-DAE2CF8042FA}">
  <dimension ref="A1:E9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5" width="15.7109375" customWidth="1"/>
  </cols>
  <sheetData>
    <row r="1" spans="1:5" x14ac:dyDescent="0.25">
      <c r="B1" s="17" t="s">
        <v>23</v>
      </c>
      <c r="C1" s="17" t="s">
        <v>24</v>
      </c>
      <c r="D1" s="17" t="s">
        <v>25</v>
      </c>
      <c r="E1" s="17" t="s">
        <v>26</v>
      </c>
    </row>
    <row r="2" spans="1:5" x14ac:dyDescent="0.25">
      <c r="A2" t="s">
        <v>27</v>
      </c>
      <c r="B2" s="18">
        <v>10124</v>
      </c>
      <c r="C2" s="18">
        <v>10591</v>
      </c>
      <c r="D2" s="18">
        <v>13811</v>
      </c>
      <c r="E2" s="19">
        <f>SUM(B2:D2)</f>
        <v>34526</v>
      </c>
    </row>
    <row r="3" spans="1:5" x14ac:dyDescent="0.25">
      <c r="A3" t="s">
        <v>28</v>
      </c>
      <c r="B3" s="18">
        <v>18832</v>
      </c>
      <c r="C3" s="18">
        <v>21516</v>
      </c>
      <c r="D3" s="18">
        <v>24121</v>
      </c>
      <c r="E3" s="19">
        <f t="shared" ref="E3:E8" si="0">SUM(B3:D3)</f>
        <v>64469</v>
      </c>
    </row>
    <row r="4" spans="1:5" x14ac:dyDescent="0.25">
      <c r="A4" t="s">
        <v>29</v>
      </c>
      <c r="B4" s="18">
        <v>13042</v>
      </c>
      <c r="C4" s="18">
        <v>16037</v>
      </c>
      <c r="D4" s="18">
        <v>17433</v>
      </c>
      <c r="E4" s="19">
        <f t="shared" si="0"/>
        <v>46512</v>
      </c>
    </row>
    <row r="5" spans="1:5" x14ac:dyDescent="0.25">
      <c r="A5" t="s">
        <v>30</v>
      </c>
      <c r="B5" s="18">
        <v>10711</v>
      </c>
      <c r="C5" s="18">
        <v>11723</v>
      </c>
      <c r="D5" s="18">
        <v>16310</v>
      </c>
      <c r="E5" s="19">
        <f t="shared" si="0"/>
        <v>38744</v>
      </c>
    </row>
    <row r="6" spans="1:5" x14ac:dyDescent="0.25">
      <c r="A6" t="s">
        <v>31</v>
      </c>
      <c r="B6" s="18">
        <v>17447</v>
      </c>
      <c r="C6" s="18">
        <v>20053</v>
      </c>
      <c r="D6" s="18">
        <v>20137</v>
      </c>
      <c r="E6" s="19">
        <f t="shared" si="0"/>
        <v>57637</v>
      </c>
    </row>
    <row r="7" spans="1:5" x14ac:dyDescent="0.25">
      <c r="A7" t="s">
        <v>32</v>
      </c>
      <c r="B7" s="18">
        <v>5983</v>
      </c>
      <c r="C7" s="18">
        <v>6228</v>
      </c>
      <c r="D7" s="18">
        <v>7155</v>
      </c>
      <c r="E7" s="19">
        <f t="shared" si="0"/>
        <v>19366</v>
      </c>
    </row>
    <row r="8" spans="1:5" x14ac:dyDescent="0.25">
      <c r="A8" t="s">
        <v>33</v>
      </c>
      <c r="B8" s="18">
        <v>5402</v>
      </c>
      <c r="C8" s="18">
        <v>6490</v>
      </c>
      <c r="D8" s="18">
        <v>7822</v>
      </c>
      <c r="E8" s="19">
        <f t="shared" si="0"/>
        <v>19714</v>
      </c>
    </row>
    <row r="9" spans="1:5" x14ac:dyDescent="0.25">
      <c r="A9" s="20" t="s">
        <v>34</v>
      </c>
      <c r="B9" s="19">
        <f>SUM(B2:B8)</f>
        <v>81541</v>
      </c>
      <c r="C9" s="19">
        <f t="shared" ref="C9:D9" si="1">SUM(C2:C8)</f>
        <v>92638</v>
      </c>
      <c r="D9" s="19">
        <f t="shared" si="1"/>
        <v>106789</v>
      </c>
      <c r="E9" s="21">
        <f>SUM(B9:D9)-SUM(E2:E8)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F415-6BE1-4708-A7D8-CE863257020E}">
  <dimension ref="A1:H13"/>
  <sheetViews>
    <sheetView workbookViewId="0">
      <selection activeCell="I31" sqref="I31"/>
    </sheetView>
  </sheetViews>
  <sheetFormatPr defaultRowHeight="15" x14ac:dyDescent="0.25"/>
  <cols>
    <col min="1" max="8" width="15.7109375" customWidth="1"/>
  </cols>
  <sheetData>
    <row r="1" spans="1:8" x14ac:dyDescent="0.25">
      <c r="A1" s="17" t="s">
        <v>949</v>
      </c>
      <c r="B1" s="17" t="s">
        <v>950</v>
      </c>
      <c r="C1" s="17" t="s">
        <v>951</v>
      </c>
      <c r="D1" s="17" t="s">
        <v>952</v>
      </c>
      <c r="E1" s="17" t="s">
        <v>953</v>
      </c>
      <c r="F1" s="17" t="s">
        <v>954</v>
      </c>
      <c r="G1" s="17" t="s">
        <v>955</v>
      </c>
      <c r="H1" s="17" t="s">
        <v>956</v>
      </c>
    </row>
    <row r="2" spans="1:8" x14ac:dyDescent="0.25">
      <c r="A2" s="17" t="s">
        <v>23</v>
      </c>
      <c r="B2" s="58">
        <v>359084.54700000008</v>
      </c>
      <c r="C2" s="58">
        <v>438881.11300000007</v>
      </c>
      <c r="D2" s="58">
        <v>797965.66000000015</v>
      </c>
      <c r="E2" s="24">
        <v>568213</v>
      </c>
      <c r="F2" s="59">
        <v>1.4043424912840785</v>
      </c>
      <c r="G2" s="24">
        <v>1064</v>
      </c>
      <c r="H2" s="60">
        <v>1.8725372351565345E-3</v>
      </c>
    </row>
    <row r="3" spans="1:8" x14ac:dyDescent="0.25">
      <c r="A3" s="17" t="s">
        <v>24</v>
      </c>
      <c r="B3" s="58">
        <v>295945.20200000028</v>
      </c>
      <c r="C3" s="58">
        <v>308024.59800000035</v>
      </c>
      <c r="D3" s="58">
        <v>603969.80000000063</v>
      </c>
      <c r="E3" s="24">
        <v>486398</v>
      </c>
      <c r="F3" s="59">
        <v>1.2417193327275207</v>
      </c>
      <c r="G3" s="24">
        <v>984</v>
      </c>
      <c r="H3" s="60">
        <v>2.023034634188463E-3</v>
      </c>
    </row>
    <row r="4" spans="1:8" x14ac:dyDescent="0.25">
      <c r="A4" s="17" t="s">
        <v>25</v>
      </c>
      <c r="B4" s="58">
        <v>228830.43479999993</v>
      </c>
      <c r="C4" s="58">
        <v>291238.73519999994</v>
      </c>
      <c r="D4" s="58">
        <v>520069.16999999987</v>
      </c>
      <c r="E4" s="24">
        <v>459937</v>
      </c>
      <c r="F4" s="59">
        <v>1.1307400143932753</v>
      </c>
      <c r="G4" s="24">
        <v>936</v>
      </c>
      <c r="H4" s="60">
        <v>2.0350613236160605E-3</v>
      </c>
    </row>
    <row r="5" spans="1:8" x14ac:dyDescent="0.25">
      <c r="A5" s="17" t="s">
        <v>957</v>
      </c>
      <c r="B5" s="58">
        <v>376750.6652000004</v>
      </c>
      <c r="C5" s="58">
        <v>347769.84480000031</v>
      </c>
      <c r="D5" s="58">
        <v>724520.51000000071</v>
      </c>
      <c r="E5" s="24">
        <v>481632</v>
      </c>
      <c r="F5" s="59">
        <v>1.5043030986313217</v>
      </c>
      <c r="G5" s="24">
        <v>990</v>
      </c>
      <c r="H5" s="60">
        <v>2.0555112617101855E-3</v>
      </c>
    </row>
    <row r="6" spans="1:8" x14ac:dyDescent="0.25">
      <c r="A6" s="17" t="s">
        <v>958</v>
      </c>
      <c r="B6" s="58">
        <v>343226.54999999987</v>
      </c>
      <c r="C6" s="58">
        <v>343226.54999999987</v>
      </c>
      <c r="D6" s="58">
        <v>686453.09999999974</v>
      </c>
      <c r="E6" s="24">
        <v>478822</v>
      </c>
      <c r="F6" s="59">
        <v>1.4336289894783443</v>
      </c>
      <c r="G6" s="24">
        <v>886</v>
      </c>
      <c r="H6" s="60">
        <v>1.8503744606555253E-3</v>
      </c>
    </row>
    <row r="7" spans="1:8" x14ac:dyDescent="0.25">
      <c r="A7" s="17" t="s">
        <v>959</v>
      </c>
      <c r="B7" s="58">
        <v>164481.34499999988</v>
      </c>
      <c r="C7" s="58">
        <v>227140.90499999988</v>
      </c>
      <c r="D7" s="58">
        <v>391622.24999999977</v>
      </c>
      <c r="E7" s="24">
        <v>332313</v>
      </c>
      <c r="F7" s="59">
        <v>1.1784740590948888</v>
      </c>
      <c r="G7" s="24">
        <v>711</v>
      </c>
      <c r="H7" s="60">
        <v>2.1395491599786949E-3</v>
      </c>
    </row>
    <row r="8" spans="1:8" x14ac:dyDescent="0.25">
      <c r="A8" s="17" t="s">
        <v>960</v>
      </c>
      <c r="B8" s="58">
        <v>161303.88200000007</v>
      </c>
      <c r="C8" s="58">
        <v>263180.01800000016</v>
      </c>
      <c r="D8" s="58">
        <v>424483.9000000002</v>
      </c>
      <c r="E8" s="24">
        <v>289154</v>
      </c>
      <c r="F8" s="59">
        <v>1.4680201553497452</v>
      </c>
      <c r="G8" s="24">
        <v>722</v>
      </c>
      <c r="H8" s="60">
        <v>2.4969393471990704E-3</v>
      </c>
    </row>
    <row r="9" spans="1:8" x14ac:dyDescent="0.25">
      <c r="A9" s="17" t="s">
        <v>961</v>
      </c>
      <c r="B9" s="58">
        <v>127172.62004999998</v>
      </c>
      <c r="C9" s="58">
        <v>236177.72295000002</v>
      </c>
      <c r="D9" s="58">
        <v>363350.34299999999</v>
      </c>
      <c r="E9" s="24">
        <v>224080</v>
      </c>
      <c r="F9" s="59">
        <v>1.621520631024634</v>
      </c>
      <c r="G9" s="24">
        <v>558</v>
      </c>
      <c r="H9" s="60">
        <v>2.4901820778293468E-3</v>
      </c>
    </row>
    <row r="10" spans="1:8" x14ac:dyDescent="0.25">
      <c r="A10" s="17" t="s">
        <v>962</v>
      </c>
      <c r="B10" s="58">
        <v>111113.96519999996</v>
      </c>
      <c r="C10" s="58">
        <v>215691.81479999988</v>
      </c>
      <c r="D10" s="58">
        <v>326805.77999999985</v>
      </c>
      <c r="E10" s="24">
        <v>220951</v>
      </c>
      <c r="F10" s="59">
        <v>1.4790871279152384</v>
      </c>
      <c r="G10" s="24">
        <v>464</v>
      </c>
      <c r="H10" s="60">
        <v>2.1000131250820319E-3</v>
      </c>
    </row>
    <row r="11" spans="1:8" x14ac:dyDescent="0.25">
      <c r="A11" s="17" t="s">
        <v>963</v>
      </c>
      <c r="B11" s="58">
        <v>174805.39439999993</v>
      </c>
      <c r="C11" s="58">
        <v>273413.56559999991</v>
      </c>
      <c r="D11" s="58">
        <v>448218.95999999985</v>
      </c>
      <c r="E11" s="24">
        <v>268924</v>
      </c>
      <c r="F11" s="59">
        <v>1.6667123797057899</v>
      </c>
      <c r="G11" s="24">
        <v>508</v>
      </c>
      <c r="H11" s="60">
        <v>1.8890095342922165E-3</v>
      </c>
    </row>
    <row r="12" spans="1:8" x14ac:dyDescent="0.25">
      <c r="A12" s="17" t="s">
        <v>964</v>
      </c>
      <c r="B12" s="58">
        <v>210181.02259704011</v>
      </c>
      <c r="C12" s="58">
        <v>267503.11966896011</v>
      </c>
      <c r="D12" s="58">
        <v>477684.14226600021</v>
      </c>
      <c r="E12" s="24">
        <v>295562</v>
      </c>
      <c r="F12" s="59">
        <v>1.616189301283657</v>
      </c>
      <c r="G12" s="24">
        <v>582</v>
      </c>
      <c r="H12" s="60">
        <v>1.9691299964136122E-3</v>
      </c>
    </row>
    <row r="13" spans="1:8" x14ac:dyDescent="0.25">
      <c r="A13" s="17" t="s">
        <v>965</v>
      </c>
      <c r="B13" s="58">
        <v>264672.33338202036</v>
      </c>
      <c r="C13" s="58">
        <v>310702.30440498039</v>
      </c>
      <c r="D13" s="58">
        <v>575374.63778700074</v>
      </c>
      <c r="E13" s="24">
        <v>330514</v>
      </c>
      <c r="F13" s="59">
        <v>1.7408480057940079</v>
      </c>
      <c r="G13" s="24">
        <v>591</v>
      </c>
      <c r="H13" s="60">
        <v>1.7881239523893089E-3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A79D-1399-48D9-BDC3-FD82010AC1BB}">
  <dimension ref="A3:K10"/>
  <sheetViews>
    <sheetView topLeftCell="B1" workbookViewId="0">
      <selection activeCell="K11" sqref="K11"/>
    </sheetView>
  </sheetViews>
  <sheetFormatPr defaultRowHeight="12.75" x14ac:dyDescent="0.2"/>
  <cols>
    <col min="1" max="1" width="12" style="61" bestFit="1" customWidth="1"/>
    <col min="2" max="2" width="14.5703125" style="61" bestFit="1" customWidth="1"/>
    <col min="3" max="3" width="10.140625" style="61" bestFit="1" customWidth="1"/>
    <col min="4" max="4" width="11.140625" style="61" bestFit="1" customWidth="1"/>
    <col min="5" max="5" width="10.140625" style="61" bestFit="1" customWidth="1"/>
    <col min="6" max="6" width="9.140625" style="61" bestFit="1" customWidth="1"/>
    <col min="7" max="7" width="10.140625" style="61" bestFit="1" customWidth="1"/>
    <col min="8" max="8" width="9.140625" style="61"/>
    <col min="9" max="9" width="10.140625" style="61" bestFit="1" customWidth="1"/>
    <col min="10" max="10" width="13.42578125" style="61" bestFit="1" customWidth="1"/>
    <col min="11" max="11" width="14.5703125" style="61" bestFit="1" customWidth="1"/>
    <col min="12" max="16384" width="9.140625" style="61"/>
  </cols>
  <sheetData>
    <row r="3" spans="1:11" ht="15" x14ac:dyDescent="0.25">
      <c r="A3"/>
      <c r="B3"/>
      <c r="C3"/>
      <c r="D3"/>
      <c r="E3"/>
      <c r="F3"/>
      <c r="G3"/>
      <c r="H3"/>
      <c r="I3"/>
      <c r="J3"/>
      <c r="K3"/>
    </row>
    <row r="4" spans="1:11" ht="15" x14ac:dyDescent="0.25">
      <c r="A4"/>
      <c r="B4"/>
      <c r="C4"/>
      <c r="D4"/>
      <c r="E4"/>
      <c r="F4"/>
      <c r="G4"/>
      <c r="H4"/>
      <c r="I4"/>
      <c r="J4"/>
      <c r="K4"/>
    </row>
    <row r="5" spans="1:11" ht="15" x14ac:dyDescent="0.25">
      <c r="A5"/>
      <c r="B5"/>
      <c r="C5"/>
      <c r="D5"/>
      <c r="E5"/>
      <c r="F5"/>
      <c r="G5"/>
      <c r="H5"/>
      <c r="I5"/>
      <c r="J5"/>
      <c r="K5"/>
    </row>
    <row r="6" spans="1:11" ht="15" x14ac:dyDescent="0.25">
      <c r="A6"/>
      <c r="B6"/>
      <c r="C6"/>
      <c r="D6"/>
      <c r="E6"/>
      <c r="F6"/>
      <c r="G6"/>
      <c r="H6"/>
      <c r="I6"/>
      <c r="J6"/>
      <c r="K6"/>
    </row>
    <row r="7" spans="1:11" ht="15" x14ac:dyDescent="0.25">
      <c r="A7"/>
      <c r="B7"/>
      <c r="C7"/>
      <c r="D7"/>
      <c r="E7"/>
      <c r="F7"/>
      <c r="G7"/>
      <c r="H7"/>
      <c r="I7"/>
      <c r="J7"/>
      <c r="K7"/>
    </row>
    <row r="8" spans="1:11" ht="15" x14ac:dyDescent="0.25">
      <c r="A8"/>
      <c r="B8"/>
      <c r="C8"/>
      <c r="D8"/>
      <c r="E8"/>
      <c r="F8"/>
      <c r="G8"/>
      <c r="H8"/>
      <c r="I8"/>
      <c r="J8"/>
      <c r="K8"/>
    </row>
    <row r="9" spans="1:11" ht="15" x14ac:dyDescent="0.25">
      <c r="A9"/>
      <c r="B9"/>
      <c r="C9"/>
      <c r="D9"/>
      <c r="E9"/>
      <c r="F9"/>
      <c r="G9"/>
      <c r="H9"/>
      <c r="I9"/>
      <c r="J9"/>
      <c r="K9"/>
    </row>
    <row r="10" spans="1:11" ht="15" x14ac:dyDescent="0.25">
      <c r="A10"/>
      <c r="B10"/>
      <c r="C10"/>
      <c r="D10"/>
      <c r="E10"/>
      <c r="F10"/>
      <c r="G10"/>
      <c r="H10"/>
      <c r="I10"/>
      <c r="J10"/>
      <c r="K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F657-B33B-46C9-98D5-74D6B4204551}">
  <dimension ref="A1:R125"/>
  <sheetViews>
    <sheetView workbookViewId="0">
      <selection activeCell="F34" sqref="F34"/>
    </sheetView>
  </sheetViews>
  <sheetFormatPr defaultRowHeight="15" x14ac:dyDescent="0.25"/>
  <cols>
    <col min="1" max="1" width="8.85546875" bestFit="1" customWidth="1"/>
    <col min="2" max="2" width="26.42578125" customWidth="1"/>
    <col min="3" max="3" width="11.42578125" customWidth="1"/>
    <col min="4" max="6" width="15.7109375" customWidth="1"/>
    <col min="8" max="8" width="24.28515625" bestFit="1" customWidth="1"/>
    <col min="10" max="10" width="12.7109375" customWidth="1"/>
    <col min="11" max="17" width="3.28515625" customWidth="1"/>
  </cols>
  <sheetData>
    <row r="1" spans="1:18" ht="15.75" thickBot="1" x14ac:dyDescent="0.3">
      <c r="A1" s="39" t="s">
        <v>824</v>
      </c>
      <c r="B1" s="39" t="s">
        <v>63</v>
      </c>
      <c r="C1" s="39" t="s">
        <v>825</v>
      </c>
      <c r="D1" s="39" t="s">
        <v>826</v>
      </c>
      <c r="E1" s="39" t="s">
        <v>827</v>
      </c>
      <c r="F1" s="39" t="s">
        <v>828</v>
      </c>
      <c r="H1" s="40" t="s">
        <v>829</v>
      </c>
      <c r="K1" s="41" t="s">
        <v>830</v>
      </c>
      <c r="L1" s="41" t="s">
        <v>831</v>
      </c>
      <c r="M1" s="41" t="s">
        <v>832</v>
      </c>
      <c r="N1" s="41" t="s">
        <v>833</v>
      </c>
      <c r="O1" s="41" t="s">
        <v>830</v>
      </c>
      <c r="P1" s="42" t="s">
        <v>832</v>
      </c>
      <c r="Q1" s="42" t="s">
        <v>834</v>
      </c>
    </row>
    <row r="2" spans="1:18" ht="15.75" thickTop="1" x14ac:dyDescent="0.25">
      <c r="A2" s="22">
        <v>376</v>
      </c>
      <c r="B2" s="43" t="s">
        <v>835</v>
      </c>
      <c r="C2" s="44">
        <v>42984</v>
      </c>
      <c r="D2" s="44">
        <v>43102</v>
      </c>
      <c r="E2" s="45">
        <f>D2-C2</f>
        <v>118</v>
      </c>
      <c r="F2" s="38">
        <f t="shared" ref="F2:F21" si="0">NETWORKDAYS(C2,D2,Holidays)</f>
        <v>79</v>
      </c>
      <c r="H2" s="46">
        <v>42984</v>
      </c>
      <c r="J2" s="47" t="str">
        <f>TEXT(K2,"mmmm")</f>
        <v>септември</v>
      </c>
      <c r="K2" s="48">
        <v>42982</v>
      </c>
      <c r="L2" s="48">
        <f>K2+1</f>
        <v>42983</v>
      </c>
      <c r="M2" s="48">
        <f t="shared" ref="M2:Q2" si="1">L2+1</f>
        <v>42984</v>
      </c>
      <c r="N2" s="48">
        <f t="shared" si="1"/>
        <v>42985</v>
      </c>
      <c r="O2" s="48">
        <f t="shared" si="1"/>
        <v>42986</v>
      </c>
      <c r="P2" s="49">
        <f t="shared" si="1"/>
        <v>42987</v>
      </c>
      <c r="Q2" s="49">
        <f t="shared" si="1"/>
        <v>42988</v>
      </c>
      <c r="R2" s="48" t="str">
        <f>TEXT(Q2,"yyyy")</f>
        <v>2017</v>
      </c>
    </row>
    <row r="3" spans="1:18" x14ac:dyDescent="0.25">
      <c r="A3" s="22">
        <v>377</v>
      </c>
      <c r="B3" s="43" t="s">
        <v>836</v>
      </c>
      <c r="C3" s="44">
        <v>43011</v>
      </c>
      <c r="D3" s="44">
        <v>43108</v>
      </c>
      <c r="E3" s="45">
        <f t="shared" ref="E3:E21" si="2">D3-C3</f>
        <v>97</v>
      </c>
      <c r="F3" s="38">
        <f t="shared" si="0"/>
        <v>66</v>
      </c>
      <c r="H3" s="44">
        <v>43000</v>
      </c>
      <c r="J3" s="47" t="str">
        <f>TEXT(K3,"mmmm")</f>
        <v>септември</v>
      </c>
      <c r="K3" s="48">
        <f>K2+7</f>
        <v>42989</v>
      </c>
      <c r="L3" s="48">
        <f t="shared" ref="L3:Q18" si="3">L2+7</f>
        <v>42990</v>
      </c>
      <c r="M3" s="48">
        <f t="shared" si="3"/>
        <v>42991</v>
      </c>
      <c r="N3" s="48">
        <f t="shared" si="3"/>
        <v>42992</v>
      </c>
      <c r="O3" s="48">
        <f t="shared" si="3"/>
        <v>42993</v>
      </c>
      <c r="P3" s="49">
        <f t="shared" si="3"/>
        <v>42994</v>
      </c>
      <c r="Q3" s="49">
        <f t="shared" si="3"/>
        <v>42995</v>
      </c>
      <c r="R3" s="48" t="str">
        <f>TEXT(Q3,"yyyy")</f>
        <v>2017</v>
      </c>
    </row>
    <row r="4" spans="1:18" x14ac:dyDescent="0.25">
      <c r="A4" s="22">
        <v>380</v>
      </c>
      <c r="B4" s="43" t="s">
        <v>837</v>
      </c>
      <c r="C4" s="44">
        <v>43045</v>
      </c>
      <c r="D4" s="44">
        <v>43072</v>
      </c>
      <c r="E4" s="45">
        <f t="shared" si="2"/>
        <v>27</v>
      </c>
      <c r="F4" s="38">
        <f t="shared" si="0"/>
        <v>20</v>
      </c>
      <c r="H4" s="44">
        <v>43094</v>
      </c>
      <c r="J4" s="47" t="str">
        <f t="shared" ref="J4:J18" si="4">TEXT(K4,"mmmm")</f>
        <v>септември</v>
      </c>
      <c r="K4" s="48">
        <f t="shared" ref="K4:K18" si="5">K3+7</f>
        <v>42996</v>
      </c>
      <c r="L4" s="48">
        <f t="shared" si="3"/>
        <v>42997</v>
      </c>
      <c r="M4" s="48">
        <f t="shared" si="3"/>
        <v>42998</v>
      </c>
      <c r="N4" s="48">
        <f t="shared" si="3"/>
        <v>42999</v>
      </c>
      <c r="O4" s="48">
        <f t="shared" si="3"/>
        <v>43000</v>
      </c>
      <c r="P4" s="49">
        <f t="shared" si="3"/>
        <v>43001</v>
      </c>
      <c r="Q4" s="49">
        <f t="shared" si="3"/>
        <v>43002</v>
      </c>
      <c r="R4" s="48" t="str">
        <f t="shared" ref="R4:R18" si="6">TEXT(Q4,"yyyy")</f>
        <v>2017</v>
      </c>
    </row>
    <row r="5" spans="1:18" x14ac:dyDescent="0.25">
      <c r="A5" s="22">
        <v>381</v>
      </c>
      <c r="B5" s="43" t="s">
        <v>838</v>
      </c>
      <c r="C5" s="44">
        <v>43064</v>
      </c>
      <c r="D5" s="44">
        <v>43156</v>
      </c>
      <c r="E5" s="45">
        <f t="shared" si="2"/>
        <v>92</v>
      </c>
      <c r="F5" s="38">
        <f t="shared" si="0"/>
        <v>61</v>
      </c>
      <c r="H5" s="44">
        <v>43095</v>
      </c>
      <c r="J5" s="47" t="str">
        <f t="shared" si="4"/>
        <v>септември</v>
      </c>
      <c r="K5" s="48">
        <f t="shared" si="5"/>
        <v>43003</v>
      </c>
      <c r="L5" s="48">
        <f t="shared" si="3"/>
        <v>43004</v>
      </c>
      <c r="M5" s="48">
        <f t="shared" si="3"/>
        <v>43005</v>
      </c>
      <c r="N5" s="48">
        <f t="shared" si="3"/>
        <v>43006</v>
      </c>
      <c r="O5" s="48">
        <f t="shared" si="3"/>
        <v>43007</v>
      </c>
      <c r="P5" s="49">
        <f t="shared" si="3"/>
        <v>43008</v>
      </c>
      <c r="Q5" s="49">
        <f t="shared" si="3"/>
        <v>43009</v>
      </c>
      <c r="R5" s="48" t="str">
        <f t="shared" si="6"/>
        <v>2017</v>
      </c>
    </row>
    <row r="6" spans="1:18" x14ac:dyDescent="0.25">
      <c r="A6" s="22">
        <v>385</v>
      </c>
      <c r="B6" s="43" t="s">
        <v>839</v>
      </c>
      <c r="C6" s="44">
        <v>43102</v>
      </c>
      <c r="D6" s="44">
        <v>43175</v>
      </c>
      <c r="E6" s="45">
        <f t="shared" si="2"/>
        <v>73</v>
      </c>
      <c r="F6" s="38">
        <f t="shared" si="0"/>
        <v>53</v>
      </c>
      <c r="H6" s="44">
        <v>43096</v>
      </c>
      <c r="J6" s="47" t="str">
        <f t="shared" si="4"/>
        <v>октомври</v>
      </c>
      <c r="K6" s="48">
        <f t="shared" si="5"/>
        <v>43010</v>
      </c>
      <c r="L6" s="48">
        <f t="shared" si="3"/>
        <v>43011</v>
      </c>
      <c r="M6" s="48">
        <f t="shared" si="3"/>
        <v>43012</v>
      </c>
      <c r="N6" s="48">
        <f t="shared" si="3"/>
        <v>43013</v>
      </c>
      <c r="O6" s="48">
        <f t="shared" si="3"/>
        <v>43014</v>
      </c>
      <c r="P6" s="49">
        <f t="shared" si="3"/>
        <v>43015</v>
      </c>
      <c r="Q6" s="49">
        <f t="shared" si="3"/>
        <v>43016</v>
      </c>
      <c r="R6" s="48" t="str">
        <f t="shared" si="6"/>
        <v>2017</v>
      </c>
    </row>
    <row r="7" spans="1:18" x14ac:dyDescent="0.25">
      <c r="A7" s="22">
        <v>393</v>
      </c>
      <c r="B7" s="43" t="s">
        <v>840</v>
      </c>
      <c r="C7" s="44">
        <v>43129</v>
      </c>
      <c r="D7" s="44">
        <v>43233</v>
      </c>
      <c r="E7" s="45">
        <f t="shared" si="2"/>
        <v>104</v>
      </c>
      <c r="F7" s="38">
        <f t="shared" si="0"/>
        <v>71</v>
      </c>
      <c r="H7" s="44">
        <v>43101</v>
      </c>
      <c r="J7" s="47" t="str">
        <f t="shared" si="4"/>
        <v>октомври</v>
      </c>
      <c r="K7" s="48">
        <f t="shared" si="5"/>
        <v>43017</v>
      </c>
      <c r="L7" s="48">
        <f t="shared" si="3"/>
        <v>43018</v>
      </c>
      <c r="M7" s="48">
        <f t="shared" si="3"/>
        <v>43019</v>
      </c>
      <c r="N7" s="48">
        <f t="shared" si="3"/>
        <v>43020</v>
      </c>
      <c r="O7" s="48">
        <f t="shared" si="3"/>
        <v>43021</v>
      </c>
      <c r="P7" s="49">
        <f t="shared" si="3"/>
        <v>43022</v>
      </c>
      <c r="Q7" s="49">
        <f t="shared" si="3"/>
        <v>43023</v>
      </c>
      <c r="R7" s="48" t="str">
        <f t="shared" si="6"/>
        <v>2017</v>
      </c>
    </row>
    <row r="8" spans="1:18" x14ac:dyDescent="0.25">
      <c r="A8" s="22">
        <v>407</v>
      </c>
      <c r="B8" s="43" t="s">
        <v>841</v>
      </c>
      <c r="C8" s="44">
        <v>43156</v>
      </c>
      <c r="D8" s="44">
        <v>43243</v>
      </c>
      <c r="E8" s="45">
        <f t="shared" si="2"/>
        <v>87</v>
      </c>
      <c r="F8" s="38">
        <f t="shared" si="0"/>
        <v>59</v>
      </c>
      <c r="H8" s="44">
        <v>43164</v>
      </c>
      <c r="J8" s="47" t="str">
        <f t="shared" si="4"/>
        <v>октомври</v>
      </c>
      <c r="K8" s="48">
        <f t="shared" si="5"/>
        <v>43024</v>
      </c>
      <c r="L8" s="48">
        <f t="shared" si="3"/>
        <v>43025</v>
      </c>
      <c r="M8" s="48">
        <f t="shared" si="3"/>
        <v>43026</v>
      </c>
      <c r="N8" s="48">
        <f t="shared" si="3"/>
        <v>43027</v>
      </c>
      <c r="O8" s="48">
        <f t="shared" si="3"/>
        <v>43028</v>
      </c>
      <c r="P8" s="49">
        <f t="shared" si="3"/>
        <v>43029</v>
      </c>
      <c r="Q8" s="49">
        <f t="shared" si="3"/>
        <v>43030</v>
      </c>
      <c r="R8" s="48" t="str">
        <f t="shared" si="6"/>
        <v>2017</v>
      </c>
    </row>
    <row r="9" spans="1:18" x14ac:dyDescent="0.25">
      <c r="A9" s="22">
        <v>415</v>
      </c>
      <c r="B9" s="43" t="s">
        <v>842</v>
      </c>
      <c r="C9" s="44">
        <v>43173</v>
      </c>
      <c r="D9" s="44">
        <v>43240</v>
      </c>
      <c r="E9" s="45">
        <f t="shared" si="2"/>
        <v>67</v>
      </c>
      <c r="F9" s="38">
        <f t="shared" si="0"/>
        <v>45</v>
      </c>
      <c r="H9" s="44">
        <v>43106</v>
      </c>
      <c r="J9" s="47" t="str">
        <f t="shared" si="4"/>
        <v>октомври</v>
      </c>
      <c r="K9" s="48">
        <f t="shared" si="5"/>
        <v>43031</v>
      </c>
      <c r="L9" s="48">
        <f t="shared" si="3"/>
        <v>43032</v>
      </c>
      <c r="M9" s="48">
        <f t="shared" si="3"/>
        <v>43033</v>
      </c>
      <c r="N9" s="48">
        <f t="shared" si="3"/>
        <v>43034</v>
      </c>
      <c r="O9" s="48">
        <f t="shared" si="3"/>
        <v>43035</v>
      </c>
      <c r="P9" s="49">
        <f t="shared" si="3"/>
        <v>43036</v>
      </c>
      <c r="Q9" s="49">
        <f t="shared" si="3"/>
        <v>43037</v>
      </c>
      <c r="R9" s="48" t="str">
        <f t="shared" si="6"/>
        <v>2017</v>
      </c>
    </row>
    <row r="10" spans="1:18" x14ac:dyDescent="0.25">
      <c r="A10" s="22">
        <v>418</v>
      </c>
      <c r="B10" s="43" t="s">
        <v>843</v>
      </c>
      <c r="C10" s="44">
        <v>43201</v>
      </c>
      <c r="D10" s="44">
        <v>43278</v>
      </c>
      <c r="E10" s="45">
        <f t="shared" si="2"/>
        <v>77</v>
      </c>
      <c r="F10" s="38">
        <f t="shared" si="0"/>
        <v>53</v>
      </c>
      <c r="H10" s="44">
        <v>43199</v>
      </c>
      <c r="J10" s="47" t="str">
        <f t="shared" si="4"/>
        <v>октомври</v>
      </c>
      <c r="K10" s="48">
        <f t="shared" si="5"/>
        <v>43038</v>
      </c>
      <c r="L10" s="48">
        <f t="shared" si="3"/>
        <v>43039</v>
      </c>
      <c r="M10" s="48">
        <f t="shared" si="3"/>
        <v>43040</v>
      </c>
      <c r="N10" s="48">
        <f t="shared" si="3"/>
        <v>43041</v>
      </c>
      <c r="O10" s="48">
        <f t="shared" si="3"/>
        <v>43042</v>
      </c>
      <c r="P10" s="49">
        <f t="shared" si="3"/>
        <v>43043</v>
      </c>
      <c r="Q10" s="49">
        <f t="shared" si="3"/>
        <v>43044</v>
      </c>
      <c r="R10" s="48" t="str">
        <f t="shared" si="6"/>
        <v>2017</v>
      </c>
    </row>
    <row r="11" spans="1:18" x14ac:dyDescent="0.25">
      <c r="A11" s="22">
        <v>432</v>
      </c>
      <c r="B11" s="43" t="s">
        <v>844</v>
      </c>
      <c r="C11" s="44">
        <v>43234</v>
      </c>
      <c r="D11" s="44">
        <v>43312</v>
      </c>
      <c r="E11" s="45">
        <f t="shared" si="2"/>
        <v>78</v>
      </c>
      <c r="F11" s="38">
        <f t="shared" si="0"/>
        <v>56</v>
      </c>
      <c r="H11" s="44">
        <v>43221</v>
      </c>
      <c r="J11" s="47" t="str">
        <f t="shared" si="4"/>
        <v>ноември</v>
      </c>
      <c r="K11" s="48">
        <f t="shared" si="5"/>
        <v>43045</v>
      </c>
      <c r="L11" s="48">
        <f t="shared" si="3"/>
        <v>43046</v>
      </c>
      <c r="M11" s="48">
        <f t="shared" si="3"/>
        <v>43047</v>
      </c>
      <c r="N11" s="48">
        <f t="shared" si="3"/>
        <v>43048</v>
      </c>
      <c r="O11" s="48">
        <f t="shared" si="3"/>
        <v>43049</v>
      </c>
      <c r="P11" s="49">
        <f t="shared" si="3"/>
        <v>43050</v>
      </c>
      <c r="Q11" s="49">
        <f t="shared" si="3"/>
        <v>43051</v>
      </c>
      <c r="R11" s="48" t="str">
        <f t="shared" si="6"/>
        <v>2017</v>
      </c>
    </row>
    <row r="12" spans="1:18" x14ac:dyDescent="0.25">
      <c r="A12" s="22">
        <v>441</v>
      </c>
      <c r="B12" s="43" t="s">
        <v>845</v>
      </c>
      <c r="C12" s="44">
        <v>43266</v>
      </c>
      <c r="D12" s="44">
        <v>43297</v>
      </c>
      <c r="E12" s="45">
        <f t="shared" si="2"/>
        <v>31</v>
      </c>
      <c r="F12" s="38">
        <f t="shared" si="0"/>
        <v>22</v>
      </c>
      <c r="H12" s="44">
        <v>43227</v>
      </c>
      <c r="J12" s="47" t="str">
        <f t="shared" si="4"/>
        <v>ноември</v>
      </c>
      <c r="K12" s="48">
        <f t="shared" si="5"/>
        <v>43052</v>
      </c>
      <c r="L12" s="48">
        <f t="shared" si="3"/>
        <v>43053</v>
      </c>
      <c r="M12" s="48">
        <f t="shared" si="3"/>
        <v>43054</v>
      </c>
      <c r="N12" s="48">
        <f t="shared" si="3"/>
        <v>43055</v>
      </c>
      <c r="O12" s="48">
        <f t="shared" si="3"/>
        <v>43056</v>
      </c>
      <c r="P12" s="49">
        <f t="shared" si="3"/>
        <v>43057</v>
      </c>
      <c r="Q12" s="49">
        <f t="shared" si="3"/>
        <v>43058</v>
      </c>
      <c r="R12" s="48" t="str">
        <f t="shared" si="6"/>
        <v>2017</v>
      </c>
    </row>
    <row r="13" spans="1:18" x14ac:dyDescent="0.25">
      <c r="A13" s="22">
        <v>451</v>
      </c>
      <c r="B13" s="43" t="s">
        <v>846</v>
      </c>
      <c r="C13" s="44">
        <v>43297</v>
      </c>
      <c r="D13" s="44">
        <v>43380</v>
      </c>
      <c r="E13" s="45">
        <f t="shared" si="2"/>
        <v>83</v>
      </c>
      <c r="F13" s="38">
        <f t="shared" si="0"/>
        <v>58</v>
      </c>
      <c r="H13" s="44">
        <v>43244</v>
      </c>
      <c r="J13" s="47" t="str">
        <f t="shared" si="4"/>
        <v>ноември</v>
      </c>
      <c r="K13" s="48">
        <f t="shared" si="5"/>
        <v>43059</v>
      </c>
      <c r="L13" s="48">
        <f t="shared" si="3"/>
        <v>43060</v>
      </c>
      <c r="M13" s="48">
        <f t="shared" si="3"/>
        <v>43061</v>
      </c>
      <c r="N13" s="48">
        <f t="shared" si="3"/>
        <v>43062</v>
      </c>
      <c r="O13" s="48">
        <f t="shared" si="3"/>
        <v>43063</v>
      </c>
      <c r="P13" s="49">
        <f t="shared" si="3"/>
        <v>43064</v>
      </c>
      <c r="Q13" s="49">
        <f t="shared" si="3"/>
        <v>43065</v>
      </c>
      <c r="R13" s="48" t="str">
        <f t="shared" si="6"/>
        <v>2017</v>
      </c>
    </row>
    <row r="14" spans="1:18" x14ac:dyDescent="0.25">
      <c r="A14" s="22">
        <v>487</v>
      </c>
      <c r="B14" s="43" t="s">
        <v>847</v>
      </c>
      <c r="C14" s="44">
        <v>43309</v>
      </c>
      <c r="D14" s="44">
        <v>43346</v>
      </c>
      <c r="E14" s="45">
        <f t="shared" si="2"/>
        <v>37</v>
      </c>
      <c r="F14" s="38">
        <f t="shared" si="0"/>
        <v>26</v>
      </c>
      <c r="H14" s="44">
        <v>43349</v>
      </c>
      <c r="J14" s="47" t="str">
        <f t="shared" si="4"/>
        <v>ноември</v>
      </c>
      <c r="K14" s="48">
        <f t="shared" si="5"/>
        <v>43066</v>
      </c>
      <c r="L14" s="48">
        <f t="shared" si="3"/>
        <v>43067</v>
      </c>
      <c r="M14" s="48">
        <f t="shared" si="3"/>
        <v>43068</v>
      </c>
      <c r="N14" s="48">
        <f t="shared" si="3"/>
        <v>43069</v>
      </c>
      <c r="O14" s="48">
        <f t="shared" si="3"/>
        <v>43070</v>
      </c>
      <c r="P14" s="49">
        <f t="shared" si="3"/>
        <v>43071</v>
      </c>
      <c r="Q14" s="49">
        <f t="shared" si="3"/>
        <v>43072</v>
      </c>
      <c r="R14" s="48" t="str">
        <f t="shared" si="6"/>
        <v>2017</v>
      </c>
    </row>
    <row r="15" spans="1:18" x14ac:dyDescent="0.25">
      <c r="A15" s="22">
        <v>503</v>
      </c>
      <c r="B15" s="43" t="s">
        <v>848</v>
      </c>
      <c r="C15" s="44">
        <v>43327</v>
      </c>
      <c r="D15" s="44">
        <v>43424</v>
      </c>
      <c r="E15" s="45">
        <f t="shared" si="2"/>
        <v>97</v>
      </c>
      <c r="F15" s="38">
        <f t="shared" si="0"/>
        <v>68</v>
      </c>
      <c r="H15" s="44">
        <v>43367</v>
      </c>
      <c r="J15" s="47" t="str">
        <f t="shared" si="4"/>
        <v>декември</v>
      </c>
      <c r="K15" s="48">
        <f t="shared" si="5"/>
        <v>43073</v>
      </c>
      <c r="L15" s="48">
        <f t="shared" si="3"/>
        <v>43074</v>
      </c>
      <c r="M15" s="48">
        <f t="shared" si="3"/>
        <v>43075</v>
      </c>
      <c r="N15" s="48">
        <f t="shared" si="3"/>
        <v>43076</v>
      </c>
      <c r="O15" s="48">
        <f t="shared" si="3"/>
        <v>43077</v>
      </c>
      <c r="P15" s="49">
        <f t="shared" si="3"/>
        <v>43078</v>
      </c>
      <c r="Q15" s="49">
        <f t="shared" si="3"/>
        <v>43079</v>
      </c>
      <c r="R15" s="48" t="str">
        <f t="shared" si="6"/>
        <v>2017</v>
      </c>
    </row>
    <row r="16" spans="1:18" x14ac:dyDescent="0.25">
      <c r="A16" s="22">
        <v>520</v>
      </c>
      <c r="B16" s="43" t="s">
        <v>849</v>
      </c>
      <c r="C16" s="44">
        <v>43353</v>
      </c>
      <c r="D16" s="44">
        <v>43449</v>
      </c>
      <c r="E16" s="45">
        <f t="shared" si="2"/>
        <v>96</v>
      </c>
      <c r="F16" s="38">
        <f t="shared" si="0"/>
        <v>69</v>
      </c>
      <c r="H16" s="44">
        <v>43458</v>
      </c>
      <c r="J16" s="47" t="str">
        <f t="shared" si="4"/>
        <v>декември</v>
      </c>
      <c r="K16" s="48">
        <f t="shared" si="5"/>
        <v>43080</v>
      </c>
      <c r="L16" s="48">
        <f t="shared" si="3"/>
        <v>43081</v>
      </c>
      <c r="M16" s="48">
        <f t="shared" si="3"/>
        <v>43082</v>
      </c>
      <c r="N16" s="48">
        <f t="shared" si="3"/>
        <v>43083</v>
      </c>
      <c r="O16" s="48">
        <f t="shared" si="3"/>
        <v>43084</v>
      </c>
      <c r="P16" s="49">
        <f t="shared" si="3"/>
        <v>43085</v>
      </c>
      <c r="Q16" s="49">
        <f t="shared" si="3"/>
        <v>43086</v>
      </c>
      <c r="R16" s="48" t="str">
        <f t="shared" si="6"/>
        <v>2017</v>
      </c>
    </row>
    <row r="17" spans="1:18" x14ac:dyDescent="0.25">
      <c r="A17" s="22">
        <v>535</v>
      </c>
      <c r="B17" s="43" t="s">
        <v>850</v>
      </c>
      <c r="C17" s="44">
        <v>43363</v>
      </c>
      <c r="D17" s="44">
        <v>43464</v>
      </c>
      <c r="E17" s="45">
        <f t="shared" si="2"/>
        <v>101</v>
      </c>
      <c r="F17" s="38">
        <f t="shared" si="0"/>
        <v>68</v>
      </c>
      <c r="H17" s="44">
        <v>43459</v>
      </c>
      <c r="J17" s="47" t="str">
        <f t="shared" si="4"/>
        <v>декември</v>
      </c>
      <c r="K17" s="48">
        <f t="shared" si="5"/>
        <v>43087</v>
      </c>
      <c r="L17" s="48">
        <f t="shared" si="3"/>
        <v>43088</v>
      </c>
      <c r="M17" s="48">
        <f t="shared" si="3"/>
        <v>43089</v>
      </c>
      <c r="N17" s="48">
        <f t="shared" si="3"/>
        <v>43090</v>
      </c>
      <c r="O17" s="48">
        <f t="shared" si="3"/>
        <v>43091</v>
      </c>
      <c r="P17" s="49">
        <f t="shared" si="3"/>
        <v>43092</v>
      </c>
      <c r="Q17" s="49">
        <f t="shared" si="3"/>
        <v>43093</v>
      </c>
      <c r="R17" s="48" t="str">
        <f t="shared" si="6"/>
        <v>2017</v>
      </c>
    </row>
    <row r="18" spans="1:18" x14ac:dyDescent="0.25">
      <c r="A18" s="22">
        <v>545</v>
      </c>
      <c r="B18" s="43" t="s">
        <v>851</v>
      </c>
      <c r="C18" s="44">
        <v>43402</v>
      </c>
      <c r="D18" s="44">
        <v>43514</v>
      </c>
      <c r="E18" s="45">
        <f t="shared" si="2"/>
        <v>112</v>
      </c>
      <c r="F18" s="38">
        <f t="shared" si="0"/>
        <v>77</v>
      </c>
      <c r="H18" s="44">
        <v>43460</v>
      </c>
      <c r="J18" s="47" t="str">
        <f t="shared" si="4"/>
        <v>декември</v>
      </c>
      <c r="K18" s="48">
        <f t="shared" si="5"/>
        <v>43094</v>
      </c>
      <c r="L18" s="48">
        <f t="shared" si="3"/>
        <v>43095</v>
      </c>
      <c r="M18" s="48">
        <f t="shared" si="3"/>
        <v>43096</v>
      </c>
      <c r="N18" s="48">
        <f t="shared" si="3"/>
        <v>43097</v>
      </c>
      <c r="O18" s="48">
        <f t="shared" si="3"/>
        <v>43098</v>
      </c>
      <c r="P18" s="49">
        <f t="shared" si="3"/>
        <v>43099</v>
      </c>
      <c r="Q18" s="49">
        <f t="shared" si="3"/>
        <v>43100</v>
      </c>
      <c r="R18" s="48" t="str">
        <f t="shared" si="6"/>
        <v>2017</v>
      </c>
    </row>
    <row r="19" spans="1:18" x14ac:dyDescent="0.25">
      <c r="A19" s="22">
        <v>553</v>
      </c>
      <c r="B19" s="43" t="s">
        <v>852</v>
      </c>
      <c r="C19" s="44">
        <v>43432</v>
      </c>
      <c r="D19" s="44">
        <v>43513</v>
      </c>
      <c r="E19" s="45">
        <f t="shared" si="2"/>
        <v>81</v>
      </c>
      <c r="F19" s="38">
        <f t="shared" si="0"/>
        <v>54</v>
      </c>
      <c r="H19" s="44">
        <v>43466</v>
      </c>
    </row>
    <row r="20" spans="1:18" x14ac:dyDescent="0.25">
      <c r="A20" s="22">
        <v>664</v>
      </c>
      <c r="B20" s="43" t="s">
        <v>853</v>
      </c>
      <c r="C20" s="44">
        <v>43464</v>
      </c>
      <c r="D20" s="44">
        <v>43541</v>
      </c>
      <c r="E20" s="45">
        <f t="shared" si="2"/>
        <v>77</v>
      </c>
      <c r="F20" s="38">
        <f t="shared" si="0"/>
        <v>53</v>
      </c>
      <c r="H20" s="44">
        <v>43528</v>
      </c>
    </row>
    <row r="21" spans="1:18" x14ac:dyDescent="0.25">
      <c r="A21" s="22">
        <v>675</v>
      </c>
      <c r="B21" s="43" t="s">
        <v>854</v>
      </c>
      <c r="C21" s="44">
        <v>43498</v>
      </c>
      <c r="D21" s="44">
        <v>43606</v>
      </c>
      <c r="E21" s="45">
        <f t="shared" si="2"/>
        <v>108</v>
      </c>
      <c r="F21" s="38">
        <f t="shared" si="0"/>
        <v>72</v>
      </c>
      <c r="H21" s="44">
        <v>43581</v>
      </c>
    </row>
    <row r="22" spans="1:18" x14ac:dyDescent="0.25">
      <c r="H22" s="44">
        <v>43584</v>
      </c>
    </row>
    <row r="23" spans="1:18" x14ac:dyDescent="0.25">
      <c r="H23" s="44">
        <v>43586</v>
      </c>
    </row>
    <row r="24" spans="1:18" x14ac:dyDescent="0.25">
      <c r="H24" s="44">
        <v>43591</v>
      </c>
    </row>
    <row r="25" spans="1:18" x14ac:dyDescent="0.25">
      <c r="H25" s="44">
        <v>43609</v>
      </c>
    </row>
    <row r="26" spans="1:18" x14ac:dyDescent="0.25">
      <c r="H26" s="44">
        <v>43714</v>
      </c>
    </row>
    <row r="27" spans="1:18" x14ac:dyDescent="0.25">
      <c r="H27" s="44">
        <v>43731</v>
      </c>
    </row>
    <row r="28" spans="1:18" x14ac:dyDescent="0.25">
      <c r="H28" s="44">
        <v>43823</v>
      </c>
    </row>
    <row r="29" spans="1:18" x14ac:dyDescent="0.25">
      <c r="H29" s="44">
        <v>43824</v>
      </c>
    </row>
    <row r="30" spans="1:18" x14ac:dyDescent="0.25">
      <c r="H30" s="44">
        <v>43825</v>
      </c>
    </row>
    <row r="124" spans="10:18" x14ac:dyDescent="0.25">
      <c r="J124" s="47"/>
      <c r="K124" s="48"/>
      <c r="L124" s="48"/>
      <c r="M124" s="48"/>
      <c r="N124" s="48"/>
      <c r="O124" s="48"/>
      <c r="P124" s="48"/>
      <c r="Q124" s="48"/>
      <c r="R124" s="48"/>
    </row>
    <row r="125" spans="10:18" x14ac:dyDescent="0.25">
      <c r="J125" s="47"/>
      <c r="K125" s="48"/>
      <c r="L125" s="48"/>
      <c r="M125" s="48"/>
      <c r="N125" s="48"/>
      <c r="O125" s="48"/>
      <c r="P125" s="48"/>
      <c r="Q125" s="48"/>
      <c r="R125" s="48"/>
    </row>
  </sheetData>
  <conditionalFormatting sqref="J2:J18 R2:R18">
    <cfRule type="expression" dxfId="3" priority="4">
      <formula>J2=J1</formula>
    </cfRule>
  </conditionalFormatting>
  <conditionalFormatting sqref="K2:Q18">
    <cfRule type="expression" dxfId="2" priority="1">
      <formula>COUNTIF($H$2:$H$30,K2)&gt;0</formula>
    </cfRule>
    <cfRule type="expression" dxfId="1" priority="2">
      <formula>MONTH(K2)&lt;&gt;MONTH(J2)</formula>
    </cfRule>
    <cfRule type="expression" dxfId="0" priority="3">
      <formula>MONTH(K2)&lt;&gt;MONTH(K1)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45A0-1B15-4775-BD49-1CDBB522FD01}">
  <dimension ref="A1:E7"/>
  <sheetViews>
    <sheetView workbookViewId="0"/>
  </sheetViews>
  <sheetFormatPr defaultRowHeight="15" x14ac:dyDescent="0.25"/>
  <cols>
    <col min="1" max="1" width="23.5703125" bestFit="1" customWidth="1"/>
    <col min="2" max="2" width="16.5703125" customWidth="1"/>
    <col min="3" max="3" width="18" bestFit="1" customWidth="1"/>
    <col min="4" max="4" width="11.42578125" bestFit="1" customWidth="1"/>
    <col min="5" max="5" width="16.42578125" bestFit="1" customWidth="1"/>
  </cols>
  <sheetData>
    <row r="1" spans="1:5" x14ac:dyDescent="0.25">
      <c r="A1" s="17" t="s">
        <v>855</v>
      </c>
      <c r="B1" s="17" t="s">
        <v>825</v>
      </c>
      <c r="C1" s="17" t="s">
        <v>856</v>
      </c>
      <c r="D1" s="17" t="s">
        <v>826</v>
      </c>
      <c r="E1" s="17" t="s">
        <v>857</v>
      </c>
    </row>
    <row r="2" spans="1:5" x14ac:dyDescent="0.25">
      <c r="A2" s="50" t="s">
        <v>858</v>
      </c>
      <c r="B2" s="51">
        <v>42373</v>
      </c>
      <c r="C2">
        <v>20</v>
      </c>
      <c r="D2" s="51">
        <v>42401</v>
      </c>
      <c r="E2">
        <v>28</v>
      </c>
    </row>
    <row r="3" spans="1:5" x14ac:dyDescent="0.25">
      <c r="A3" s="52" t="s">
        <v>859</v>
      </c>
      <c r="B3" s="51">
        <v>42394</v>
      </c>
      <c r="C3">
        <v>30</v>
      </c>
      <c r="D3" s="51">
        <v>42436</v>
      </c>
      <c r="E3">
        <v>42</v>
      </c>
    </row>
    <row r="4" spans="1:5" x14ac:dyDescent="0.25">
      <c r="A4" s="53" t="s">
        <v>860</v>
      </c>
      <c r="B4" s="51">
        <v>42418</v>
      </c>
      <c r="C4">
        <v>45</v>
      </c>
      <c r="D4" s="51">
        <v>42481</v>
      </c>
      <c r="E4">
        <v>63</v>
      </c>
    </row>
    <row r="5" spans="1:5" x14ac:dyDescent="0.25">
      <c r="A5" s="54" t="s">
        <v>861</v>
      </c>
      <c r="B5" s="51">
        <v>42449</v>
      </c>
      <c r="C5">
        <v>60</v>
      </c>
      <c r="D5" s="51">
        <v>42531</v>
      </c>
      <c r="E5">
        <v>82</v>
      </c>
    </row>
    <row r="6" spans="1:5" x14ac:dyDescent="0.25">
      <c r="A6" s="55" t="s">
        <v>862</v>
      </c>
      <c r="B6" s="51">
        <v>42494</v>
      </c>
      <c r="C6">
        <v>20</v>
      </c>
      <c r="D6" s="51">
        <v>42522</v>
      </c>
      <c r="E6">
        <v>28</v>
      </c>
    </row>
    <row r="7" spans="1:5" x14ac:dyDescent="0.25">
      <c r="A7" s="56" t="s">
        <v>863</v>
      </c>
      <c r="B7" s="51">
        <v>42495</v>
      </c>
      <c r="C7">
        <v>30</v>
      </c>
      <c r="D7" s="51">
        <v>42537</v>
      </c>
      <c r="E7">
        <v>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9B70-DE21-4D3A-A968-A48413A604E7}">
  <dimension ref="A1:M481"/>
  <sheetViews>
    <sheetView topLeftCell="C1" workbookViewId="0">
      <selection activeCell="X25" sqref="X25"/>
    </sheetView>
  </sheetViews>
  <sheetFormatPr defaultRowHeight="15" x14ac:dyDescent="0.25"/>
  <cols>
    <col min="1" max="1" width="12.7109375" customWidth="1"/>
    <col min="2" max="2" width="29.140625" bestFit="1" customWidth="1"/>
    <col min="3" max="6" width="10.7109375" customWidth="1"/>
    <col min="7" max="7" width="11.85546875" bestFit="1" customWidth="1"/>
    <col min="8" max="12" width="10.7109375" customWidth="1"/>
    <col min="13" max="13" width="15.7109375" bestFit="1" customWidth="1"/>
  </cols>
  <sheetData>
    <row r="1" spans="1:13" ht="30" x14ac:dyDescent="0.25">
      <c r="A1" s="17" t="s">
        <v>864</v>
      </c>
      <c r="B1" s="17" t="s">
        <v>865</v>
      </c>
      <c r="C1" s="17" t="s">
        <v>866</v>
      </c>
      <c r="D1" s="17" t="s">
        <v>867</v>
      </c>
      <c r="E1" s="17" t="s">
        <v>868</v>
      </c>
      <c r="F1" s="17" t="s">
        <v>869</v>
      </c>
      <c r="G1" s="57" t="s">
        <v>870</v>
      </c>
      <c r="H1" s="57" t="s">
        <v>871</v>
      </c>
      <c r="I1" s="17" t="s">
        <v>872</v>
      </c>
      <c r="J1" s="17" t="s">
        <v>873</v>
      </c>
      <c r="K1" s="17" t="s">
        <v>874</v>
      </c>
      <c r="L1" s="17" t="s">
        <v>875</v>
      </c>
      <c r="M1" s="17" t="s">
        <v>876</v>
      </c>
    </row>
    <row r="2" spans="1:13" x14ac:dyDescent="0.25">
      <c r="A2">
        <v>2000</v>
      </c>
      <c r="B2" t="s">
        <v>877</v>
      </c>
      <c r="C2" s="24" t="s">
        <v>878</v>
      </c>
      <c r="D2" s="24" t="s">
        <v>879</v>
      </c>
      <c r="E2" s="24" t="s">
        <v>880</v>
      </c>
      <c r="F2" s="24">
        <v>116</v>
      </c>
      <c r="G2" s="24">
        <v>748</v>
      </c>
      <c r="H2" s="24">
        <v>880</v>
      </c>
      <c r="I2" s="24">
        <v>-132</v>
      </c>
      <c r="J2" s="24">
        <v>5</v>
      </c>
      <c r="K2" s="24">
        <v>69</v>
      </c>
      <c r="L2" s="24">
        <v>93</v>
      </c>
      <c r="M2" s="23">
        <v>16519500</v>
      </c>
    </row>
    <row r="3" spans="1:13" x14ac:dyDescent="0.25">
      <c r="A3">
        <v>2000</v>
      </c>
      <c r="B3" t="s">
        <v>881</v>
      </c>
      <c r="C3" s="24" t="s">
        <v>882</v>
      </c>
      <c r="D3" s="24" t="s">
        <v>883</v>
      </c>
      <c r="E3" s="24" t="s">
        <v>884</v>
      </c>
      <c r="F3" s="24">
        <v>160</v>
      </c>
      <c r="G3" s="24">
        <v>731</v>
      </c>
      <c r="H3" s="24">
        <v>797</v>
      </c>
      <c r="I3" s="24">
        <v>-66</v>
      </c>
      <c r="J3" s="24">
        <v>3</v>
      </c>
      <c r="K3" s="24">
        <v>79</v>
      </c>
      <c r="L3" s="24">
        <v>82</v>
      </c>
      <c r="M3" s="23">
        <v>19872000</v>
      </c>
    </row>
    <row r="4" spans="1:13" x14ac:dyDescent="0.25">
      <c r="A4">
        <v>2000</v>
      </c>
      <c r="B4" t="s">
        <v>885</v>
      </c>
      <c r="C4" s="24" t="s">
        <v>886</v>
      </c>
      <c r="D4" s="24" t="s">
        <v>879</v>
      </c>
      <c r="E4" s="24" t="s">
        <v>880</v>
      </c>
      <c r="F4" s="24">
        <v>150</v>
      </c>
      <c r="G4" s="24">
        <v>879</v>
      </c>
      <c r="H4" s="24">
        <v>930</v>
      </c>
      <c r="I4" s="24">
        <v>-51</v>
      </c>
      <c r="J4" s="24">
        <v>4</v>
      </c>
      <c r="K4" s="24">
        <v>77</v>
      </c>
      <c r="L4" s="24">
        <v>85</v>
      </c>
      <c r="M4" s="23">
        <v>23433000</v>
      </c>
    </row>
    <row r="5" spans="1:13" x14ac:dyDescent="0.25">
      <c r="A5">
        <v>2000</v>
      </c>
      <c r="B5" t="s">
        <v>887</v>
      </c>
      <c r="C5" s="24" t="s">
        <v>888</v>
      </c>
      <c r="D5" s="24" t="s">
        <v>883</v>
      </c>
      <c r="E5" s="24" t="s">
        <v>880</v>
      </c>
      <c r="F5" s="24">
        <v>168</v>
      </c>
      <c r="G5" s="24">
        <v>793</v>
      </c>
      <c r="H5" s="24">
        <v>888</v>
      </c>
      <c r="I5" s="24">
        <v>-95</v>
      </c>
      <c r="J5" s="24">
        <v>5</v>
      </c>
      <c r="K5" s="24">
        <v>69</v>
      </c>
      <c r="L5" s="24">
        <v>93</v>
      </c>
      <c r="M5" s="23">
        <v>28928334</v>
      </c>
    </row>
    <row r="6" spans="1:13" x14ac:dyDescent="0.25">
      <c r="A6">
        <v>2000</v>
      </c>
      <c r="B6" t="s">
        <v>889</v>
      </c>
      <c r="C6" s="24" t="s">
        <v>890</v>
      </c>
      <c r="D6" s="24" t="s">
        <v>879</v>
      </c>
      <c r="E6" s="24" t="s">
        <v>880</v>
      </c>
      <c r="F6" s="24">
        <v>216</v>
      </c>
      <c r="G6" s="24">
        <v>978</v>
      </c>
      <c r="H6" s="24">
        <v>839</v>
      </c>
      <c r="I6" s="24">
        <v>139</v>
      </c>
      <c r="J6" s="24">
        <v>1</v>
      </c>
      <c r="K6" s="24">
        <v>95</v>
      </c>
      <c r="L6" s="24">
        <v>67</v>
      </c>
      <c r="M6" s="23">
        <v>31133500</v>
      </c>
    </row>
    <row r="7" spans="1:13" x14ac:dyDescent="0.25">
      <c r="A7">
        <v>2000</v>
      </c>
      <c r="B7" t="s">
        <v>891</v>
      </c>
      <c r="C7" s="24" t="s">
        <v>892</v>
      </c>
      <c r="D7" s="24" t="s">
        <v>879</v>
      </c>
      <c r="E7" s="24" t="s">
        <v>893</v>
      </c>
      <c r="F7" s="24">
        <v>239</v>
      </c>
      <c r="G7" s="24">
        <v>947</v>
      </c>
      <c r="H7" s="24">
        <v>813</v>
      </c>
      <c r="I7" s="24">
        <v>134</v>
      </c>
      <c r="J7" s="24">
        <v>1</v>
      </c>
      <c r="K7" s="24">
        <v>91</v>
      </c>
      <c r="L7" s="24">
        <v>70</v>
      </c>
      <c r="M7" s="23">
        <v>31971333</v>
      </c>
    </row>
    <row r="8" spans="1:13" x14ac:dyDescent="0.25">
      <c r="A8">
        <v>2000</v>
      </c>
      <c r="B8" t="s">
        <v>894</v>
      </c>
      <c r="C8" s="24" t="s">
        <v>895</v>
      </c>
      <c r="D8" s="24" t="s">
        <v>883</v>
      </c>
      <c r="E8" s="24" t="s">
        <v>884</v>
      </c>
      <c r="F8" s="24">
        <v>178</v>
      </c>
      <c r="G8" s="24">
        <v>738</v>
      </c>
      <c r="H8" s="24">
        <v>902</v>
      </c>
      <c r="I8" s="24">
        <v>-164</v>
      </c>
      <c r="J8" s="24">
        <v>4</v>
      </c>
      <c r="K8" s="24">
        <v>67</v>
      </c>
      <c r="L8" s="24">
        <v>95</v>
      </c>
      <c r="M8" s="23">
        <v>32994333</v>
      </c>
    </row>
    <row r="9" spans="1:13" x14ac:dyDescent="0.25">
      <c r="A9">
        <v>2000</v>
      </c>
      <c r="B9" t="s">
        <v>896</v>
      </c>
      <c r="C9" s="24" t="s">
        <v>897</v>
      </c>
      <c r="D9" s="24" t="s">
        <v>883</v>
      </c>
      <c r="E9" s="24" t="s">
        <v>880</v>
      </c>
      <c r="F9" s="24">
        <v>177</v>
      </c>
      <c r="G9" s="24">
        <v>740</v>
      </c>
      <c r="H9" s="24">
        <v>826</v>
      </c>
      <c r="I9" s="24">
        <v>-86</v>
      </c>
      <c r="J9" s="24">
        <v>3</v>
      </c>
      <c r="K9" s="24">
        <v>73</v>
      </c>
      <c r="L9" s="24">
        <v>89</v>
      </c>
      <c r="M9" s="23">
        <v>36505333</v>
      </c>
    </row>
    <row r="10" spans="1:13" x14ac:dyDescent="0.25">
      <c r="A10">
        <v>2000</v>
      </c>
      <c r="B10" t="s">
        <v>898</v>
      </c>
      <c r="C10" s="24" t="s">
        <v>899</v>
      </c>
      <c r="D10" s="24" t="s">
        <v>879</v>
      </c>
      <c r="E10" s="24" t="s">
        <v>884</v>
      </c>
      <c r="F10" s="24">
        <v>244</v>
      </c>
      <c r="G10" s="24">
        <v>861</v>
      </c>
      <c r="H10" s="24">
        <v>908</v>
      </c>
      <c r="I10" s="24">
        <v>-47</v>
      </c>
      <c r="J10" s="24">
        <v>3</v>
      </c>
      <c r="K10" s="24">
        <v>83</v>
      </c>
      <c r="L10" s="24">
        <v>79</v>
      </c>
      <c r="M10" s="23">
        <v>44838332</v>
      </c>
    </row>
    <row r="11" spans="1:13" x14ac:dyDescent="0.25">
      <c r="A11">
        <v>2000</v>
      </c>
      <c r="B11" t="s">
        <v>900</v>
      </c>
      <c r="C11" s="24" t="s">
        <v>901</v>
      </c>
      <c r="D11" s="24" t="s">
        <v>883</v>
      </c>
      <c r="E11" s="24" t="s">
        <v>880</v>
      </c>
      <c r="F11" s="24">
        <v>200</v>
      </c>
      <c r="G11" s="24">
        <v>825</v>
      </c>
      <c r="H11" s="24">
        <v>765</v>
      </c>
      <c r="I11" s="24">
        <v>60</v>
      </c>
      <c r="J11" s="24">
        <v>2</v>
      </c>
      <c r="K11" s="24">
        <v>85</v>
      </c>
      <c r="L11" s="24">
        <v>77</v>
      </c>
      <c r="M11" s="23">
        <v>46867200</v>
      </c>
    </row>
    <row r="12" spans="1:13" x14ac:dyDescent="0.25">
      <c r="A12">
        <v>2000</v>
      </c>
      <c r="B12" t="s">
        <v>902</v>
      </c>
      <c r="C12" s="24" t="s">
        <v>903</v>
      </c>
      <c r="D12" s="24" t="s">
        <v>883</v>
      </c>
      <c r="E12" s="24" t="s">
        <v>884</v>
      </c>
      <c r="F12" s="24">
        <v>144</v>
      </c>
      <c r="G12" s="24">
        <v>708</v>
      </c>
      <c r="H12" s="24">
        <v>830</v>
      </c>
      <c r="I12" s="24">
        <v>-122</v>
      </c>
      <c r="J12" s="24">
        <v>5</v>
      </c>
      <c r="K12" s="24">
        <v>65</v>
      </c>
      <c r="L12" s="24">
        <v>97</v>
      </c>
      <c r="M12" s="23">
        <v>47308000</v>
      </c>
    </row>
    <row r="13" spans="1:13" x14ac:dyDescent="0.25">
      <c r="A13">
        <v>2000</v>
      </c>
      <c r="B13" t="s">
        <v>904</v>
      </c>
      <c r="C13" s="24" t="s">
        <v>905</v>
      </c>
      <c r="D13" s="24" t="s">
        <v>883</v>
      </c>
      <c r="E13" s="24" t="s">
        <v>880</v>
      </c>
      <c r="F13" s="24">
        <v>249</v>
      </c>
      <c r="G13" s="24">
        <v>938</v>
      </c>
      <c r="H13" s="24">
        <v>944</v>
      </c>
      <c r="I13" s="24">
        <v>-6</v>
      </c>
      <c r="J13" s="24">
        <v>4</v>
      </c>
      <c r="K13" s="24">
        <v>72</v>
      </c>
      <c r="L13" s="24">
        <v>90</v>
      </c>
      <c r="M13" s="23">
        <v>51289111</v>
      </c>
    </row>
    <row r="14" spans="1:13" x14ac:dyDescent="0.25">
      <c r="A14">
        <v>2000</v>
      </c>
      <c r="B14" t="s">
        <v>906</v>
      </c>
      <c r="C14" s="24" t="s">
        <v>907</v>
      </c>
      <c r="D14" s="24" t="s">
        <v>879</v>
      </c>
      <c r="E14" s="24" t="s">
        <v>893</v>
      </c>
      <c r="F14" s="24">
        <v>236</v>
      </c>
      <c r="G14" s="24">
        <v>864</v>
      </c>
      <c r="H14" s="24">
        <v>869</v>
      </c>
      <c r="I14" s="24">
        <v>-5</v>
      </c>
      <c r="J14" s="24">
        <v>3</v>
      </c>
      <c r="K14" s="24">
        <v>82</v>
      </c>
      <c r="L14" s="24">
        <v>80</v>
      </c>
      <c r="M14" s="23">
        <v>51464167</v>
      </c>
    </row>
    <row r="15" spans="1:13" x14ac:dyDescent="0.25">
      <c r="A15">
        <v>2000</v>
      </c>
      <c r="B15" t="s">
        <v>908</v>
      </c>
      <c r="C15" s="24" t="s">
        <v>909</v>
      </c>
      <c r="D15" s="24" t="s">
        <v>883</v>
      </c>
      <c r="E15" s="24" t="s">
        <v>893</v>
      </c>
      <c r="F15" s="24">
        <v>226</v>
      </c>
      <c r="G15" s="24">
        <v>925</v>
      </c>
      <c r="H15" s="24">
        <v>747</v>
      </c>
      <c r="I15" s="24">
        <v>178</v>
      </c>
      <c r="J15" s="24">
        <v>1</v>
      </c>
      <c r="K15" s="24">
        <v>97</v>
      </c>
      <c r="L15" s="24">
        <v>65</v>
      </c>
      <c r="M15" s="23">
        <v>53737826</v>
      </c>
    </row>
    <row r="16" spans="1:13" x14ac:dyDescent="0.25">
      <c r="A16">
        <v>2000</v>
      </c>
      <c r="B16" t="s">
        <v>910</v>
      </c>
      <c r="C16" s="24" t="s">
        <v>911</v>
      </c>
      <c r="D16" s="24" t="s">
        <v>883</v>
      </c>
      <c r="E16" s="24" t="s">
        <v>893</v>
      </c>
      <c r="F16" s="24">
        <v>157</v>
      </c>
      <c r="G16" s="24">
        <v>752</v>
      </c>
      <c r="H16" s="24">
        <v>815</v>
      </c>
      <c r="I16" s="24">
        <v>-63</v>
      </c>
      <c r="J16" s="24">
        <v>5</v>
      </c>
      <c r="K16" s="24">
        <v>76</v>
      </c>
      <c r="L16" s="24">
        <v>86</v>
      </c>
      <c r="M16" s="23">
        <v>54821000</v>
      </c>
    </row>
    <row r="17" spans="1:13" x14ac:dyDescent="0.25">
      <c r="A17">
        <v>2000</v>
      </c>
      <c r="B17" t="s">
        <v>912</v>
      </c>
      <c r="C17" s="24" t="s">
        <v>913</v>
      </c>
      <c r="D17" s="24" t="s">
        <v>879</v>
      </c>
      <c r="E17" s="24" t="s">
        <v>880</v>
      </c>
      <c r="F17" s="24">
        <v>177</v>
      </c>
      <c r="G17" s="24">
        <v>823</v>
      </c>
      <c r="H17" s="24">
        <v>827</v>
      </c>
      <c r="I17" s="24">
        <v>-4</v>
      </c>
      <c r="J17" s="24">
        <v>3</v>
      </c>
      <c r="K17" s="24">
        <v>79</v>
      </c>
      <c r="L17" s="24">
        <v>83</v>
      </c>
      <c r="M17" s="23">
        <v>58265167</v>
      </c>
    </row>
    <row r="18" spans="1:13" x14ac:dyDescent="0.25">
      <c r="A18">
        <v>2000</v>
      </c>
      <c r="B18" t="s">
        <v>914</v>
      </c>
      <c r="C18" s="24" t="s">
        <v>915</v>
      </c>
      <c r="D18" s="24" t="s">
        <v>879</v>
      </c>
      <c r="E18" s="24" t="s">
        <v>893</v>
      </c>
      <c r="F18" s="24">
        <v>198</v>
      </c>
      <c r="G18" s="24">
        <v>907</v>
      </c>
      <c r="H18" s="24">
        <v>780</v>
      </c>
      <c r="I18" s="24">
        <v>127</v>
      </c>
      <c r="J18" s="24">
        <v>2</v>
      </c>
      <c r="K18" s="24">
        <v>91</v>
      </c>
      <c r="L18" s="24">
        <v>71</v>
      </c>
      <c r="M18" s="23">
        <v>58915000</v>
      </c>
    </row>
    <row r="19" spans="1:13" x14ac:dyDescent="0.25">
      <c r="A19">
        <v>2000</v>
      </c>
      <c r="B19" t="s">
        <v>916</v>
      </c>
      <c r="C19" s="24" t="s">
        <v>917</v>
      </c>
      <c r="D19" s="24" t="s">
        <v>883</v>
      </c>
      <c r="E19" s="24" t="s">
        <v>880</v>
      </c>
      <c r="F19" s="24">
        <v>183</v>
      </c>
      <c r="G19" s="24">
        <v>764</v>
      </c>
      <c r="H19" s="24">
        <v>904</v>
      </c>
      <c r="I19" s="24">
        <v>-140</v>
      </c>
      <c r="J19" s="24">
        <v>6</v>
      </c>
      <c r="K19" s="24">
        <v>65</v>
      </c>
      <c r="L19" s="24">
        <v>97</v>
      </c>
      <c r="M19" s="23">
        <v>60539333</v>
      </c>
    </row>
    <row r="20" spans="1:13" x14ac:dyDescent="0.25">
      <c r="A20">
        <v>2000</v>
      </c>
      <c r="B20" t="s">
        <v>918</v>
      </c>
      <c r="C20" s="24" t="s">
        <v>919</v>
      </c>
      <c r="D20" s="24" t="s">
        <v>883</v>
      </c>
      <c r="E20" s="24" t="s">
        <v>893</v>
      </c>
      <c r="F20" s="24">
        <v>161</v>
      </c>
      <c r="G20" s="24">
        <v>968</v>
      </c>
      <c r="H20" s="24">
        <v>897</v>
      </c>
      <c r="I20" s="24">
        <v>71</v>
      </c>
      <c r="J20" s="24">
        <v>4</v>
      </c>
      <c r="K20" s="24">
        <v>82</v>
      </c>
      <c r="L20" s="24">
        <v>80</v>
      </c>
      <c r="M20" s="23">
        <v>61111190</v>
      </c>
    </row>
    <row r="21" spans="1:13" x14ac:dyDescent="0.25">
      <c r="A21">
        <v>2000</v>
      </c>
      <c r="B21" t="s">
        <v>920</v>
      </c>
      <c r="C21" s="24" t="s">
        <v>921</v>
      </c>
      <c r="D21" s="24" t="s">
        <v>883</v>
      </c>
      <c r="E21" s="24" t="s">
        <v>880</v>
      </c>
      <c r="F21" s="24">
        <v>235</v>
      </c>
      <c r="G21" s="24">
        <v>887</v>
      </c>
      <c r="H21" s="24">
        <v>771</v>
      </c>
      <c r="I21" s="24">
        <v>116</v>
      </c>
      <c r="J21" s="24">
        <v>1</v>
      </c>
      <c r="K21" s="24">
        <v>95</v>
      </c>
      <c r="L21" s="24">
        <v>67</v>
      </c>
      <c r="M21" s="23">
        <v>61453863</v>
      </c>
    </row>
    <row r="22" spans="1:13" x14ac:dyDescent="0.25">
      <c r="A22">
        <v>2000</v>
      </c>
      <c r="B22" t="s">
        <v>922</v>
      </c>
      <c r="C22" s="24" t="s">
        <v>923</v>
      </c>
      <c r="D22" s="24" t="s">
        <v>879</v>
      </c>
      <c r="E22" s="24" t="s">
        <v>884</v>
      </c>
      <c r="F22" s="24">
        <v>162</v>
      </c>
      <c r="G22" s="24">
        <v>733</v>
      </c>
      <c r="H22" s="24">
        <v>842</v>
      </c>
      <c r="I22" s="24">
        <v>-109</v>
      </c>
      <c r="J22" s="24">
        <v>5</v>
      </c>
      <c r="K22" s="24">
        <v>69</v>
      </c>
      <c r="L22" s="24">
        <v>92</v>
      </c>
      <c r="M22" s="23">
        <v>62765129</v>
      </c>
    </row>
    <row r="23" spans="1:13" x14ac:dyDescent="0.25">
      <c r="A23">
        <v>2000</v>
      </c>
      <c r="B23" t="s">
        <v>924</v>
      </c>
      <c r="C23" s="24" t="s">
        <v>925</v>
      </c>
      <c r="D23" s="24" t="s">
        <v>879</v>
      </c>
      <c r="E23" s="24" t="s">
        <v>893</v>
      </c>
      <c r="F23" s="24">
        <v>173</v>
      </c>
      <c r="G23" s="24">
        <v>848</v>
      </c>
      <c r="H23" s="24">
        <v>974</v>
      </c>
      <c r="I23" s="24">
        <v>-126</v>
      </c>
      <c r="J23" s="24">
        <v>4</v>
      </c>
      <c r="K23" s="24">
        <v>71</v>
      </c>
      <c r="L23" s="24">
        <v>91</v>
      </c>
      <c r="M23" s="23">
        <v>70795921</v>
      </c>
    </row>
    <row r="24" spans="1:13" x14ac:dyDescent="0.25">
      <c r="A24">
        <v>2000</v>
      </c>
      <c r="B24" t="s">
        <v>926</v>
      </c>
      <c r="C24" s="24" t="s">
        <v>927</v>
      </c>
      <c r="D24" s="24" t="s">
        <v>879</v>
      </c>
      <c r="E24" s="24" t="s">
        <v>880</v>
      </c>
      <c r="F24" s="24">
        <v>221</v>
      </c>
      <c r="G24" s="24">
        <v>950</v>
      </c>
      <c r="H24" s="24">
        <v>816</v>
      </c>
      <c r="I24" s="24">
        <v>134</v>
      </c>
      <c r="J24" s="24">
        <v>2</v>
      </c>
      <c r="K24" s="24">
        <v>90</v>
      </c>
      <c r="L24" s="24">
        <v>72</v>
      </c>
      <c r="M24" s="23">
        <v>75880771</v>
      </c>
    </row>
    <row r="25" spans="1:13" x14ac:dyDescent="0.25">
      <c r="A25">
        <v>2000</v>
      </c>
      <c r="B25" t="s">
        <v>928</v>
      </c>
      <c r="C25" s="24" t="s">
        <v>929</v>
      </c>
      <c r="D25" s="24" t="s">
        <v>879</v>
      </c>
      <c r="E25" s="24" t="s">
        <v>884</v>
      </c>
      <c r="F25" s="24">
        <v>167</v>
      </c>
      <c r="G25" s="24">
        <v>792</v>
      </c>
      <c r="H25" s="24">
        <v>745</v>
      </c>
      <c r="I25" s="24">
        <v>47</v>
      </c>
      <c r="J25" s="24">
        <v>2</v>
      </c>
      <c r="K25" s="24">
        <v>85</v>
      </c>
      <c r="L25" s="24">
        <v>77</v>
      </c>
      <c r="M25" s="23">
        <v>77940333</v>
      </c>
    </row>
    <row r="26" spans="1:13" x14ac:dyDescent="0.25">
      <c r="A26">
        <v>2000</v>
      </c>
      <c r="B26" t="s">
        <v>930</v>
      </c>
      <c r="C26" s="24" t="s">
        <v>931</v>
      </c>
      <c r="D26" s="24" t="s">
        <v>883</v>
      </c>
      <c r="E26" s="24" t="s">
        <v>884</v>
      </c>
      <c r="F26" s="24">
        <v>198</v>
      </c>
      <c r="G26" s="24">
        <v>807</v>
      </c>
      <c r="H26" s="24">
        <v>738</v>
      </c>
      <c r="I26" s="24">
        <v>69</v>
      </c>
      <c r="J26" s="24">
        <v>2</v>
      </c>
      <c r="K26" s="24">
        <v>94</v>
      </c>
      <c r="L26" s="24">
        <v>68</v>
      </c>
      <c r="M26" s="23">
        <v>79509776</v>
      </c>
    </row>
    <row r="27" spans="1:13" x14ac:dyDescent="0.25">
      <c r="A27">
        <v>2000</v>
      </c>
      <c r="B27" t="s">
        <v>932</v>
      </c>
      <c r="C27" s="24" t="s">
        <v>933</v>
      </c>
      <c r="D27" s="24" t="s">
        <v>883</v>
      </c>
      <c r="E27" s="24" t="s">
        <v>893</v>
      </c>
      <c r="F27" s="24">
        <v>179</v>
      </c>
      <c r="G27" s="24">
        <v>792</v>
      </c>
      <c r="H27" s="24">
        <v>754</v>
      </c>
      <c r="I27" s="24">
        <v>38</v>
      </c>
      <c r="J27" s="24">
        <v>3</v>
      </c>
      <c r="K27" s="24">
        <v>85</v>
      </c>
      <c r="L27" s="24">
        <v>77</v>
      </c>
      <c r="M27" s="23">
        <v>81027833</v>
      </c>
    </row>
    <row r="28" spans="1:13" x14ac:dyDescent="0.25">
      <c r="A28">
        <v>2000</v>
      </c>
      <c r="B28" t="s">
        <v>934</v>
      </c>
      <c r="C28" s="24" t="s">
        <v>935</v>
      </c>
      <c r="D28" s="24" t="s">
        <v>879</v>
      </c>
      <c r="E28" s="24" t="s">
        <v>884</v>
      </c>
      <c r="F28" s="24">
        <v>184</v>
      </c>
      <c r="G28" s="24">
        <v>794</v>
      </c>
      <c r="H28" s="24">
        <v>913</v>
      </c>
      <c r="I28" s="24">
        <v>-119</v>
      </c>
      <c r="J28" s="24">
        <v>4</v>
      </c>
      <c r="K28" s="24">
        <v>74</v>
      </c>
      <c r="L28" s="24">
        <v>88</v>
      </c>
      <c r="M28" s="23">
        <v>81447435</v>
      </c>
    </row>
    <row r="29" spans="1:13" x14ac:dyDescent="0.25">
      <c r="A29">
        <v>2000</v>
      </c>
      <c r="B29" t="s">
        <v>936</v>
      </c>
      <c r="C29" s="24" t="s">
        <v>937</v>
      </c>
      <c r="D29" s="24" t="s">
        <v>883</v>
      </c>
      <c r="E29" s="24" t="s">
        <v>884</v>
      </c>
      <c r="F29" s="24">
        <v>179</v>
      </c>
      <c r="G29" s="24">
        <v>810</v>
      </c>
      <c r="H29" s="24">
        <v>714</v>
      </c>
      <c r="I29" s="24">
        <v>96</v>
      </c>
      <c r="J29" s="24">
        <v>1</v>
      </c>
      <c r="K29" s="24">
        <v>95</v>
      </c>
      <c r="L29" s="24">
        <v>67</v>
      </c>
      <c r="M29" s="23">
        <v>84537836</v>
      </c>
    </row>
    <row r="30" spans="1:13" x14ac:dyDescent="0.25">
      <c r="A30">
        <v>2000</v>
      </c>
      <c r="B30" t="s">
        <v>938</v>
      </c>
      <c r="C30" s="24" t="s">
        <v>939</v>
      </c>
      <c r="D30" s="24" t="s">
        <v>883</v>
      </c>
      <c r="E30" s="24" t="s">
        <v>893</v>
      </c>
      <c r="F30" s="24">
        <v>211</v>
      </c>
      <c r="G30" s="24">
        <v>798</v>
      </c>
      <c r="H30" s="24">
        <v>729</v>
      </c>
      <c r="I30" s="24">
        <v>69</v>
      </c>
      <c r="J30" s="24">
        <v>2</v>
      </c>
      <c r="K30" s="24">
        <v>86</v>
      </c>
      <c r="L30" s="24">
        <v>76</v>
      </c>
      <c r="M30" s="23">
        <v>87924286</v>
      </c>
    </row>
    <row r="31" spans="1:13" x14ac:dyDescent="0.25">
      <c r="A31">
        <v>2000</v>
      </c>
      <c r="B31" t="s">
        <v>940</v>
      </c>
      <c r="C31" s="24" t="s">
        <v>941</v>
      </c>
      <c r="D31" s="24" t="s">
        <v>879</v>
      </c>
      <c r="E31" s="24" t="s">
        <v>884</v>
      </c>
      <c r="F31" s="24">
        <v>205</v>
      </c>
      <c r="G31" s="24">
        <v>871</v>
      </c>
      <c r="H31" s="24">
        <v>814</v>
      </c>
      <c r="I31" s="24">
        <v>57</v>
      </c>
      <c r="J31" s="24">
        <v>1</v>
      </c>
      <c r="K31" s="24">
        <v>87</v>
      </c>
      <c r="L31" s="24">
        <v>74</v>
      </c>
      <c r="M31" s="23">
        <v>92338260</v>
      </c>
    </row>
    <row r="32" spans="1:13" x14ac:dyDescent="0.25">
      <c r="A32">
        <v>2001</v>
      </c>
      <c r="B32" t="s">
        <v>877</v>
      </c>
      <c r="C32" s="24" t="s">
        <v>878</v>
      </c>
      <c r="D32" s="24" t="s">
        <v>879</v>
      </c>
      <c r="E32" s="24" t="s">
        <v>880</v>
      </c>
      <c r="F32" s="24">
        <v>164</v>
      </c>
      <c r="G32" s="24">
        <v>771</v>
      </c>
      <c r="H32" s="24">
        <v>766</v>
      </c>
      <c r="I32" s="24">
        <v>5</v>
      </c>
      <c r="J32" s="24">
        <v>2</v>
      </c>
      <c r="K32" s="24">
        <v>85</v>
      </c>
      <c r="L32" s="24">
        <v>77</v>
      </c>
      <c r="M32" s="23">
        <v>24130000</v>
      </c>
    </row>
    <row r="33" spans="1:13" x14ac:dyDescent="0.25">
      <c r="A33">
        <v>2001</v>
      </c>
      <c r="B33" t="s">
        <v>891</v>
      </c>
      <c r="C33" s="24" t="s">
        <v>892</v>
      </c>
      <c r="D33" s="24" t="s">
        <v>879</v>
      </c>
      <c r="E33" s="24" t="s">
        <v>893</v>
      </c>
      <c r="F33" s="24">
        <v>199</v>
      </c>
      <c r="G33" s="24">
        <v>884</v>
      </c>
      <c r="H33" s="24">
        <v>645</v>
      </c>
      <c r="I33" s="24">
        <v>239</v>
      </c>
      <c r="J33" s="24">
        <v>2</v>
      </c>
      <c r="K33" s="24">
        <v>102</v>
      </c>
      <c r="L33" s="24">
        <v>60</v>
      </c>
      <c r="M33" s="23">
        <v>33810750</v>
      </c>
    </row>
    <row r="34" spans="1:13" x14ac:dyDescent="0.25">
      <c r="A34">
        <v>2001</v>
      </c>
      <c r="B34" t="s">
        <v>894</v>
      </c>
      <c r="C34" s="24" t="s">
        <v>895</v>
      </c>
      <c r="D34" s="24" t="s">
        <v>883</v>
      </c>
      <c r="E34" s="24" t="s">
        <v>884</v>
      </c>
      <c r="F34" s="24">
        <v>131</v>
      </c>
      <c r="G34" s="24">
        <v>670</v>
      </c>
      <c r="H34" s="24">
        <v>812</v>
      </c>
      <c r="I34" s="24">
        <v>-142</v>
      </c>
      <c r="J34" s="24">
        <v>5</v>
      </c>
      <c r="K34" s="24">
        <v>68</v>
      </c>
      <c r="L34" s="24">
        <v>94</v>
      </c>
      <c r="M34" s="23">
        <v>35159500</v>
      </c>
    </row>
    <row r="35" spans="1:13" x14ac:dyDescent="0.25">
      <c r="A35">
        <v>2001</v>
      </c>
      <c r="B35" t="s">
        <v>885</v>
      </c>
      <c r="C35" s="24" t="s">
        <v>886</v>
      </c>
      <c r="D35" s="24" t="s">
        <v>879</v>
      </c>
      <c r="E35" s="24" t="s">
        <v>880</v>
      </c>
      <c r="F35" s="24">
        <v>152</v>
      </c>
      <c r="G35" s="24">
        <v>729</v>
      </c>
      <c r="H35" s="24">
        <v>858</v>
      </c>
      <c r="I35" s="24">
        <v>-129</v>
      </c>
      <c r="J35" s="24">
        <v>5</v>
      </c>
      <c r="K35" s="24">
        <v>65</v>
      </c>
      <c r="L35" s="24">
        <v>97</v>
      </c>
      <c r="M35" s="23">
        <v>35422500</v>
      </c>
    </row>
    <row r="36" spans="1:13" x14ac:dyDescent="0.25">
      <c r="A36">
        <v>2001</v>
      </c>
      <c r="B36" t="s">
        <v>881</v>
      </c>
      <c r="C36" s="24" t="s">
        <v>882</v>
      </c>
      <c r="D36" s="24" t="s">
        <v>883</v>
      </c>
      <c r="E36" s="24" t="s">
        <v>884</v>
      </c>
      <c r="F36" s="24">
        <v>166</v>
      </c>
      <c r="G36" s="24">
        <v>742</v>
      </c>
      <c r="H36" s="24">
        <v>744</v>
      </c>
      <c r="I36" s="24">
        <v>-2</v>
      </c>
      <c r="J36" s="24">
        <v>4</v>
      </c>
      <c r="K36" s="24">
        <v>76</v>
      </c>
      <c r="L36" s="24">
        <v>86</v>
      </c>
      <c r="M36" s="23">
        <v>35762500</v>
      </c>
    </row>
    <row r="37" spans="1:13" x14ac:dyDescent="0.25">
      <c r="A37">
        <v>2001</v>
      </c>
      <c r="B37" t="s">
        <v>910</v>
      </c>
      <c r="C37" s="24" t="s">
        <v>911</v>
      </c>
      <c r="D37" s="24" t="s">
        <v>883</v>
      </c>
      <c r="E37" s="24" t="s">
        <v>893</v>
      </c>
      <c r="F37" s="24">
        <v>161</v>
      </c>
      <c r="G37" s="24">
        <v>789</v>
      </c>
      <c r="H37" s="24">
        <v>812</v>
      </c>
      <c r="I37" s="24">
        <v>-23</v>
      </c>
      <c r="J37" s="24">
        <v>4</v>
      </c>
      <c r="K37" s="24">
        <v>79</v>
      </c>
      <c r="L37" s="24">
        <v>83</v>
      </c>
      <c r="M37" s="23">
        <v>39182833</v>
      </c>
    </row>
    <row r="38" spans="1:13" x14ac:dyDescent="0.25">
      <c r="A38">
        <v>2001</v>
      </c>
      <c r="B38" t="s">
        <v>902</v>
      </c>
      <c r="C38" s="24" t="s">
        <v>903</v>
      </c>
      <c r="D38" s="24" t="s">
        <v>883</v>
      </c>
      <c r="E38" s="24" t="s">
        <v>884</v>
      </c>
      <c r="F38" s="24">
        <v>164</v>
      </c>
      <c r="G38" s="24">
        <v>746</v>
      </c>
      <c r="H38" s="24">
        <v>719</v>
      </c>
      <c r="I38" s="24">
        <v>27</v>
      </c>
      <c r="J38" s="24">
        <v>2</v>
      </c>
      <c r="K38" s="24">
        <v>86</v>
      </c>
      <c r="L38" s="24">
        <v>76</v>
      </c>
      <c r="M38" s="23">
        <v>41663833</v>
      </c>
    </row>
    <row r="39" spans="1:13" x14ac:dyDescent="0.25">
      <c r="A39">
        <v>2001</v>
      </c>
      <c r="B39" t="s">
        <v>896</v>
      </c>
      <c r="C39" s="24" t="s">
        <v>897</v>
      </c>
      <c r="D39" s="24" t="s">
        <v>883</v>
      </c>
      <c r="E39" s="24" t="s">
        <v>880</v>
      </c>
      <c r="F39" s="24">
        <v>209</v>
      </c>
      <c r="G39" s="24">
        <v>740</v>
      </c>
      <c r="H39" s="24">
        <v>806</v>
      </c>
      <c r="I39" s="24">
        <v>-66</v>
      </c>
      <c r="J39" s="24">
        <v>4</v>
      </c>
      <c r="K39" s="24">
        <v>68</v>
      </c>
      <c r="L39" s="24">
        <v>94</v>
      </c>
      <c r="M39" s="23">
        <v>43886833</v>
      </c>
    </row>
    <row r="40" spans="1:13" x14ac:dyDescent="0.25">
      <c r="A40">
        <v>2001</v>
      </c>
      <c r="B40" t="s">
        <v>906</v>
      </c>
      <c r="C40" s="24" t="s">
        <v>907</v>
      </c>
      <c r="D40" s="24" t="s">
        <v>879</v>
      </c>
      <c r="E40" s="24" t="s">
        <v>893</v>
      </c>
      <c r="F40" s="24">
        <v>158</v>
      </c>
      <c r="G40" s="24">
        <v>691</v>
      </c>
      <c r="H40" s="24">
        <v>730</v>
      </c>
      <c r="I40" s="24">
        <v>-39</v>
      </c>
      <c r="J40" s="24">
        <v>3</v>
      </c>
      <c r="K40" s="24">
        <v>75</v>
      </c>
      <c r="L40" s="24">
        <v>87</v>
      </c>
      <c r="M40" s="23">
        <v>47535167</v>
      </c>
    </row>
    <row r="41" spans="1:13" x14ac:dyDescent="0.25">
      <c r="A41">
        <v>2001</v>
      </c>
      <c r="B41" t="s">
        <v>900</v>
      </c>
      <c r="C41" s="24" t="s">
        <v>901</v>
      </c>
      <c r="D41" s="24" t="s">
        <v>883</v>
      </c>
      <c r="E41" s="24" t="s">
        <v>880</v>
      </c>
      <c r="F41" s="24">
        <v>176</v>
      </c>
      <c r="G41" s="24">
        <v>735</v>
      </c>
      <c r="H41" s="24">
        <v>850</v>
      </c>
      <c r="I41" s="24">
        <v>-115</v>
      </c>
      <c r="J41" s="24">
        <v>5</v>
      </c>
      <c r="K41" s="24">
        <v>66</v>
      </c>
      <c r="L41" s="24">
        <v>96</v>
      </c>
      <c r="M41" s="23">
        <v>48986000</v>
      </c>
    </row>
    <row r="42" spans="1:13" x14ac:dyDescent="0.25">
      <c r="A42">
        <v>2001</v>
      </c>
      <c r="B42" t="s">
        <v>912</v>
      </c>
      <c r="C42" s="24" t="s">
        <v>913</v>
      </c>
      <c r="D42" s="24" t="s">
        <v>879</v>
      </c>
      <c r="E42" s="24" t="s">
        <v>880</v>
      </c>
      <c r="F42" s="24">
        <v>139</v>
      </c>
      <c r="G42" s="24">
        <v>724</v>
      </c>
      <c r="H42" s="24">
        <v>876</v>
      </c>
      <c r="I42" s="24">
        <v>-152</v>
      </c>
      <c r="J42" s="24">
        <v>4</v>
      </c>
      <c r="K42" s="24">
        <v>66</v>
      </c>
      <c r="L42" s="24">
        <v>96</v>
      </c>
      <c r="M42" s="23">
        <v>53416167</v>
      </c>
    </row>
    <row r="43" spans="1:13" x14ac:dyDescent="0.25">
      <c r="A43">
        <v>2001</v>
      </c>
      <c r="B43" t="s">
        <v>922</v>
      </c>
      <c r="C43" s="24" t="s">
        <v>923</v>
      </c>
      <c r="D43" s="24" t="s">
        <v>879</v>
      </c>
      <c r="E43" s="24" t="s">
        <v>884</v>
      </c>
      <c r="F43" s="24">
        <v>121</v>
      </c>
      <c r="G43" s="24">
        <v>672</v>
      </c>
      <c r="H43" s="24">
        <v>887</v>
      </c>
      <c r="I43" s="24">
        <v>-215</v>
      </c>
      <c r="J43" s="24">
        <v>5</v>
      </c>
      <c r="K43" s="24">
        <v>62</v>
      </c>
      <c r="L43" s="24">
        <v>100</v>
      </c>
      <c r="M43" s="23">
        <v>56980000</v>
      </c>
    </row>
    <row r="44" spans="1:13" x14ac:dyDescent="0.25">
      <c r="A44">
        <v>2001</v>
      </c>
      <c r="B44" t="s">
        <v>887</v>
      </c>
      <c r="C44" s="24" t="s">
        <v>888</v>
      </c>
      <c r="D44" s="24" t="s">
        <v>883</v>
      </c>
      <c r="E44" s="24" t="s">
        <v>880</v>
      </c>
      <c r="F44" s="24">
        <v>161</v>
      </c>
      <c r="G44" s="24">
        <v>657</v>
      </c>
      <c r="H44" s="24">
        <v>858</v>
      </c>
      <c r="I44" s="24">
        <v>-201</v>
      </c>
      <c r="J44" s="24">
        <v>6</v>
      </c>
      <c r="K44" s="24">
        <v>62</v>
      </c>
      <c r="L44" s="24">
        <v>100</v>
      </c>
      <c r="M44" s="23">
        <v>57760833</v>
      </c>
    </row>
    <row r="45" spans="1:13" x14ac:dyDescent="0.25">
      <c r="A45">
        <v>2001</v>
      </c>
      <c r="B45" t="s">
        <v>904</v>
      </c>
      <c r="C45" s="24" t="s">
        <v>905</v>
      </c>
      <c r="D45" s="24" t="s">
        <v>883</v>
      </c>
      <c r="E45" s="24" t="s">
        <v>880</v>
      </c>
      <c r="F45" s="24">
        <v>208</v>
      </c>
      <c r="G45" s="24">
        <v>847</v>
      </c>
      <c r="H45" s="24">
        <v>769</v>
      </c>
      <c r="I45" s="24">
        <v>78</v>
      </c>
      <c r="J45" s="24">
        <v>1</v>
      </c>
      <c r="K45" s="24">
        <v>93</v>
      </c>
      <c r="L45" s="24">
        <v>69</v>
      </c>
      <c r="M45" s="23">
        <v>60612667</v>
      </c>
    </row>
    <row r="46" spans="1:13" x14ac:dyDescent="0.25">
      <c r="A46">
        <v>2001</v>
      </c>
      <c r="B46" t="s">
        <v>908</v>
      </c>
      <c r="C46" s="24" t="s">
        <v>909</v>
      </c>
      <c r="D46" s="24" t="s">
        <v>883</v>
      </c>
      <c r="E46" s="24" t="s">
        <v>893</v>
      </c>
      <c r="F46" s="24">
        <v>235</v>
      </c>
      <c r="G46" s="24">
        <v>799</v>
      </c>
      <c r="H46" s="24">
        <v>748</v>
      </c>
      <c r="I46" s="24">
        <v>51</v>
      </c>
      <c r="J46" s="24">
        <v>2</v>
      </c>
      <c r="K46" s="24">
        <v>90</v>
      </c>
      <c r="L46" s="24">
        <v>72</v>
      </c>
      <c r="M46" s="23">
        <v>63280167</v>
      </c>
    </row>
    <row r="47" spans="1:13" x14ac:dyDescent="0.25">
      <c r="A47">
        <v>2001</v>
      </c>
      <c r="B47" t="s">
        <v>916</v>
      </c>
      <c r="C47" s="24" t="s">
        <v>917</v>
      </c>
      <c r="D47" s="24" t="s">
        <v>883</v>
      </c>
      <c r="E47" s="24" t="s">
        <v>880</v>
      </c>
      <c r="F47" s="24">
        <v>194</v>
      </c>
      <c r="G47" s="24">
        <v>777</v>
      </c>
      <c r="H47" s="24">
        <v>701</v>
      </c>
      <c r="I47" s="24">
        <v>76</v>
      </c>
      <c r="J47" s="24">
        <v>3</v>
      </c>
      <c r="K47" s="24">
        <v>88</v>
      </c>
      <c r="L47" s="24">
        <v>74</v>
      </c>
      <c r="M47" s="23">
        <v>64715833</v>
      </c>
    </row>
    <row r="48" spans="1:13" x14ac:dyDescent="0.25">
      <c r="A48">
        <v>2001</v>
      </c>
      <c r="B48" t="s">
        <v>889</v>
      </c>
      <c r="C48" s="24" t="s">
        <v>890</v>
      </c>
      <c r="D48" s="24" t="s">
        <v>879</v>
      </c>
      <c r="E48" s="24" t="s">
        <v>880</v>
      </c>
      <c r="F48" s="24">
        <v>214</v>
      </c>
      <c r="G48" s="24">
        <v>798</v>
      </c>
      <c r="H48" s="24">
        <v>795</v>
      </c>
      <c r="I48" s="24">
        <v>3</v>
      </c>
      <c r="J48" s="24">
        <v>3</v>
      </c>
      <c r="K48" s="24">
        <v>83</v>
      </c>
      <c r="L48" s="24">
        <v>79</v>
      </c>
      <c r="M48" s="23">
        <v>65653667</v>
      </c>
    </row>
    <row r="49" spans="1:13" x14ac:dyDescent="0.25">
      <c r="A49">
        <v>2001</v>
      </c>
      <c r="B49" t="s">
        <v>934</v>
      </c>
      <c r="C49" s="24" t="s">
        <v>935</v>
      </c>
      <c r="D49" s="24" t="s">
        <v>879</v>
      </c>
      <c r="E49" s="24" t="s">
        <v>884</v>
      </c>
      <c r="F49" s="24">
        <v>136</v>
      </c>
      <c r="G49" s="24">
        <v>687</v>
      </c>
      <c r="H49" s="24">
        <v>829</v>
      </c>
      <c r="I49" s="24">
        <v>-142</v>
      </c>
      <c r="J49" s="24">
        <v>4</v>
      </c>
      <c r="K49" s="24">
        <v>63</v>
      </c>
      <c r="L49" s="24">
        <v>98</v>
      </c>
      <c r="M49" s="23">
        <v>67599540</v>
      </c>
    </row>
    <row r="50" spans="1:13" x14ac:dyDescent="0.25">
      <c r="A50">
        <v>2001</v>
      </c>
      <c r="B50" t="s">
        <v>918</v>
      </c>
      <c r="C50" s="24" t="s">
        <v>919</v>
      </c>
      <c r="D50" s="24" t="s">
        <v>883</v>
      </c>
      <c r="E50" s="24" t="s">
        <v>893</v>
      </c>
      <c r="F50" s="24">
        <v>213</v>
      </c>
      <c r="G50" s="24">
        <v>923</v>
      </c>
      <c r="H50" s="24">
        <v>906</v>
      </c>
      <c r="I50" s="24">
        <v>17</v>
      </c>
      <c r="J50" s="24">
        <v>5</v>
      </c>
      <c r="K50" s="24">
        <v>73</v>
      </c>
      <c r="L50" s="24">
        <v>89</v>
      </c>
      <c r="M50" s="23">
        <v>71541334</v>
      </c>
    </row>
    <row r="51" spans="1:13" x14ac:dyDescent="0.25">
      <c r="A51">
        <v>2001</v>
      </c>
      <c r="B51" t="s">
        <v>914</v>
      </c>
      <c r="C51" s="24" t="s">
        <v>915</v>
      </c>
      <c r="D51" s="24" t="s">
        <v>879</v>
      </c>
      <c r="E51" s="24" t="s">
        <v>893</v>
      </c>
      <c r="F51" s="24">
        <v>169</v>
      </c>
      <c r="G51" s="24">
        <v>927</v>
      </c>
      <c r="H51" s="24">
        <v>627</v>
      </c>
      <c r="I51" s="24">
        <v>300</v>
      </c>
      <c r="J51" s="24">
        <v>1</v>
      </c>
      <c r="K51" s="24">
        <v>116</v>
      </c>
      <c r="L51" s="24">
        <v>46</v>
      </c>
      <c r="M51" s="23">
        <v>74720834</v>
      </c>
    </row>
    <row r="52" spans="1:13" x14ac:dyDescent="0.25">
      <c r="A52">
        <v>2001</v>
      </c>
      <c r="B52" t="s">
        <v>898</v>
      </c>
      <c r="C52" s="24" t="s">
        <v>899</v>
      </c>
      <c r="D52" s="24" t="s">
        <v>879</v>
      </c>
      <c r="E52" s="24" t="s">
        <v>884</v>
      </c>
      <c r="F52" s="24">
        <v>195</v>
      </c>
      <c r="G52" s="24">
        <v>767</v>
      </c>
      <c r="H52" s="24">
        <v>753</v>
      </c>
      <c r="I52" s="24">
        <v>14</v>
      </c>
      <c r="J52" s="24">
        <v>3</v>
      </c>
      <c r="K52" s="24">
        <v>80</v>
      </c>
      <c r="L52" s="24">
        <v>82</v>
      </c>
      <c r="M52" s="23">
        <v>76895999</v>
      </c>
    </row>
    <row r="53" spans="1:13" x14ac:dyDescent="0.25">
      <c r="A53">
        <v>2001</v>
      </c>
      <c r="B53" t="s">
        <v>920</v>
      </c>
      <c r="C53" s="24" t="s">
        <v>921</v>
      </c>
      <c r="D53" s="24" t="s">
        <v>883</v>
      </c>
      <c r="E53" s="24" t="s">
        <v>880</v>
      </c>
      <c r="F53" s="24">
        <v>199</v>
      </c>
      <c r="G53" s="24">
        <v>814</v>
      </c>
      <c r="H53" s="24">
        <v>684</v>
      </c>
      <c r="I53" s="24">
        <v>130</v>
      </c>
      <c r="J53" s="24">
        <v>2</v>
      </c>
      <c r="K53" s="24">
        <v>93</v>
      </c>
      <c r="L53" s="24">
        <v>69</v>
      </c>
      <c r="M53" s="23">
        <v>78538333</v>
      </c>
    </row>
    <row r="54" spans="1:13" x14ac:dyDescent="0.25">
      <c r="A54">
        <v>2001</v>
      </c>
      <c r="B54" t="s">
        <v>932</v>
      </c>
      <c r="C54" s="24" t="s">
        <v>933</v>
      </c>
      <c r="D54" s="24" t="s">
        <v>883</v>
      </c>
      <c r="E54" s="24" t="s">
        <v>893</v>
      </c>
      <c r="F54" s="24">
        <v>208</v>
      </c>
      <c r="G54" s="24">
        <v>818</v>
      </c>
      <c r="H54" s="24">
        <v>677</v>
      </c>
      <c r="I54" s="24">
        <v>141</v>
      </c>
      <c r="J54" s="24">
        <v>1</v>
      </c>
      <c r="K54" s="24">
        <v>92</v>
      </c>
      <c r="L54" s="24">
        <v>70</v>
      </c>
      <c r="M54" s="23">
        <v>85082999</v>
      </c>
    </row>
    <row r="55" spans="1:13" x14ac:dyDescent="0.25">
      <c r="A55">
        <v>2001</v>
      </c>
      <c r="B55" t="s">
        <v>924</v>
      </c>
      <c r="C55" s="24" t="s">
        <v>925</v>
      </c>
      <c r="D55" s="24" t="s">
        <v>879</v>
      </c>
      <c r="E55" s="24" t="s">
        <v>893</v>
      </c>
      <c r="F55" s="24">
        <v>246</v>
      </c>
      <c r="G55" s="24">
        <v>890</v>
      </c>
      <c r="H55" s="24">
        <v>968</v>
      </c>
      <c r="I55" s="24">
        <v>-78</v>
      </c>
      <c r="J55" s="24">
        <v>4</v>
      </c>
      <c r="K55" s="24">
        <v>73</v>
      </c>
      <c r="L55" s="24">
        <v>89</v>
      </c>
      <c r="M55" s="23">
        <v>88633500</v>
      </c>
    </row>
    <row r="56" spans="1:13" x14ac:dyDescent="0.25">
      <c r="A56">
        <v>2001</v>
      </c>
      <c r="B56" t="s">
        <v>936</v>
      </c>
      <c r="C56" s="24" t="s">
        <v>937</v>
      </c>
      <c r="D56" s="24" t="s">
        <v>883</v>
      </c>
      <c r="E56" s="24" t="s">
        <v>884</v>
      </c>
      <c r="F56" s="24">
        <v>174</v>
      </c>
      <c r="G56" s="24">
        <v>729</v>
      </c>
      <c r="H56" s="24">
        <v>643</v>
      </c>
      <c r="I56" s="24">
        <v>86</v>
      </c>
      <c r="J56" s="24">
        <v>1</v>
      </c>
      <c r="K56" s="24">
        <v>88</v>
      </c>
      <c r="L56" s="24">
        <v>74</v>
      </c>
      <c r="M56" s="23">
        <v>91936166</v>
      </c>
    </row>
    <row r="57" spans="1:13" x14ac:dyDescent="0.25">
      <c r="A57">
        <v>2001</v>
      </c>
      <c r="B57" t="s">
        <v>926</v>
      </c>
      <c r="C57" s="24" t="s">
        <v>927</v>
      </c>
      <c r="D57" s="24" t="s">
        <v>879</v>
      </c>
      <c r="E57" s="24" t="s">
        <v>880</v>
      </c>
      <c r="F57" s="24">
        <v>212</v>
      </c>
      <c r="G57" s="24">
        <v>897</v>
      </c>
      <c r="H57" s="24">
        <v>821</v>
      </c>
      <c r="I57" s="24">
        <v>76</v>
      </c>
      <c r="J57" s="24">
        <v>1</v>
      </c>
      <c r="K57" s="24">
        <v>91</v>
      </c>
      <c r="L57" s="24">
        <v>71</v>
      </c>
      <c r="M57" s="23">
        <v>93152001</v>
      </c>
    </row>
    <row r="58" spans="1:13" x14ac:dyDescent="0.25">
      <c r="A58">
        <v>2001</v>
      </c>
      <c r="B58" t="s">
        <v>930</v>
      </c>
      <c r="C58" s="24" t="s">
        <v>931</v>
      </c>
      <c r="D58" s="24" t="s">
        <v>883</v>
      </c>
      <c r="E58" s="24" t="s">
        <v>884</v>
      </c>
      <c r="F58" s="24">
        <v>147</v>
      </c>
      <c r="G58" s="24">
        <v>642</v>
      </c>
      <c r="H58" s="24">
        <v>713</v>
      </c>
      <c r="I58" s="24">
        <v>-71</v>
      </c>
      <c r="J58" s="24">
        <v>3</v>
      </c>
      <c r="K58" s="24">
        <v>82</v>
      </c>
      <c r="L58" s="24">
        <v>80</v>
      </c>
      <c r="M58" s="23">
        <v>93174428</v>
      </c>
    </row>
    <row r="59" spans="1:13" x14ac:dyDescent="0.25">
      <c r="A59">
        <v>2001</v>
      </c>
      <c r="B59" t="s">
        <v>938</v>
      </c>
      <c r="C59" s="24" t="s">
        <v>939</v>
      </c>
      <c r="D59" s="24" t="s">
        <v>883</v>
      </c>
      <c r="E59" s="24" t="s">
        <v>893</v>
      </c>
      <c r="F59" s="24">
        <v>206</v>
      </c>
      <c r="G59" s="24">
        <v>758</v>
      </c>
      <c r="H59" s="24">
        <v>744</v>
      </c>
      <c r="I59" s="24">
        <v>14</v>
      </c>
      <c r="J59" s="24">
        <v>3</v>
      </c>
      <c r="K59" s="24">
        <v>86</v>
      </c>
      <c r="L59" s="24">
        <v>76</v>
      </c>
      <c r="M59" s="23">
        <v>109105953</v>
      </c>
    </row>
    <row r="60" spans="1:13" x14ac:dyDescent="0.25">
      <c r="A60">
        <v>2001</v>
      </c>
      <c r="B60" t="s">
        <v>928</v>
      </c>
      <c r="C60" s="24" t="s">
        <v>929</v>
      </c>
      <c r="D60" s="24" t="s">
        <v>879</v>
      </c>
      <c r="E60" s="24" t="s">
        <v>884</v>
      </c>
      <c r="F60" s="24">
        <v>198</v>
      </c>
      <c r="G60" s="24">
        <v>772</v>
      </c>
      <c r="H60" s="24">
        <v>745</v>
      </c>
      <c r="I60" s="24">
        <v>27</v>
      </c>
      <c r="J60" s="24">
        <v>2</v>
      </c>
      <c r="K60" s="24">
        <v>82</v>
      </c>
      <c r="L60" s="24">
        <v>79</v>
      </c>
      <c r="M60" s="23">
        <v>110035833</v>
      </c>
    </row>
    <row r="61" spans="1:13" x14ac:dyDescent="0.25">
      <c r="A61">
        <v>2001</v>
      </c>
      <c r="B61" t="s">
        <v>940</v>
      </c>
      <c r="C61" s="24" t="s">
        <v>941</v>
      </c>
      <c r="D61" s="24" t="s">
        <v>879</v>
      </c>
      <c r="E61" s="24" t="s">
        <v>884</v>
      </c>
      <c r="F61" s="24">
        <v>203</v>
      </c>
      <c r="G61" s="24">
        <v>804</v>
      </c>
      <c r="H61" s="24">
        <v>713</v>
      </c>
      <c r="I61" s="24">
        <v>91</v>
      </c>
      <c r="J61" s="24">
        <v>1</v>
      </c>
      <c r="K61" s="24">
        <v>95</v>
      </c>
      <c r="L61" s="24">
        <v>65</v>
      </c>
      <c r="M61" s="23">
        <v>112287143</v>
      </c>
    </row>
    <row r="62" spans="1:13" x14ac:dyDescent="0.25">
      <c r="A62">
        <v>2002</v>
      </c>
      <c r="B62" t="s">
        <v>922</v>
      </c>
      <c r="C62" s="24" t="s">
        <v>923</v>
      </c>
      <c r="D62" s="24" t="s">
        <v>879</v>
      </c>
      <c r="E62" s="24" t="s">
        <v>884</v>
      </c>
      <c r="F62" s="24">
        <v>133</v>
      </c>
      <c r="G62" s="24">
        <v>673</v>
      </c>
      <c r="H62" s="24">
        <v>918</v>
      </c>
      <c r="I62" s="24">
        <v>-245</v>
      </c>
      <c r="J62" s="24">
        <v>5</v>
      </c>
      <c r="K62" s="24">
        <v>55</v>
      </c>
      <c r="L62" s="24">
        <v>106</v>
      </c>
      <c r="M62" s="23">
        <v>34380000</v>
      </c>
    </row>
    <row r="63" spans="1:13" x14ac:dyDescent="0.25">
      <c r="A63">
        <v>2002</v>
      </c>
      <c r="B63" t="s">
        <v>894</v>
      </c>
      <c r="C63" s="24" t="s">
        <v>895</v>
      </c>
      <c r="D63" s="24" t="s">
        <v>883</v>
      </c>
      <c r="E63" s="24" t="s">
        <v>884</v>
      </c>
      <c r="F63" s="24">
        <v>162</v>
      </c>
      <c r="G63" s="24">
        <v>735</v>
      </c>
      <c r="H63" s="24">
        <v>718</v>
      </c>
      <c r="I63" s="24">
        <v>17</v>
      </c>
      <c r="J63" s="24">
        <v>2</v>
      </c>
      <c r="K63" s="24">
        <v>83</v>
      </c>
      <c r="L63" s="24">
        <v>79</v>
      </c>
      <c r="M63" s="23">
        <v>38670500</v>
      </c>
    </row>
    <row r="64" spans="1:13" x14ac:dyDescent="0.25">
      <c r="A64">
        <v>2002</v>
      </c>
      <c r="B64" t="s">
        <v>891</v>
      </c>
      <c r="C64" s="24" t="s">
        <v>892</v>
      </c>
      <c r="D64" s="24" t="s">
        <v>879</v>
      </c>
      <c r="E64" s="24" t="s">
        <v>893</v>
      </c>
      <c r="F64" s="24">
        <v>205</v>
      </c>
      <c r="G64" s="24">
        <v>800</v>
      </c>
      <c r="H64" s="24">
        <v>654</v>
      </c>
      <c r="I64" s="24">
        <v>146</v>
      </c>
      <c r="J64" s="24">
        <v>1</v>
      </c>
      <c r="K64" s="24">
        <v>103</v>
      </c>
      <c r="L64" s="24">
        <v>59</v>
      </c>
      <c r="M64" s="23">
        <v>40004167</v>
      </c>
    </row>
    <row r="65" spans="1:13" x14ac:dyDescent="0.25">
      <c r="A65">
        <v>2002</v>
      </c>
      <c r="B65" t="s">
        <v>877</v>
      </c>
      <c r="C65" s="24" t="s">
        <v>878</v>
      </c>
      <c r="D65" s="24" t="s">
        <v>879</v>
      </c>
      <c r="E65" s="24" t="s">
        <v>880</v>
      </c>
      <c r="F65" s="24">
        <v>167</v>
      </c>
      <c r="G65" s="24">
        <v>768</v>
      </c>
      <c r="H65" s="24">
        <v>712</v>
      </c>
      <c r="I65" s="24">
        <v>56</v>
      </c>
      <c r="J65" s="24">
        <v>1</v>
      </c>
      <c r="K65" s="24">
        <v>94</v>
      </c>
      <c r="L65" s="24">
        <v>67</v>
      </c>
      <c r="M65" s="23">
        <v>40425000</v>
      </c>
    </row>
    <row r="66" spans="1:13" x14ac:dyDescent="0.25">
      <c r="A66">
        <v>2002</v>
      </c>
      <c r="B66" t="s">
        <v>910</v>
      </c>
      <c r="C66" s="24" t="s">
        <v>911</v>
      </c>
      <c r="D66" s="24" t="s">
        <v>883</v>
      </c>
      <c r="E66" s="24" t="s">
        <v>893</v>
      </c>
      <c r="F66" s="24">
        <v>136</v>
      </c>
      <c r="G66" s="24">
        <v>662</v>
      </c>
      <c r="H66" s="24">
        <v>815</v>
      </c>
      <c r="I66" s="24">
        <v>-153</v>
      </c>
      <c r="J66" s="24">
        <v>5</v>
      </c>
      <c r="K66" s="24">
        <v>66</v>
      </c>
      <c r="L66" s="24">
        <v>96</v>
      </c>
      <c r="M66" s="23">
        <v>41425000</v>
      </c>
    </row>
    <row r="67" spans="1:13" x14ac:dyDescent="0.25">
      <c r="A67">
        <v>2002</v>
      </c>
      <c r="B67" t="s">
        <v>881</v>
      </c>
      <c r="C67" s="24" t="s">
        <v>882</v>
      </c>
      <c r="D67" s="24" t="s">
        <v>883</v>
      </c>
      <c r="E67" s="24" t="s">
        <v>884</v>
      </c>
      <c r="F67" s="24">
        <v>146</v>
      </c>
      <c r="G67" s="24">
        <v>699</v>
      </c>
      <c r="H67" s="24">
        <v>763</v>
      </c>
      <c r="I67" s="24">
        <v>-64</v>
      </c>
      <c r="J67" s="24">
        <v>4</v>
      </c>
      <c r="K67" s="24">
        <v>79</v>
      </c>
      <c r="L67" s="24">
        <v>83</v>
      </c>
      <c r="M67" s="23">
        <v>41979917</v>
      </c>
    </row>
    <row r="68" spans="1:13" x14ac:dyDescent="0.25">
      <c r="A68">
        <v>2002</v>
      </c>
      <c r="B68" t="s">
        <v>887</v>
      </c>
      <c r="C68" s="24" t="s">
        <v>888</v>
      </c>
      <c r="D68" s="24" t="s">
        <v>883</v>
      </c>
      <c r="E68" s="24" t="s">
        <v>880</v>
      </c>
      <c r="F68" s="24">
        <v>142</v>
      </c>
      <c r="G68" s="24">
        <v>641</v>
      </c>
      <c r="H68" s="24">
        <v>730</v>
      </c>
      <c r="I68" s="24">
        <v>-89</v>
      </c>
      <c r="J68" s="24">
        <v>4</v>
      </c>
      <c r="K68" s="24">
        <v>72</v>
      </c>
      <c r="L68" s="24">
        <v>89</v>
      </c>
      <c r="M68" s="23">
        <v>42323599</v>
      </c>
    </row>
    <row r="69" spans="1:13" x14ac:dyDescent="0.25">
      <c r="A69">
        <v>2002</v>
      </c>
      <c r="B69" t="s">
        <v>900</v>
      </c>
      <c r="C69" s="24" t="s">
        <v>901</v>
      </c>
      <c r="D69" s="24" t="s">
        <v>883</v>
      </c>
      <c r="E69" s="24" t="s">
        <v>880</v>
      </c>
      <c r="F69" s="24">
        <v>169</v>
      </c>
      <c r="G69" s="24">
        <v>709</v>
      </c>
      <c r="H69" s="24">
        <v>774</v>
      </c>
      <c r="I69" s="24">
        <v>-65</v>
      </c>
      <c r="J69" s="24">
        <v>3</v>
      </c>
      <c r="K69" s="24">
        <v>78</v>
      </c>
      <c r="L69" s="24">
        <v>84</v>
      </c>
      <c r="M69" s="23">
        <v>45050390</v>
      </c>
    </row>
    <row r="70" spans="1:13" x14ac:dyDescent="0.25">
      <c r="A70">
        <v>2002</v>
      </c>
      <c r="B70" t="s">
        <v>885</v>
      </c>
      <c r="C70" s="24" t="s">
        <v>886</v>
      </c>
      <c r="D70" s="24" t="s">
        <v>879</v>
      </c>
      <c r="E70" s="24" t="s">
        <v>880</v>
      </c>
      <c r="F70" s="24">
        <v>140</v>
      </c>
      <c r="G70" s="24">
        <v>737</v>
      </c>
      <c r="H70" s="24">
        <v>891</v>
      </c>
      <c r="I70" s="24">
        <v>-154</v>
      </c>
      <c r="J70" s="24">
        <v>4</v>
      </c>
      <c r="K70" s="24">
        <v>62</v>
      </c>
      <c r="L70" s="24">
        <v>100</v>
      </c>
      <c r="M70" s="23">
        <v>47257000</v>
      </c>
    </row>
    <row r="71" spans="1:13" x14ac:dyDescent="0.25">
      <c r="A71">
        <v>2002</v>
      </c>
      <c r="B71" t="s">
        <v>896</v>
      </c>
      <c r="C71" s="24" t="s">
        <v>897</v>
      </c>
      <c r="D71" s="24" t="s">
        <v>883</v>
      </c>
      <c r="E71" s="24" t="s">
        <v>880</v>
      </c>
      <c r="F71" s="24">
        <v>139</v>
      </c>
      <c r="G71" s="24">
        <v>627</v>
      </c>
      <c r="H71" s="24">
        <v>821</v>
      </c>
      <c r="I71" s="24">
        <v>-194</v>
      </c>
      <c r="J71" s="24">
        <v>6</v>
      </c>
      <c r="K71" s="24">
        <v>56</v>
      </c>
      <c r="L71" s="24">
        <v>106</v>
      </c>
      <c r="M71" s="23">
        <v>50287833</v>
      </c>
    </row>
    <row r="72" spans="1:13" x14ac:dyDescent="0.25">
      <c r="A72">
        <v>2002</v>
      </c>
      <c r="B72" t="s">
        <v>912</v>
      </c>
      <c r="C72" s="24" t="s">
        <v>913</v>
      </c>
      <c r="D72" s="24" t="s">
        <v>879</v>
      </c>
      <c r="E72" s="24" t="s">
        <v>880</v>
      </c>
      <c r="F72" s="24">
        <v>124</v>
      </c>
      <c r="G72" s="24">
        <v>575</v>
      </c>
      <c r="H72" s="24">
        <v>864</v>
      </c>
      <c r="I72" s="24">
        <v>-289</v>
      </c>
      <c r="J72" s="24">
        <v>5</v>
      </c>
      <c r="K72" s="24">
        <v>55</v>
      </c>
      <c r="L72" s="24">
        <v>106</v>
      </c>
      <c r="M72" s="23">
        <v>55048000</v>
      </c>
    </row>
    <row r="73" spans="1:13" x14ac:dyDescent="0.25">
      <c r="A73">
        <v>2002</v>
      </c>
      <c r="B73" t="s">
        <v>918</v>
      </c>
      <c r="C73" s="24" t="s">
        <v>919</v>
      </c>
      <c r="D73" s="24" t="s">
        <v>883</v>
      </c>
      <c r="E73" s="24" t="s">
        <v>893</v>
      </c>
      <c r="F73" s="24">
        <v>152</v>
      </c>
      <c r="G73" s="24">
        <v>778</v>
      </c>
      <c r="H73" s="24">
        <v>898</v>
      </c>
      <c r="I73" s="24">
        <v>-120</v>
      </c>
      <c r="J73" s="24">
        <v>4</v>
      </c>
      <c r="K73" s="24">
        <v>73</v>
      </c>
      <c r="L73" s="24">
        <v>89</v>
      </c>
      <c r="M73" s="23">
        <v>56851043</v>
      </c>
    </row>
    <row r="74" spans="1:13" x14ac:dyDescent="0.25">
      <c r="A74">
        <v>2002</v>
      </c>
      <c r="B74" t="s">
        <v>889</v>
      </c>
      <c r="C74" s="24" t="s">
        <v>890</v>
      </c>
      <c r="D74" s="24" t="s">
        <v>879</v>
      </c>
      <c r="E74" s="24" t="s">
        <v>880</v>
      </c>
      <c r="F74" s="24">
        <v>217</v>
      </c>
      <c r="G74" s="24">
        <v>856</v>
      </c>
      <c r="H74" s="24">
        <v>798</v>
      </c>
      <c r="I74" s="24">
        <v>58</v>
      </c>
      <c r="J74" s="24">
        <v>2</v>
      </c>
      <c r="K74" s="24">
        <v>81</v>
      </c>
      <c r="L74" s="24">
        <v>81</v>
      </c>
      <c r="M74" s="23">
        <v>57052833</v>
      </c>
    </row>
    <row r="75" spans="1:13" x14ac:dyDescent="0.25">
      <c r="A75">
        <v>2002</v>
      </c>
      <c r="B75" t="s">
        <v>902</v>
      </c>
      <c r="C75" s="24" t="s">
        <v>903</v>
      </c>
      <c r="D75" s="24" t="s">
        <v>883</v>
      </c>
      <c r="E75" s="24" t="s">
        <v>884</v>
      </c>
      <c r="F75" s="24">
        <v>165</v>
      </c>
      <c r="G75" s="24">
        <v>710</v>
      </c>
      <c r="H75" s="24">
        <v>724</v>
      </c>
      <c r="I75" s="24">
        <v>-14</v>
      </c>
      <c r="J75" s="24">
        <v>3</v>
      </c>
      <c r="K75" s="24">
        <v>80</v>
      </c>
      <c r="L75" s="24">
        <v>81</v>
      </c>
      <c r="M75" s="23">
        <v>57954999</v>
      </c>
    </row>
    <row r="76" spans="1:13" x14ac:dyDescent="0.25">
      <c r="A76">
        <v>2002</v>
      </c>
      <c r="B76" t="s">
        <v>934</v>
      </c>
      <c r="C76" s="24" t="s">
        <v>935</v>
      </c>
      <c r="D76" s="24" t="s">
        <v>879</v>
      </c>
      <c r="E76" s="24" t="s">
        <v>884</v>
      </c>
      <c r="F76" s="24">
        <v>165</v>
      </c>
      <c r="G76" s="24">
        <v>667</v>
      </c>
      <c r="H76" s="24">
        <v>773</v>
      </c>
      <c r="I76" s="24">
        <v>-106</v>
      </c>
      <c r="J76" s="24">
        <v>4</v>
      </c>
      <c r="K76" s="24">
        <v>67</v>
      </c>
      <c r="L76" s="24">
        <v>95</v>
      </c>
      <c r="M76" s="23">
        <v>60493487</v>
      </c>
    </row>
    <row r="77" spans="1:13" x14ac:dyDescent="0.25">
      <c r="A77">
        <v>2002</v>
      </c>
      <c r="B77" t="s">
        <v>906</v>
      </c>
      <c r="C77" s="24" t="s">
        <v>907</v>
      </c>
      <c r="D77" s="24" t="s">
        <v>879</v>
      </c>
      <c r="E77" s="24" t="s">
        <v>893</v>
      </c>
      <c r="F77" s="24">
        <v>152</v>
      </c>
      <c r="G77" s="24">
        <v>851</v>
      </c>
      <c r="H77" s="24">
        <v>644</v>
      </c>
      <c r="I77" s="24">
        <v>207</v>
      </c>
      <c r="J77" s="24">
        <v>2</v>
      </c>
      <c r="K77" s="24">
        <v>99</v>
      </c>
      <c r="L77" s="24">
        <v>63</v>
      </c>
      <c r="M77" s="23">
        <v>61721667</v>
      </c>
    </row>
    <row r="78" spans="1:13" x14ac:dyDescent="0.25">
      <c r="A78">
        <v>2002</v>
      </c>
      <c r="B78" t="s">
        <v>904</v>
      </c>
      <c r="C78" s="24" t="s">
        <v>905</v>
      </c>
      <c r="D78" s="24" t="s">
        <v>883</v>
      </c>
      <c r="E78" s="24" t="s">
        <v>880</v>
      </c>
      <c r="F78" s="24">
        <v>167</v>
      </c>
      <c r="G78" s="24">
        <v>749</v>
      </c>
      <c r="H78" s="24">
        <v>695</v>
      </c>
      <c r="I78" s="24">
        <v>54</v>
      </c>
      <c r="J78" s="24">
        <v>2</v>
      </c>
      <c r="K78" s="24">
        <v>84</v>
      </c>
      <c r="L78" s="24">
        <v>78</v>
      </c>
      <c r="M78" s="23">
        <v>63448417</v>
      </c>
    </row>
    <row r="79" spans="1:13" x14ac:dyDescent="0.25">
      <c r="A79">
        <v>2002</v>
      </c>
      <c r="B79" t="s">
        <v>920</v>
      </c>
      <c r="C79" s="24" t="s">
        <v>921</v>
      </c>
      <c r="D79" s="24" t="s">
        <v>883</v>
      </c>
      <c r="E79" s="24" t="s">
        <v>880</v>
      </c>
      <c r="F79" s="24">
        <v>175</v>
      </c>
      <c r="G79" s="24">
        <v>787</v>
      </c>
      <c r="H79" s="24">
        <v>648</v>
      </c>
      <c r="I79" s="24">
        <v>139</v>
      </c>
      <c r="J79" s="24">
        <v>1</v>
      </c>
      <c r="K79" s="24">
        <v>97</v>
      </c>
      <c r="L79" s="24">
        <v>65</v>
      </c>
      <c r="M79" s="23">
        <v>74660875</v>
      </c>
    </row>
    <row r="80" spans="1:13" x14ac:dyDescent="0.25">
      <c r="A80">
        <v>2002</v>
      </c>
      <c r="B80" t="s">
        <v>916</v>
      </c>
      <c r="C80" s="24" t="s">
        <v>917</v>
      </c>
      <c r="D80" s="24" t="s">
        <v>883</v>
      </c>
      <c r="E80" s="24" t="s">
        <v>880</v>
      </c>
      <c r="F80" s="24">
        <v>200</v>
      </c>
      <c r="G80" s="24">
        <v>706</v>
      </c>
      <c r="H80" s="24">
        <v>759</v>
      </c>
      <c r="I80" s="24">
        <v>-53</v>
      </c>
      <c r="J80" s="24">
        <v>5</v>
      </c>
      <c r="K80" s="24">
        <v>67</v>
      </c>
      <c r="L80" s="24">
        <v>95</v>
      </c>
      <c r="M80" s="23">
        <v>75690833</v>
      </c>
    </row>
    <row r="81" spans="1:13" x14ac:dyDescent="0.25">
      <c r="A81">
        <v>2002</v>
      </c>
      <c r="B81" t="s">
        <v>898</v>
      </c>
      <c r="C81" s="24" t="s">
        <v>899</v>
      </c>
      <c r="D81" s="24" t="s">
        <v>879</v>
      </c>
      <c r="E81" s="24" t="s">
        <v>884</v>
      </c>
      <c r="F81" s="24">
        <v>187</v>
      </c>
      <c r="G81" s="24">
        <v>813</v>
      </c>
      <c r="H81" s="24">
        <v>828</v>
      </c>
      <c r="I81" s="24">
        <v>-15</v>
      </c>
      <c r="J81" s="24">
        <v>3</v>
      </c>
      <c r="K81" s="24">
        <v>78</v>
      </c>
      <c r="L81" s="24">
        <v>84</v>
      </c>
      <c r="M81" s="23">
        <v>76864333</v>
      </c>
    </row>
    <row r="82" spans="1:13" x14ac:dyDescent="0.25">
      <c r="A82">
        <v>2002</v>
      </c>
      <c r="B82" t="s">
        <v>908</v>
      </c>
      <c r="C82" s="24" t="s">
        <v>909</v>
      </c>
      <c r="D82" s="24" t="s">
        <v>883</v>
      </c>
      <c r="E82" s="24" t="s">
        <v>893</v>
      </c>
      <c r="F82" s="24">
        <v>198</v>
      </c>
      <c r="G82" s="24">
        <v>783</v>
      </c>
      <c r="H82" s="24">
        <v>616</v>
      </c>
      <c r="I82" s="24">
        <v>167</v>
      </c>
      <c r="J82" s="24">
        <v>2</v>
      </c>
      <c r="K82" s="24">
        <v>95</v>
      </c>
      <c r="L82" s="24">
        <v>66</v>
      </c>
      <c r="M82" s="23">
        <v>78299835</v>
      </c>
    </row>
    <row r="83" spans="1:13" x14ac:dyDescent="0.25">
      <c r="A83">
        <v>2002</v>
      </c>
      <c r="B83" t="s">
        <v>926</v>
      </c>
      <c r="C83" s="24" t="s">
        <v>927</v>
      </c>
      <c r="D83" s="24" t="s">
        <v>879</v>
      </c>
      <c r="E83" s="24" t="s">
        <v>880</v>
      </c>
      <c r="F83" s="24">
        <v>192</v>
      </c>
      <c r="G83" s="24">
        <v>739</v>
      </c>
      <c r="H83" s="24">
        <v>837</v>
      </c>
      <c r="I83" s="24">
        <v>-98</v>
      </c>
      <c r="J83" s="24">
        <v>3</v>
      </c>
      <c r="K83" s="24">
        <v>74</v>
      </c>
      <c r="L83" s="24">
        <v>88</v>
      </c>
      <c r="M83" s="23">
        <v>78909449</v>
      </c>
    </row>
    <row r="84" spans="1:13" x14ac:dyDescent="0.25">
      <c r="A84">
        <v>2002</v>
      </c>
      <c r="B84" t="s">
        <v>914</v>
      </c>
      <c r="C84" s="24" t="s">
        <v>915</v>
      </c>
      <c r="D84" s="24" t="s">
        <v>879</v>
      </c>
      <c r="E84" s="24" t="s">
        <v>893</v>
      </c>
      <c r="F84" s="24">
        <v>152</v>
      </c>
      <c r="G84" s="24">
        <v>814</v>
      </c>
      <c r="H84" s="24">
        <v>699</v>
      </c>
      <c r="I84" s="24">
        <v>115</v>
      </c>
      <c r="J84" s="24">
        <v>3</v>
      </c>
      <c r="K84" s="24">
        <v>93</v>
      </c>
      <c r="L84" s="24">
        <v>69</v>
      </c>
      <c r="M84" s="23">
        <v>80282668</v>
      </c>
    </row>
    <row r="85" spans="1:13" x14ac:dyDescent="0.25">
      <c r="A85">
        <v>2002</v>
      </c>
      <c r="B85" t="s">
        <v>936</v>
      </c>
      <c r="C85" s="24" t="s">
        <v>937</v>
      </c>
      <c r="D85" s="24" t="s">
        <v>883</v>
      </c>
      <c r="E85" s="24" t="s">
        <v>884</v>
      </c>
      <c r="F85" s="24">
        <v>164</v>
      </c>
      <c r="G85" s="24">
        <v>708</v>
      </c>
      <c r="H85" s="24">
        <v>565</v>
      </c>
      <c r="I85" s="24">
        <v>143</v>
      </c>
      <c r="J85" s="24">
        <v>1</v>
      </c>
      <c r="K85" s="24">
        <v>101</v>
      </c>
      <c r="L85" s="24">
        <v>59</v>
      </c>
      <c r="M85" s="23">
        <v>92870367</v>
      </c>
    </row>
    <row r="86" spans="1:13" x14ac:dyDescent="0.25">
      <c r="A86">
        <v>2002</v>
      </c>
      <c r="B86" t="s">
        <v>930</v>
      </c>
      <c r="C86" s="24" t="s">
        <v>931</v>
      </c>
      <c r="D86" s="24" t="s">
        <v>883</v>
      </c>
      <c r="E86" s="24" t="s">
        <v>884</v>
      </c>
      <c r="F86" s="24">
        <v>160</v>
      </c>
      <c r="G86" s="24">
        <v>690</v>
      </c>
      <c r="H86" s="24">
        <v>703</v>
      </c>
      <c r="I86" s="24">
        <v>-13</v>
      </c>
      <c r="J86" s="24">
        <v>5</v>
      </c>
      <c r="K86" s="24">
        <v>75</v>
      </c>
      <c r="L86" s="24">
        <v>86</v>
      </c>
      <c r="M86" s="23">
        <v>94633593</v>
      </c>
    </row>
    <row r="87" spans="1:13" x14ac:dyDescent="0.25">
      <c r="A87">
        <v>2002</v>
      </c>
      <c r="B87" t="s">
        <v>938</v>
      </c>
      <c r="C87" s="24" t="s">
        <v>939</v>
      </c>
      <c r="D87" s="24" t="s">
        <v>883</v>
      </c>
      <c r="E87" s="24" t="s">
        <v>893</v>
      </c>
      <c r="F87" s="24">
        <v>155</v>
      </c>
      <c r="G87" s="24">
        <v>713</v>
      </c>
      <c r="H87" s="24">
        <v>643</v>
      </c>
      <c r="I87" s="24">
        <v>70</v>
      </c>
      <c r="J87" s="24">
        <v>3</v>
      </c>
      <c r="K87" s="24">
        <v>92</v>
      </c>
      <c r="L87" s="24">
        <v>70</v>
      </c>
      <c r="M87" s="23">
        <v>94850953</v>
      </c>
    </row>
    <row r="88" spans="1:13" x14ac:dyDescent="0.25">
      <c r="A88">
        <v>2002</v>
      </c>
      <c r="B88" t="s">
        <v>932</v>
      </c>
      <c r="C88" s="24" t="s">
        <v>933</v>
      </c>
      <c r="D88" s="24" t="s">
        <v>883</v>
      </c>
      <c r="E88" s="24" t="s">
        <v>893</v>
      </c>
      <c r="F88" s="24">
        <v>165</v>
      </c>
      <c r="G88" s="24">
        <v>819</v>
      </c>
      <c r="H88" s="24">
        <v>674</v>
      </c>
      <c r="I88" s="24">
        <v>145</v>
      </c>
      <c r="J88" s="24">
        <v>1</v>
      </c>
      <c r="K88" s="24">
        <v>98</v>
      </c>
      <c r="L88" s="24">
        <v>64</v>
      </c>
      <c r="M88" s="23">
        <v>102819999</v>
      </c>
    </row>
    <row r="89" spans="1:13" x14ac:dyDescent="0.25">
      <c r="A89">
        <v>2002</v>
      </c>
      <c r="B89" t="s">
        <v>924</v>
      </c>
      <c r="C89" s="24" t="s">
        <v>925</v>
      </c>
      <c r="D89" s="24" t="s">
        <v>879</v>
      </c>
      <c r="E89" s="24" t="s">
        <v>893</v>
      </c>
      <c r="F89" s="24">
        <v>230</v>
      </c>
      <c r="G89" s="24">
        <v>843</v>
      </c>
      <c r="H89" s="24">
        <v>882</v>
      </c>
      <c r="I89" s="24">
        <v>-39</v>
      </c>
      <c r="J89" s="24">
        <v>4</v>
      </c>
      <c r="K89" s="24">
        <v>72</v>
      </c>
      <c r="L89" s="24">
        <v>90</v>
      </c>
      <c r="M89" s="23">
        <v>105526122</v>
      </c>
    </row>
    <row r="90" spans="1:13" x14ac:dyDescent="0.25">
      <c r="A90">
        <v>2002</v>
      </c>
      <c r="B90" t="s">
        <v>928</v>
      </c>
      <c r="C90" s="24" t="s">
        <v>929</v>
      </c>
      <c r="D90" s="24" t="s">
        <v>879</v>
      </c>
      <c r="E90" s="24" t="s">
        <v>884</v>
      </c>
      <c r="F90" s="24">
        <v>177</v>
      </c>
      <c r="G90" s="24">
        <v>859</v>
      </c>
      <c r="H90" s="24">
        <v>665</v>
      </c>
      <c r="I90" s="24">
        <v>194</v>
      </c>
      <c r="J90" s="24">
        <v>2</v>
      </c>
      <c r="K90" s="24">
        <v>93</v>
      </c>
      <c r="L90" s="24">
        <v>69</v>
      </c>
      <c r="M90" s="23">
        <v>108366060</v>
      </c>
    </row>
    <row r="91" spans="1:13" x14ac:dyDescent="0.25">
      <c r="A91">
        <v>2002</v>
      </c>
      <c r="B91" t="s">
        <v>940</v>
      </c>
      <c r="C91" s="24" t="s">
        <v>941</v>
      </c>
      <c r="D91" s="24" t="s">
        <v>879</v>
      </c>
      <c r="E91" s="24" t="s">
        <v>884</v>
      </c>
      <c r="F91" s="24">
        <v>223</v>
      </c>
      <c r="G91" s="24">
        <v>897</v>
      </c>
      <c r="H91" s="24">
        <v>697</v>
      </c>
      <c r="I91" s="24">
        <v>200</v>
      </c>
      <c r="J91" s="24">
        <v>1</v>
      </c>
      <c r="K91" s="24">
        <v>103</v>
      </c>
      <c r="L91" s="24">
        <v>58</v>
      </c>
      <c r="M91" s="23">
        <v>125928583</v>
      </c>
    </row>
    <row r="92" spans="1:13" x14ac:dyDescent="0.25">
      <c r="A92">
        <v>2003</v>
      </c>
      <c r="B92" t="s">
        <v>922</v>
      </c>
      <c r="C92" s="24" t="s">
        <v>923</v>
      </c>
      <c r="D92" s="24" t="s">
        <v>879</v>
      </c>
      <c r="E92" s="24" t="s">
        <v>884</v>
      </c>
      <c r="F92" s="24">
        <v>137</v>
      </c>
      <c r="G92" s="24">
        <v>715</v>
      </c>
      <c r="H92" s="24">
        <v>852</v>
      </c>
      <c r="I92" s="24">
        <v>-137</v>
      </c>
      <c r="J92" s="24">
        <v>5</v>
      </c>
      <c r="K92" s="24">
        <v>63</v>
      </c>
      <c r="L92" s="24">
        <v>99</v>
      </c>
      <c r="M92" s="23">
        <v>19630000</v>
      </c>
    </row>
    <row r="93" spans="1:13" x14ac:dyDescent="0.25">
      <c r="A93">
        <v>2003</v>
      </c>
      <c r="B93" t="s">
        <v>885</v>
      </c>
      <c r="C93" s="24" t="s">
        <v>886</v>
      </c>
      <c r="D93" s="24" t="s">
        <v>879</v>
      </c>
      <c r="E93" s="24" t="s">
        <v>880</v>
      </c>
      <c r="F93" s="24">
        <v>162</v>
      </c>
      <c r="G93" s="24">
        <v>836</v>
      </c>
      <c r="H93" s="24">
        <v>867</v>
      </c>
      <c r="I93" s="24">
        <v>-31</v>
      </c>
      <c r="J93" s="24">
        <v>3</v>
      </c>
      <c r="K93" s="24">
        <v>83</v>
      </c>
      <c r="L93" s="24">
        <v>79</v>
      </c>
      <c r="M93" s="23">
        <v>40518000</v>
      </c>
    </row>
    <row r="94" spans="1:13" x14ac:dyDescent="0.25">
      <c r="A94">
        <v>2003</v>
      </c>
      <c r="B94" t="s">
        <v>896</v>
      </c>
      <c r="C94" s="24" t="s">
        <v>897</v>
      </c>
      <c r="D94" s="24" t="s">
        <v>883</v>
      </c>
      <c r="E94" s="24" t="s">
        <v>880</v>
      </c>
      <c r="F94" s="24">
        <v>196</v>
      </c>
      <c r="G94" s="24">
        <v>714</v>
      </c>
      <c r="H94" s="24">
        <v>873</v>
      </c>
      <c r="I94" s="24">
        <v>-159</v>
      </c>
      <c r="J94" s="24">
        <v>6</v>
      </c>
      <c r="K94" s="24">
        <v>68</v>
      </c>
      <c r="L94" s="24">
        <v>94</v>
      </c>
      <c r="M94" s="23">
        <v>40627000</v>
      </c>
    </row>
    <row r="95" spans="1:13" x14ac:dyDescent="0.25">
      <c r="A95">
        <v>2003</v>
      </c>
      <c r="B95" t="s">
        <v>910</v>
      </c>
      <c r="C95" s="24" t="s">
        <v>911</v>
      </c>
      <c r="D95" s="24" t="s">
        <v>883</v>
      </c>
      <c r="E95" s="24" t="s">
        <v>893</v>
      </c>
      <c r="F95" s="24">
        <v>128</v>
      </c>
      <c r="G95" s="24">
        <v>678</v>
      </c>
      <c r="H95" s="24">
        <v>831</v>
      </c>
      <c r="I95" s="24">
        <v>-153</v>
      </c>
      <c r="J95" s="24">
        <v>5</v>
      </c>
      <c r="K95" s="24">
        <v>64</v>
      </c>
      <c r="L95" s="24">
        <v>98</v>
      </c>
      <c r="M95" s="23">
        <v>45210000</v>
      </c>
    </row>
    <row r="96" spans="1:13" x14ac:dyDescent="0.25">
      <c r="A96">
        <v>2003</v>
      </c>
      <c r="B96" t="s">
        <v>926</v>
      </c>
      <c r="C96" s="24" t="s">
        <v>927</v>
      </c>
      <c r="D96" s="24" t="s">
        <v>879</v>
      </c>
      <c r="E96" s="24" t="s">
        <v>880</v>
      </c>
      <c r="F96" s="24">
        <v>158</v>
      </c>
      <c r="G96" s="24">
        <v>699</v>
      </c>
      <c r="H96" s="24">
        <v>778</v>
      </c>
      <c r="I96" s="24">
        <v>-79</v>
      </c>
      <c r="J96" s="24">
        <v>4</v>
      </c>
      <c r="K96" s="24">
        <v>68</v>
      </c>
      <c r="L96" s="24">
        <v>94</v>
      </c>
      <c r="M96" s="23">
        <v>48584834</v>
      </c>
    </row>
    <row r="97" spans="1:13" x14ac:dyDescent="0.25">
      <c r="A97">
        <v>2003</v>
      </c>
      <c r="B97" t="s">
        <v>912</v>
      </c>
      <c r="C97" s="24" t="s">
        <v>913</v>
      </c>
      <c r="D97" s="24" t="s">
        <v>879</v>
      </c>
      <c r="E97" s="24" t="s">
        <v>880</v>
      </c>
      <c r="F97" s="24">
        <v>153</v>
      </c>
      <c r="G97" s="24">
        <v>591</v>
      </c>
      <c r="H97" s="24">
        <v>928</v>
      </c>
      <c r="I97" s="24">
        <v>-337</v>
      </c>
      <c r="J97" s="24">
        <v>5</v>
      </c>
      <c r="K97" s="24">
        <v>43</v>
      </c>
      <c r="L97" s="24">
        <v>119</v>
      </c>
      <c r="M97" s="23">
        <v>49168000</v>
      </c>
    </row>
    <row r="98" spans="1:13" x14ac:dyDescent="0.25">
      <c r="A98">
        <v>2003</v>
      </c>
      <c r="B98" t="s">
        <v>881</v>
      </c>
      <c r="C98" s="24" t="s">
        <v>882</v>
      </c>
      <c r="D98" s="24" t="s">
        <v>883</v>
      </c>
      <c r="E98" s="24" t="s">
        <v>884</v>
      </c>
      <c r="F98" s="24">
        <v>157</v>
      </c>
      <c r="G98" s="24">
        <v>751</v>
      </c>
      <c r="H98" s="24">
        <v>692</v>
      </c>
      <c r="I98" s="24">
        <v>59</v>
      </c>
      <c r="J98" s="24">
        <v>2</v>
      </c>
      <c r="K98" s="24">
        <v>91</v>
      </c>
      <c r="L98" s="24">
        <v>71</v>
      </c>
      <c r="M98" s="23">
        <v>49450000</v>
      </c>
    </row>
    <row r="99" spans="1:13" x14ac:dyDescent="0.25">
      <c r="A99">
        <v>2003</v>
      </c>
      <c r="B99" t="s">
        <v>891</v>
      </c>
      <c r="C99" s="24" t="s">
        <v>892</v>
      </c>
      <c r="D99" s="24" t="s">
        <v>879</v>
      </c>
      <c r="E99" s="24" t="s">
        <v>893</v>
      </c>
      <c r="F99" s="24">
        <v>176</v>
      </c>
      <c r="G99" s="24">
        <v>768</v>
      </c>
      <c r="H99" s="24">
        <v>643</v>
      </c>
      <c r="I99" s="24">
        <v>125</v>
      </c>
      <c r="J99" s="24">
        <v>1</v>
      </c>
      <c r="K99" s="24">
        <v>96</v>
      </c>
      <c r="L99" s="24">
        <v>66</v>
      </c>
      <c r="M99" s="23">
        <v>50260834</v>
      </c>
    </row>
    <row r="100" spans="1:13" x14ac:dyDescent="0.25">
      <c r="A100">
        <v>2003</v>
      </c>
      <c r="B100" t="s">
        <v>889</v>
      </c>
      <c r="C100" s="24" t="s">
        <v>890</v>
      </c>
      <c r="D100" s="24" t="s">
        <v>879</v>
      </c>
      <c r="E100" s="24" t="s">
        <v>880</v>
      </c>
      <c r="F100" s="24">
        <v>220</v>
      </c>
      <c r="G100" s="24">
        <v>791</v>
      </c>
      <c r="H100" s="24">
        <v>715</v>
      </c>
      <c r="I100" s="24">
        <v>76</v>
      </c>
      <c r="J100" s="24">
        <v>2</v>
      </c>
      <c r="K100" s="24">
        <v>86</v>
      </c>
      <c r="L100" s="24">
        <v>76</v>
      </c>
      <c r="M100" s="23">
        <v>51010000</v>
      </c>
    </row>
    <row r="101" spans="1:13" x14ac:dyDescent="0.25">
      <c r="A101">
        <v>2003</v>
      </c>
      <c r="B101" t="s">
        <v>898</v>
      </c>
      <c r="C101" s="24" t="s">
        <v>899</v>
      </c>
      <c r="D101" s="24" t="s">
        <v>879</v>
      </c>
      <c r="E101" s="24" t="s">
        <v>884</v>
      </c>
      <c r="F101" s="24">
        <v>190</v>
      </c>
      <c r="G101" s="24">
        <v>894</v>
      </c>
      <c r="H101" s="24">
        <v>826</v>
      </c>
      <c r="I101" s="24">
        <v>68</v>
      </c>
      <c r="J101" s="24">
        <v>3</v>
      </c>
      <c r="K101" s="24">
        <v>86</v>
      </c>
      <c r="L101" s="24">
        <v>76</v>
      </c>
      <c r="M101" s="23">
        <v>51269000</v>
      </c>
    </row>
    <row r="102" spans="1:13" x14ac:dyDescent="0.25">
      <c r="A102">
        <v>2003</v>
      </c>
      <c r="B102" t="s">
        <v>894</v>
      </c>
      <c r="C102" s="24" t="s">
        <v>895</v>
      </c>
      <c r="D102" s="24" t="s">
        <v>883</v>
      </c>
      <c r="E102" s="24" t="s">
        <v>884</v>
      </c>
      <c r="F102" s="24">
        <v>144</v>
      </c>
      <c r="G102" s="24">
        <v>711</v>
      </c>
      <c r="H102" s="24">
        <v>716</v>
      </c>
      <c r="I102" s="24">
        <v>-5</v>
      </c>
      <c r="J102" s="24">
        <v>4</v>
      </c>
      <c r="K102" s="24">
        <v>83</v>
      </c>
      <c r="L102" s="24">
        <v>79</v>
      </c>
      <c r="M102" s="23">
        <v>51948500</v>
      </c>
    </row>
    <row r="103" spans="1:13" x14ac:dyDescent="0.25">
      <c r="A103">
        <v>2003</v>
      </c>
      <c r="B103" t="s">
        <v>887</v>
      </c>
      <c r="C103" s="24" t="s">
        <v>888</v>
      </c>
      <c r="D103" s="24" t="s">
        <v>883</v>
      </c>
      <c r="E103" s="24" t="s">
        <v>880</v>
      </c>
      <c r="F103" s="24">
        <v>163</v>
      </c>
      <c r="G103" s="24">
        <v>753</v>
      </c>
      <c r="H103" s="24">
        <v>801</v>
      </c>
      <c r="I103" s="24">
        <v>-48</v>
      </c>
      <c r="J103" s="24">
        <v>4</v>
      </c>
      <c r="K103" s="24">
        <v>75</v>
      </c>
      <c r="L103" s="24">
        <v>87</v>
      </c>
      <c r="M103" s="23">
        <v>54812429</v>
      </c>
    </row>
    <row r="104" spans="1:13" x14ac:dyDescent="0.25">
      <c r="A104">
        <v>2003</v>
      </c>
      <c r="B104" t="s">
        <v>877</v>
      </c>
      <c r="C104" s="24" t="s">
        <v>878</v>
      </c>
      <c r="D104" s="24" t="s">
        <v>879</v>
      </c>
      <c r="E104" s="24" t="s">
        <v>880</v>
      </c>
      <c r="F104" s="24">
        <v>155</v>
      </c>
      <c r="G104" s="24">
        <v>801</v>
      </c>
      <c r="H104" s="24">
        <v>758</v>
      </c>
      <c r="I104" s="24">
        <v>43</v>
      </c>
      <c r="J104" s="24">
        <v>1</v>
      </c>
      <c r="K104" s="24">
        <v>90</v>
      </c>
      <c r="L104" s="24">
        <v>72</v>
      </c>
      <c r="M104" s="23">
        <v>55505000</v>
      </c>
    </row>
    <row r="105" spans="1:13" x14ac:dyDescent="0.25">
      <c r="A105">
        <v>2003</v>
      </c>
      <c r="B105" t="s">
        <v>900</v>
      </c>
      <c r="C105" s="24" t="s">
        <v>901</v>
      </c>
      <c r="D105" s="24" t="s">
        <v>883</v>
      </c>
      <c r="E105" s="24" t="s">
        <v>880</v>
      </c>
      <c r="F105" s="24">
        <v>182</v>
      </c>
      <c r="G105" s="24">
        <v>694</v>
      </c>
      <c r="H105" s="24">
        <v>886</v>
      </c>
      <c r="I105" s="24">
        <v>-192</v>
      </c>
      <c r="J105" s="24">
        <v>5</v>
      </c>
      <c r="K105" s="24">
        <v>69</v>
      </c>
      <c r="L105" s="24">
        <v>93</v>
      </c>
      <c r="M105" s="23">
        <v>59355667</v>
      </c>
    </row>
    <row r="106" spans="1:13" x14ac:dyDescent="0.25">
      <c r="A106">
        <v>2003</v>
      </c>
      <c r="B106" t="s">
        <v>918</v>
      </c>
      <c r="C106" s="24" t="s">
        <v>919</v>
      </c>
      <c r="D106" s="24" t="s">
        <v>883</v>
      </c>
      <c r="E106" s="24" t="s">
        <v>893</v>
      </c>
      <c r="F106" s="24">
        <v>198</v>
      </c>
      <c r="G106" s="24">
        <v>853</v>
      </c>
      <c r="H106" s="24">
        <v>892</v>
      </c>
      <c r="I106" s="24">
        <v>-39</v>
      </c>
      <c r="J106" s="24">
        <v>4</v>
      </c>
      <c r="K106" s="24">
        <v>74</v>
      </c>
      <c r="L106" s="24">
        <v>88</v>
      </c>
      <c r="M106" s="23">
        <v>67179667</v>
      </c>
    </row>
    <row r="107" spans="1:13" x14ac:dyDescent="0.25">
      <c r="A107">
        <v>2003</v>
      </c>
      <c r="B107" t="s">
        <v>902</v>
      </c>
      <c r="C107" s="24" t="s">
        <v>903</v>
      </c>
      <c r="D107" s="24" t="s">
        <v>883</v>
      </c>
      <c r="E107" s="24" t="s">
        <v>884</v>
      </c>
      <c r="F107" s="24">
        <v>166</v>
      </c>
      <c r="G107" s="24">
        <v>791</v>
      </c>
      <c r="H107" s="24">
        <v>697</v>
      </c>
      <c r="I107" s="24">
        <v>94</v>
      </c>
      <c r="J107" s="24">
        <v>3</v>
      </c>
      <c r="K107" s="24">
        <v>86</v>
      </c>
      <c r="L107" s="24">
        <v>76</v>
      </c>
      <c r="M107" s="23">
        <v>70780000</v>
      </c>
    </row>
    <row r="108" spans="1:13" x14ac:dyDescent="0.25">
      <c r="A108">
        <v>2003</v>
      </c>
      <c r="B108" t="s">
        <v>904</v>
      </c>
      <c r="C108" s="24" t="s">
        <v>905</v>
      </c>
      <c r="D108" s="24" t="s">
        <v>883</v>
      </c>
      <c r="E108" s="24" t="s">
        <v>880</v>
      </c>
      <c r="F108" s="24">
        <v>191</v>
      </c>
      <c r="G108" s="24">
        <v>805</v>
      </c>
      <c r="H108" s="24">
        <v>677</v>
      </c>
      <c r="I108" s="24">
        <v>128</v>
      </c>
      <c r="J108" s="24">
        <v>2</v>
      </c>
      <c r="K108" s="24">
        <v>87</v>
      </c>
      <c r="L108" s="24">
        <v>75</v>
      </c>
      <c r="M108" s="23">
        <v>71040000</v>
      </c>
    </row>
    <row r="109" spans="1:13" x14ac:dyDescent="0.25">
      <c r="A109">
        <v>2003</v>
      </c>
      <c r="B109" t="s">
        <v>934</v>
      </c>
      <c r="C109" s="24" t="s">
        <v>935</v>
      </c>
      <c r="D109" s="24" t="s">
        <v>879</v>
      </c>
      <c r="E109" s="24" t="s">
        <v>884</v>
      </c>
      <c r="F109" s="24">
        <v>152</v>
      </c>
      <c r="G109" s="24">
        <v>743</v>
      </c>
      <c r="H109" s="24">
        <v>820</v>
      </c>
      <c r="I109" s="24">
        <v>-77</v>
      </c>
      <c r="J109" s="24">
        <v>4</v>
      </c>
      <c r="K109" s="24">
        <v>71</v>
      </c>
      <c r="L109" s="24">
        <v>91</v>
      </c>
      <c r="M109" s="23">
        <v>73877500</v>
      </c>
    </row>
    <row r="110" spans="1:13" x14ac:dyDescent="0.25">
      <c r="A110">
        <v>2003</v>
      </c>
      <c r="B110" t="s">
        <v>906</v>
      </c>
      <c r="C110" s="24" t="s">
        <v>907</v>
      </c>
      <c r="D110" s="24" t="s">
        <v>879</v>
      </c>
      <c r="E110" s="24" t="s">
        <v>893</v>
      </c>
      <c r="F110" s="24">
        <v>150</v>
      </c>
      <c r="G110" s="24">
        <v>736</v>
      </c>
      <c r="H110" s="24">
        <v>743</v>
      </c>
      <c r="I110" s="24">
        <v>-7</v>
      </c>
      <c r="J110" s="24">
        <v>3</v>
      </c>
      <c r="K110" s="24">
        <v>77</v>
      </c>
      <c r="L110" s="24">
        <v>85</v>
      </c>
      <c r="M110" s="23">
        <v>79031667</v>
      </c>
    </row>
    <row r="111" spans="1:13" x14ac:dyDescent="0.25">
      <c r="A111">
        <v>2003</v>
      </c>
      <c r="B111" t="s">
        <v>916</v>
      </c>
      <c r="C111" s="24" t="s">
        <v>917</v>
      </c>
      <c r="D111" s="24" t="s">
        <v>883</v>
      </c>
      <c r="E111" s="24" t="s">
        <v>880</v>
      </c>
      <c r="F111" s="24">
        <v>172</v>
      </c>
      <c r="G111" s="24">
        <v>724</v>
      </c>
      <c r="H111" s="24">
        <v>683</v>
      </c>
      <c r="I111" s="24">
        <v>41</v>
      </c>
      <c r="J111" s="24">
        <v>1</v>
      </c>
      <c r="K111" s="24">
        <v>88</v>
      </c>
      <c r="L111" s="24">
        <v>74</v>
      </c>
      <c r="M111" s="23">
        <v>79868333</v>
      </c>
    </row>
    <row r="112" spans="1:13" x14ac:dyDescent="0.25">
      <c r="A112">
        <v>2003</v>
      </c>
      <c r="B112" t="s">
        <v>932</v>
      </c>
      <c r="C112" s="24" t="s">
        <v>933</v>
      </c>
      <c r="D112" s="24" t="s">
        <v>883</v>
      </c>
      <c r="E112" s="24" t="s">
        <v>893</v>
      </c>
      <c r="F112" s="24">
        <v>152</v>
      </c>
      <c r="G112" s="24">
        <v>717</v>
      </c>
      <c r="H112" s="24">
        <v>685</v>
      </c>
      <c r="I112" s="24">
        <v>32</v>
      </c>
      <c r="J112" s="24">
        <v>3</v>
      </c>
      <c r="K112" s="24">
        <v>84</v>
      </c>
      <c r="L112" s="24">
        <v>78</v>
      </c>
      <c r="M112" s="23">
        <v>80657000</v>
      </c>
    </row>
    <row r="113" spans="1:13" x14ac:dyDescent="0.25">
      <c r="A113">
        <v>2003</v>
      </c>
      <c r="B113" t="s">
        <v>908</v>
      </c>
      <c r="C113" s="24" t="s">
        <v>909</v>
      </c>
      <c r="D113" s="24" t="s">
        <v>883</v>
      </c>
      <c r="E113" s="24" t="s">
        <v>893</v>
      </c>
      <c r="F113" s="24">
        <v>180</v>
      </c>
      <c r="G113" s="24">
        <v>755</v>
      </c>
      <c r="H113" s="24">
        <v>638</v>
      </c>
      <c r="I113" s="24">
        <v>117</v>
      </c>
      <c r="J113" s="24">
        <v>1</v>
      </c>
      <c r="K113" s="24">
        <v>100</v>
      </c>
      <c r="L113" s="24">
        <v>61</v>
      </c>
      <c r="M113" s="23">
        <v>82852167</v>
      </c>
    </row>
    <row r="114" spans="1:13" x14ac:dyDescent="0.25">
      <c r="A114">
        <v>2003</v>
      </c>
      <c r="B114" t="s">
        <v>920</v>
      </c>
      <c r="C114" s="24" t="s">
        <v>921</v>
      </c>
      <c r="D114" s="24" t="s">
        <v>883</v>
      </c>
      <c r="E114" s="24" t="s">
        <v>880</v>
      </c>
      <c r="F114" s="24">
        <v>196</v>
      </c>
      <c r="G114" s="24">
        <v>876</v>
      </c>
      <c r="H114" s="24">
        <v>796</v>
      </c>
      <c r="I114" s="24">
        <v>80</v>
      </c>
      <c r="J114" s="24">
        <v>3</v>
      </c>
      <c r="K114" s="24">
        <v>85</v>
      </c>
      <c r="L114" s="24">
        <v>77</v>
      </c>
      <c r="M114" s="23">
        <v>83786666</v>
      </c>
    </row>
    <row r="115" spans="1:13" x14ac:dyDescent="0.25">
      <c r="A115">
        <v>2003</v>
      </c>
      <c r="B115" t="s">
        <v>914</v>
      </c>
      <c r="C115" s="24" t="s">
        <v>915</v>
      </c>
      <c r="D115" s="24" t="s">
        <v>879</v>
      </c>
      <c r="E115" s="24" t="s">
        <v>893</v>
      </c>
      <c r="F115" s="24">
        <v>139</v>
      </c>
      <c r="G115" s="24">
        <v>795</v>
      </c>
      <c r="H115" s="24">
        <v>637</v>
      </c>
      <c r="I115" s="24">
        <v>158</v>
      </c>
      <c r="J115" s="24">
        <v>2</v>
      </c>
      <c r="K115" s="24">
        <v>93</v>
      </c>
      <c r="L115" s="24">
        <v>69</v>
      </c>
      <c r="M115" s="23">
        <v>86959167</v>
      </c>
    </row>
    <row r="116" spans="1:13" x14ac:dyDescent="0.25">
      <c r="A116">
        <v>2003</v>
      </c>
      <c r="B116" t="s">
        <v>928</v>
      </c>
      <c r="C116" s="24" t="s">
        <v>929</v>
      </c>
      <c r="D116" s="24" t="s">
        <v>879</v>
      </c>
      <c r="E116" s="24" t="s">
        <v>884</v>
      </c>
      <c r="F116" s="24">
        <v>238</v>
      </c>
      <c r="G116" s="24">
        <v>961</v>
      </c>
      <c r="H116" s="24">
        <v>809</v>
      </c>
      <c r="I116" s="24">
        <v>152</v>
      </c>
      <c r="J116" s="24">
        <v>2</v>
      </c>
      <c r="K116" s="24">
        <v>95</v>
      </c>
      <c r="L116" s="24">
        <v>67</v>
      </c>
      <c r="M116" s="23">
        <v>99946500</v>
      </c>
    </row>
    <row r="117" spans="1:13" x14ac:dyDescent="0.25">
      <c r="A117">
        <v>2003</v>
      </c>
      <c r="B117" t="s">
        <v>924</v>
      </c>
      <c r="C117" s="24" t="s">
        <v>925</v>
      </c>
      <c r="D117" s="24" t="s">
        <v>879</v>
      </c>
      <c r="E117" s="24" t="s">
        <v>893</v>
      </c>
      <c r="F117" s="24">
        <v>239</v>
      </c>
      <c r="G117" s="24">
        <v>826</v>
      </c>
      <c r="H117" s="24">
        <v>969</v>
      </c>
      <c r="I117" s="24">
        <v>-143</v>
      </c>
      <c r="J117" s="24">
        <v>4</v>
      </c>
      <c r="K117" s="24">
        <v>71</v>
      </c>
      <c r="L117" s="24">
        <v>91</v>
      </c>
      <c r="M117" s="23">
        <v>103491667</v>
      </c>
    </row>
    <row r="118" spans="1:13" x14ac:dyDescent="0.25">
      <c r="A118">
        <v>2003</v>
      </c>
      <c r="B118" t="s">
        <v>938</v>
      </c>
      <c r="C118" s="24" t="s">
        <v>939</v>
      </c>
      <c r="D118" s="24" t="s">
        <v>883</v>
      </c>
      <c r="E118" s="24" t="s">
        <v>893</v>
      </c>
      <c r="F118" s="24">
        <v>124</v>
      </c>
      <c r="G118" s="24">
        <v>574</v>
      </c>
      <c r="H118" s="24">
        <v>556</v>
      </c>
      <c r="I118" s="24">
        <v>18</v>
      </c>
      <c r="J118" s="24">
        <v>2</v>
      </c>
      <c r="K118" s="24">
        <v>85</v>
      </c>
      <c r="L118" s="24">
        <v>77</v>
      </c>
      <c r="M118" s="23">
        <v>105572620</v>
      </c>
    </row>
    <row r="119" spans="1:13" x14ac:dyDescent="0.25">
      <c r="A119">
        <v>2003</v>
      </c>
      <c r="B119" t="s">
        <v>936</v>
      </c>
      <c r="C119" s="24" t="s">
        <v>937</v>
      </c>
      <c r="D119" s="24" t="s">
        <v>883</v>
      </c>
      <c r="E119" s="24" t="s">
        <v>884</v>
      </c>
      <c r="F119" s="24">
        <v>235</v>
      </c>
      <c r="G119" s="24">
        <v>907</v>
      </c>
      <c r="H119" s="24">
        <v>740</v>
      </c>
      <c r="I119" s="24">
        <v>167</v>
      </c>
      <c r="J119" s="24">
        <v>1</v>
      </c>
      <c r="K119" s="24">
        <v>101</v>
      </c>
      <c r="L119" s="24">
        <v>61</v>
      </c>
      <c r="M119" s="23">
        <v>106243667</v>
      </c>
    </row>
    <row r="120" spans="1:13" x14ac:dyDescent="0.25">
      <c r="A120">
        <v>2003</v>
      </c>
      <c r="B120" t="s">
        <v>930</v>
      </c>
      <c r="C120" s="24" t="s">
        <v>931</v>
      </c>
      <c r="D120" s="24" t="s">
        <v>883</v>
      </c>
      <c r="E120" s="24" t="s">
        <v>884</v>
      </c>
      <c r="F120" s="24">
        <v>124</v>
      </c>
      <c r="G120" s="24">
        <v>642</v>
      </c>
      <c r="H120" s="24">
        <v>754</v>
      </c>
      <c r="I120" s="24">
        <v>-112</v>
      </c>
      <c r="J120" s="24">
        <v>5</v>
      </c>
      <c r="K120" s="24">
        <v>66</v>
      </c>
      <c r="L120" s="24">
        <v>95</v>
      </c>
      <c r="M120" s="23">
        <v>116876429</v>
      </c>
    </row>
    <row r="121" spans="1:13" x14ac:dyDescent="0.25">
      <c r="A121">
        <v>2003</v>
      </c>
      <c r="B121" t="s">
        <v>940</v>
      </c>
      <c r="C121" s="24" t="s">
        <v>941</v>
      </c>
      <c r="D121" s="24" t="s">
        <v>879</v>
      </c>
      <c r="E121" s="24" t="s">
        <v>884</v>
      </c>
      <c r="F121" s="24">
        <v>230</v>
      </c>
      <c r="G121" s="24">
        <v>877</v>
      </c>
      <c r="H121" s="24">
        <v>716</v>
      </c>
      <c r="I121" s="24">
        <v>161</v>
      </c>
      <c r="J121" s="24">
        <v>1</v>
      </c>
      <c r="K121" s="24">
        <v>101</v>
      </c>
      <c r="L121" s="24">
        <v>61</v>
      </c>
      <c r="M121" s="23">
        <v>152749814</v>
      </c>
    </row>
    <row r="122" spans="1:13" x14ac:dyDescent="0.25">
      <c r="A122">
        <v>2004</v>
      </c>
      <c r="B122" t="s">
        <v>896</v>
      </c>
      <c r="C122" s="24" t="s">
        <v>897</v>
      </c>
      <c r="D122" s="24" t="s">
        <v>883</v>
      </c>
      <c r="E122" s="24" t="s">
        <v>880</v>
      </c>
      <c r="F122" s="24">
        <v>135</v>
      </c>
      <c r="G122" s="24">
        <v>634</v>
      </c>
      <c r="H122" s="24">
        <v>757</v>
      </c>
      <c r="I122" s="24">
        <v>-123</v>
      </c>
      <c r="J122" s="24">
        <v>6</v>
      </c>
      <c r="K122" s="24">
        <v>67</v>
      </c>
      <c r="L122" s="24">
        <v>94</v>
      </c>
      <c r="M122" s="23">
        <v>27528500</v>
      </c>
    </row>
    <row r="123" spans="1:13" x14ac:dyDescent="0.25">
      <c r="A123">
        <v>2004</v>
      </c>
      <c r="B123" t="s">
        <v>922</v>
      </c>
      <c r="C123" s="24" t="s">
        <v>923</v>
      </c>
      <c r="D123" s="24" t="s">
        <v>879</v>
      </c>
      <c r="E123" s="24" t="s">
        <v>884</v>
      </c>
      <c r="F123" s="24">
        <v>145</v>
      </c>
      <c r="G123" s="24">
        <v>714</v>
      </c>
      <c r="H123" s="24">
        <v>842</v>
      </c>
      <c r="I123" s="24">
        <v>-128</v>
      </c>
      <c r="J123" s="24">
        <v>4</v>
      </c>
      <c r="K123" s="24">
        <v>70</v>
      </c>
      <c r="L123" s="24">
        <v>91</v>
      </c>
      <c r="M123" s="23">
        <v>29556667</v>
      </c>
    </row>
    <row r="124" spans="1:13" x14ac:dyDescent="0.25">
      <c r="A124">
        <v>2004</v>
      </c>
      <c r="B124" t="s">
        <v>887</v>
      </c>
      <c r="C124" s="24" t="s">
        <v>888</v>
      </c>
      <c r="D124" s="24" t="s">
        <v>883</v>
      </c>
      <c r="E124" s="24" t="s">
        <v>880</v>
      </c>
      <c r="F124" s="24">
        <v>142</v>
      </c>
      <c r="G124" s="24">
        <v>680</v>
      </c>
      <c r="H124" s="24">
        <v>744</v>
      </c>
      <c r="I124" s="24">
        <v>-64</v>
      </c>
      <c r="J124" s="24">
        <v>5</v>
      </c>
      <c r="K124" s="24">
        <v>72</v>
      </c>
      <c r="L124" s="24">
        <v>89</v>
      </c>
      <c r="M124" s="23">
        <v>32227929</v>
      </c>
    </row>
    <row r="125" spans="1:13" x14ac:dyDescent="0.25">
      <c r="A125">
        <v>2004</v>
      </c>
      <c r="B125" t="s">
        <v>926</v>
      </c>
      <c r="C125" s="24" t="s">
        <v>927</v>
      </c>
      <c r="D125" s="24" t="s">
        <v>879</v>
      </c>
      <c r="E125" s="24" t="s">
        <v>880</v>
      </c>
      <c r="F125" s="24">
        <v>184</v>
      </c>
      <c r="G125" s="24">
        <v>858</v>
      </c>
      <c r="H125" s="24">
        <v>857</v>
      </c>
      <c r="I125" s="24">
        <v>1</v>
      </c>
      <c r="J125" s="24">
        <v>3</v>
      </c>
      <c r="K125" s="24">
        <v>80</v>
      </c>
      <c r="L125" s="24">
        <v>82</v>
      </c>
      <c r="M125" s="23">
        <v>34319300</v>
      </c>
    </row>
    <row r="126" spans="1:13" x14ac:dyDescent="0.25">
      <c r="A126">
        <v>2004</v>
      </c>
      <c r="B126" t="s">
        <v>894</v>
      </c>
      <c r="C126" s="24" t="s">
        <v>895</v>
      </c>
      <c r="D126" s="24" t="s">
        <v>883</v>
      </c>
      <c r="E126" s="24" t="s">
        <v>884</v>
      </c>
      <c r="F126" s="24">
        <v>151</v>
      </c>
      <c r="G126" s="24">
        <v>635</v>
      </c>
      <c r="H126" s="24">
        <v>769</v>
      </c>
      <c r="I126" s="24">
        <v>-134</v>
      </c>
      <c r="J126" s="24">
        <v>5</v>
      </c>
      <c r="K126" s="24">
        <v>67</v>
      </c>
      <c r="L126" s="24">
        <v>95</v>
      </c>
      <c r="M126" s="23">
        <v>40897500</v>
      </c>
    </row>
    <row r="127" spans="1:13" x14ac:dyDescent="0.25">
      <c r="A127">
        <v>2004</v>
      </c>
      <c r="B127" t="s">
        <v>881</v>
      </c>
      <c r="C127" s="24" t="s">
        <v>882</v>
      </c>
      <c r="D127" s="24" t="s">
        <v>883</v>
      </c>
      <c r="E127" s="24" t="s">
        <v>884</v>
      </c>
      <c r="F127" s="24">
        <v>148</v>
      </c>
      <c r="G127" s="24">
        <v>718</v>
      </c>
      <c r="H127" s="24">
        <v>700</v>
      </c>
      <c r="I127" s="24">
        <v>18</v>
      </c>
      <c r="J127" s="24">
        <v>3</v>
      </c>
      <c r="K127" s="24">
        <v>83</v>
      </c>
      <c r="L127" s="24">
        <v>79</v>
      </c>
      <c r="M127" s="23">
        <v>42143042</v>
      </c>
    </row>
    <row r="128" spans="1:13" x14ac:dyDescent="0.25">
      <c r="A128">
        <v>2004</v>
      </c>
      <c r="B128" t="s">
        <v>900</v>
      </c>
      <c r="C128" s="24" t="s">
        <v>901</v>
      </c>
      <c r="D128" s="24" t="s">
        <v>883</v>
      </c>
      <c r="E128" s="24" t="s">
        <v>880</v>
      </c>
      <c r="F128" s="24">
        <v>194</v>
      </c>
      <c r="G128" s="24">
        <v>750</v>
      </c>
      <c r="H128" s="24">
        <v>907</v>
      </c>
      <c r="I128" s="24">
        <v>-157</v>
      </c>
      <c r="J128" s="24">
        <v>4</v>
      </c>
      <c r="K128" s="24">
        <v>76</v>
      </c>
      <c r="L128" s="24">
        <v>86</v>
      </c>
      <c r="M128" s="23">
        <v>46615250</v>
      </c>
    </row>
    <row r="129" spans="1:13" x14ac:dyDescent="0.25">
      <c r="A129">
        <v>2004</v>
      </c>
      <c r="B129" t="s">
        <v>912</v>
      </c>
      <c r="C129" s="24" t="s">
        <v>913</v>
      </c>
      <c r="D129" s="24" t="s">
        <v>879</v>
      </c>
      <c r="E129" s="24" t="s">
        <v>880</v>
      </c>
      <c r="F129" s="24">
        <v>201</v>
      </c>
      <c r="G129" s="24">
        <v>827</v>
      </c>
      <c r="H129" s="24">
        <v>844</v>
      </c>
      <c r="I129" s="24">
        <v>-17</v>
      </c>
      <c r="J129" s="24">
        <v>4</v>
      </c>
      <c r="K129" s="24">
        <v>72</v>
      </c>
      <c r="L129" s="24">
        <v>90</v>
      </c>
      <c r="M129" s="23">
        <v>46832000</v>
      </c>
    </row>
    <row r="130" spans="1:13" x14ac:dyDescent="0.25">
      <c r="A130">
        <v>2004</v>
      </c>
      <c r="B130" t="s">
        <v>885</v>
      </c>
      <c r="C130" s="24" t="s">
        <v>886</v>
      </c>
      <c r="D130" s="24" t="s">
        <v>879</v>
      </c>
      <c r="E130" s="24" t="s">
        <v>880</v>
      </c>
      <c r="F130" s="24">
        <v>150</v>
      </c>
      <c r="G130" s="24">
        <v>720</v>
      </c>
      <c r="H130" s="24">
        <v>905</v>
      </c>
      <c r="I130" s="24">
        <v>-185</v>
      </c>
      <c r="J130" s="24">
        <v>5</v>
      </c>
      <c r="K130" s="24">
        <v>58</v>
      </c>
      <c r="L130" s="24">
        <v>104</v>
      </c>
      <c r="M130" s="23">
        <v>47609000</v>
      </c>
    </row>
    <row r="131" spans="1:13" x14ac:dyDescent="0.25">
      <c r="A131">
        <v>2004</v>
      </c>
      <c r="B131" t="s">
        <v>898</v>
      </c>
      <c r="C131" s="24" t="s">
        <v>899</v>
      </c>
      <c r="D131" s="24" t="s">
        <v>879</v>
      </c>
      <c r="E131" s="24" t="s">
        <v>884</v>
      </c>
      <c r="F131" s="24">
        <v>145</v>
      </c>
      <c r="G131" s="24">
        <v>719</v>
      </c>
      <c r="H131" s="24">
        <v>823</v>
      </c>
      <c r="I131" s="24">
        <v>-104</v>
      </c>
      <c r="J131" s="24">
        <v>5</v>
      </c>
      <c r="K131" s="24">
        <v>67</v>
      </c>
      <c r="L131" s="24">
        <v>94</v>
      </c>
      <c r="M131" s="23">
        <v>50017000</v>
      </c>
    </row>
    <row r="132" spans="1:13" x14ac:dyDescent="0.25">
      <c r="A132">
        <v>2004</v>
      </c>
      <c r="B132" t="s">
        <v>934</v>
      </c>
      <c r="C132" s="24" t="s">
        <v>935</v>
      </c>
      <c r="D132" s="24" t="s">
        <v>879</v>
      </c>
      <c r="E132" s="24" t="s">
        <v>884</v>
      </c>
      <c r="F132" s="24">
        <v>169</v>
      </c>
      <c r="G132" s="24">
        <v>842</v>
      </c>
      <c r="H132" s="24">
        <v>830</v>
      </c>
      <c r="I132" s="24">
        <v>12</v>
      </c>
      <c r="J132" s="24">
        <v>3</v>
      </c>
      <c r="K132" s="24">
        <v>78</v>
      </c>
      <c r="L132" s="24">
        <v>84</v>
      </c>
      <c r="M132" s="23">
        <v>51623333</v>
      </c>
    </row>
    <row r="133" spans="1:13" x14ac:dyDescent="0.25">
      <c r="A133">
        <v>2004</v>
      </c>
      <c r="B133" t="s">
        <v>877</v>
      </c>
      <c r="C133" s="24" t="s">
        <v>878</v>
      </c>
      <c r="D133" s="24" t="s">
        <v>879</v>
      </c>
      <c r="E133" s="24" t="s">
        <v>880</v>
      </c>
      <c r="F133" s="24">
        <v>191</v>
      </c>
      <c r="G133" s="24">
        <v>780</v>
      </c>
      <c r="H133" s="24">
        <v>715</v>
      </c>
      <c r="I133" s="24">
        <v>65</v>
      </c>
      <c r="J133" s="24">
        <v>1</v>
      </c>
      <c r="K133" s="24">
        <v>92</v>
      </c>
      <c r="L133" s="24">
        <v>70</v>
      </c>
      <c r="M133" s="23">
        <v>53585000</v>
      </c>
    </row>
    <row r="134" spans="1:13" x14ac:dyDescent="0.25">
      <c r="A134">
        <v>2004</v>
      </c>
      <c r="B134" t="s">
        <v>924</v>
      </c>
      <c r="C134" s="24" t="s">
        <v>925</v>
      </c>
      <c r="D134" s="24" t="s">
        <v>879</v>
      </c>
      <c r="E134" s="24" t="s">
        <v>893</v>
      </c>
      <c r="F134" s="24">
        <v>227</v>
      </c>
      <c r="G134" s="24">
        <v>860</v>
      </c>
      <c r="H134" s="24">
        <v>794</v>
      </c>
      <c r="I134" s="24">
        <v>66</v>
      </c>
      <c r="J134" s="24">
        <v>3</v>
      </c>
      <c r="K134" s="24">
        <v>89</v>
      </c>
      <c r="L134" s="24">
        <v>73</v>
      </c>
      <c r="M134" s="23">
        <v>55050417</v>
      </c>
    </row>
    <row r="135" spans="1:13" x14ac:dyDescent="0.25">
      <c r="A135">
        <v>2004</v>
      </c>
      <c r="B135" t="s">
        <v>910</v>
      </c>
      <c r="C135" s="24" t="s">
        <v>911</v>
      </c>
      <c r="D135" s="24" t="s">
        <v>883</v>
      </c>
      <c r="E135" s="24" t="s">
        <v>893</v>
      </c>
      <c r="F135" s="24">
        <v>139</v>
      </c>
      <c r="G135" s="24">
        <v>768</v>
      </c>
      <c r="H135" s="24">
        <v>705</v>
      </c>
      <c r="I135" s="24">
        <v>63</v>
      </c>
      <c r="J135" s="24">
        <v>3</v>
      </c>
      <c r="K135" s="24">
        <v>87</v>
      </c>
      <c r="L135" s="24">
        <v>75</v>
      </c>
      <c r="M135" s="23">
        <v>55384833</v>
      </c>
    </row>
    <row r="136" spans="1:13" x14ac:dyDescent="0.25">
      <c r="A136">
        <v>2004</v>
      </c>
      <c r="B136" t="s">
        <v>891</v>
      </c>
      <c r="C136" s="24" t="s">
        <v>892</v>
      </c>
      <c r="D136" s="24" t="s">
        <v>879</v>
      </c>
      <c r="E136" s="24" t="s">
        <v>893</v>
      </c>
      <c r="F136" s="24">
        <v>189</v>
      </c>
      <c r="G136" s="24">
        <v>793</v>
      </c>
      <c r="H136" s="24">
        <v>742</v>
      </c>
      <c r="I136" s="24">
        <v>51</v>
      </c>
      <c r="J136" s="24">
        <v>2</v>
      </c>
      <c r="K136" s="24">
        <v>91</v>
      </c>
      <c r="L136" s="24">
        <v>71</v>
      </c>
      <c r="M136" s="23">
        <v>59425667</v>
      </c>
    </row>
    <row r="137" spans="1:13" x14ac:dyDescent="0.25">
      <c r="A137">
        <v>2004</v>
      </c>
      <c r="B137" t="s">
        <v>889</v>
      </c>
      <c r="C137" s="24" t="s">
        <v>890</v>
      </c>
      <c r="D137" s="24" t="s">
        <v>879</v>
      </c>
      <c r="E137" s="24" t="s">
        <v>880</v>
      </c>
      <c r="F137" s="24">
        <v>242</v>
      </c>
      <c r="G137" s="24">
        <v>865</v>
      </c>
      <c r="H137" s="24">
        <v>831</v>
      </c>
      <c r="I137" s="24">
        <v>34</v>
      </c>
      <c r="J137" s="24">
        <v>2</v>
      </c>
      <c r="K137" s="24">
        <v>83</v>
      </c>
      <c r="L137" s="24">
        <v>79</v>
      </c>
      <c r="M137" s="23">
        <v>65212500</v>
      </c>
    </row>
    <row r="138" spans="1:13" x14ac:dyDescent="0.25">
      <c r="A138">
        <v>2004</v>
      </c>
      <c r="B138" t="s">
        <v>918</v>
      </c>
      <c r="C138" s="24" t="s">
        <v>919</v>
      </c>
      <c r="D138" s="24" t="s">
        <v>883</v>
      </c>
      <c r="E138" s="24" t="s">
        <v>893</v>
      </c>
      <c r="F138" s="24">
        <v>202</v>
      </c>
      <c r="G138" s="24">
        <v>833</v>
      </c>
      <c r="H138" s="24">
        <v>923</v>
      </c>
      <c r="I138" s="24">
        <v>-90</v>
      </c>
      <c r="J138" s="24">
        <v>4</v>
      </c>
      <c r="K138" s="24">
        <v>68</v>
      </c>
      <c r="L138" s="24">
        <v>94</v>
      </c>
      <c r="M138" s="23">
        <v>65445167</v>
      </c>
    </row>
    <row r="139" spans="1:13" x14ac:dyDescent="0.25">
      <c r="A139">
        <v>2004</v>
      </c>
      <c r="B139" t="s">
        <v>932</v>
      </c>
      <c r="C139" s="24" t="s">
        <v>933</v>
      </c>
      <c r="D139" s="24" t="s">
        <v>883</v>
      </c>
      <c r="E139" s="24" t="s">
        <v>893</v>
      </c>
      <c r="F139" s="24">
        <v>135</v>
      </c>
      <c r="G139" s="24">
        <v>615</v>
      </c>
      <c r="H139" s="24">
        <v>899</v>
      </c>
      <c r="I139" s="24">
        <v>-284</v>
      </c>
      <c r="J139" s="24">
        <v>5</v>
      </c>
      <c r="K139" s="24">
        <v>51</v>
      </c>
      <c r="L139" s="24">
        <v>111</v>
      </c>
      <c r="M139" s="23">
        <v>69780750</v>
      </c>
    </row>
    <row r="140" spans="1:13" x14ac:dyDescent="0.25">
      <c r="A140">
        <v>2004</v>
      </c>
      <c r="B140" t="s">
        <v>904</v>
      </c>
      <c r="C140" s="24" t="s">
        <v>905</v>
      </c>
      <c r="D140" s="24" t="s">
        <v>883</v>
      </c>
      <c r="E140" s="24" t="s">
        <v>880</v>
      </c>
      <c r="F140" s="24">
        <v>187</v>
      </c>
      <c r="G140" s="24">
        <v>803</v>
      </c>
      <c r="H140" s="24">
        <v>698</v>
      </c>
      <c r="I140" s="24">
        <v>105</v>
      </c>
      <c r="J140" s="24">
        <v>2</v>
      </c>
      <c r="K140" s="24">
        <v>92</v>
      </c>
      <c r="L140" s="24">
        <v>70</v>
      </c>
      <c r="M140" s="23">
        <v>75397000</v>
      </c>
    </row>
    <row r="141" spans="1:13" x14ac:dyDescent="0.25">
      <c r="A141">
        <v>2004</v>
      </c>
      <c r="B141" t="s">
        <v>914</v>
      </c>
      <c r="C141" s="24" t="s">
        <v>915</v>
      </c>
      <c r="D141" s="24" t="s">
        <v>879</v>
      </c>
      <c r="E141" s="24" t="s">
        <v>893</v>
      </c>
      <c r="F141" s="24">
        <v>136</v>
      </c>
      <c r="G141" s="24">
        <v>698</v>
      </c>
      <c r="H141" s="24">
        <v>823</v>
      </c>
      <c r="I141" s="24">
        <v>-125</v>
      </c>
      <c r="J141" s="24">
        <v>4</v>
      </c>
      <c r="K141" s="24">
        <v>63</v>
      </c>
      <c r="L141" s="24">
        <v>99</v>
      </c>
      <c r="M141" s="23">
        <v>81515834</v>
      </c>
    </row>
    <row r="142" spans="1:13" x14ac:dyDescent="0.25">
      <c r="A142">
        <v>2004</v>
      </c>
      <c r="B142" t="s">
        <v>908</v>
      </c>
      <c r="C142" s="24" t="s">
        <v>909</v>
      </c>
      <c r="D142" s="24" t="s">
        <v>883</v>
      </c>
      <c r="E142" s="24" t="s">
        <v>893</v>
      </c>
      <c r="F142" s="24">
        <v>183</v>
      </c>
      <c r="G142" s="24">
        <v>850</v>
      </c>
      <c r="H142" s="24">
        <v>770</v>
      </c>
      <c r="I142" s="24">
        <v>80</v>
      </c>
      <c r="J142" s="24">
        <v>2</v>
      </c>
      <c r="K142" s="24">
        <v>91</v>
      </c>
      <c r="L142" s="24">
        <v>71</v>
      </c>
      <c r="M142" s="23">
        <v>82019166</v>
      </c>
    </row>
    <row r="143" spans="1:13" x14ac:dyDescent="0.25">
      <c r="A143">
        <v>2004</v>
      </c>
      <c r="B143" t="s">
        <v>920</v>
      </c>
      <c r="C143" s="24" t="s">
        <v>921</v>
      </c>
      <c r="D143" s="24" t="s">
        <v>883</v>
      </c>
      <c r="E143" s="24" t="s">
        <v>880</v>
      </c>
      <c r="F143" s="24">
        <v>214</v>
      </c>
      <c r="G143" s="24">
        <v>855</v>
      </c>
      <c r="H143" s="24">
        <v>659</v>
      </c>
      <c r="I143" s="24">
        <v>196</v>
      </c>
      <c r="J143" s="24">
        <v>1</v>
      </c>
      <c r="K143" s="24">
        <v>105</v>
      </c>
      <c r="L143" s="24">
        <v>57</v>
      </c>
      <c r="M143" s="23">
        <v>83228333</v>
      </c>
    </row>
    <row r="144" spans="1:13" x14ac:dyDescent="0.25">
      <c r="A144">
        <v>2004</v>
      </c>
      <c r="B144" t="s">
        <v>936</v>
      </c>
      <c r="C144" s="24" t="s">
        <v>937</v>
      </c>
      <c r="D144" s="24" t="s">
        <v>883</v>
      </c>
      <c r="E144" s="24" t="s">
        <v>884</v>
      </c>
      <c r="F144" s="24">
        <v>178</v>
      </c>
      <c r="G144" s="24">
        <v>803</v>
      </c>
      <c r="H144" s="24">
        <v>668</v>
      </c>
      <c r="I144" s="24">
        <v>135</v>
      </c>
      <c r="J144" s="24">
        <v>1</v>
      </c>
      <c r="K144" s="24">
        <v>96</v>
      </c>
      <c r="L144" s="24">
        <v>66</v>
      </c>
      <c r="M144" s="23">
        <v>90182500</v>
      </c>
    </row>
    <row r="145" spans="1:13" x14ac:dyDescent="0.25">
      <c r="A145">
        <v>2004</v>
      </c>
      <c r="B145" t="s">
        <v>916</v>
      </c>
      <c r="C145" s="24" t="s">
        <v>917</v>
      </c>
      <c r="D145" s="24" t="s">
        <v>883</v>
      </c>
      <c r="E145" s="24" t="s">
        <v>880</v>
      </c>
      <c r="F145" s="24">
        <v>235</v>
      </c>
      <c r="G145" s="24">
        <v>789</v>
      </c>
      <c r="H145" s="24">
        <v>665</v>
      </c>
      <c r="I145" s="24">
        <v>124</v>
      </c>
      <c r="J145" s="24">
        <v>3</v>
      </c>
      <c r="K145" s="24">
        <v>89</v>
      </c>
      <c r="L145" s="24">
        <v>73</v>
      </c>
      <c r="M145" s="23">
        <v>90560000</v>
      </c>
    </row>
    <row r="146" spans="1:13" x14ac:dyDescent="0.25">
      <c r="A146">
        <v>2004</v>
      </c>
      <c r="B146" t="s">
        <v>938</v>
      </c>
      <c r="C146" s="24" t="s">
        <v>939</v>
      </c>
      <c r="D146" s="24" t="s">
        <v>883</v>
      </c>
      <c r="E146" s="24" t="s">
        <v>893</v>
      </c>
      <c r="F146" s="24">
        <v>203</v>
      </c>
      <c r="G146" s="24">
        <v>761</v>
      </c>
      <c r="H146" s="24">
        <v>684</v>
      </c>
      <c r="I146" s="24">
        <v>77</v>
      </c>
      <c r="J146" s="24">
        <v>1</v>
      </c>
      <c r="K146" s="24">
        <v>93</v>
      </c>
      <c r="L146" s="24">
        <v>69</v>
      </c>
      <c r="M146" s="23">
        <v>92902001</v>
      </c>
    </row>
    <row r="147" spans="1:13" x14ac:dyDescent="0.25">
      <c r="A147">
        <v>2004</v>
      </c>
      <c r="B147" t="s">
        <v>902</v>
      </c>
      <c r="C147" s="24" t="s">
        <v>903</v>
      </c>
      <c r="D147" s="24" t="s">
        <v>883</v>
      </c>
      <c r="E147" s="24" t="s">
        <v>884</v>
      </c>
      <c r="F147" s="24">
        <v>215</v>
      </c>
      <c r="G147" s="24">
        <v>840</v>
      </c>
      <c r="H147" s="24">
        <v>781</v>
      </c>
      <c r="I147" s="24">
        <v>59</v>
      </c>
      <c r="J147" s="24">
        <v>2</v>
      </c>
      <c r="K147" s="24">
        <v>86</v>
      </c>
      <c r="L147" s="24">
        <v>76</v>
      </c>
      <c r="M147" s="23">
        <v>92919167</v>
      </c>
    </row>
    <row r="148" spans="1:13" x14ac:dyDescent="0.25">
      <c r="A148">
        <v>2004</v>
      </c>
      <c r="B148" t="s">
        <v>930</v>
      </c>
      <c r="C148" s="24" t="s">
        <v>931</v>
      </c>
      <c r="D148" s="24" t="s">
        <v>883</v>
      </c>
      <c r="E148" s="24" t="s">
        <v>884</v>
      </c>
      <c r="F148" s="24">
        <v>185</v>
      </c>
      <c r="G148" s="24">
        <v>684</v>
      </c>
      <c r="H148" s="24">
        <v>731</v>
      </c>
      <c r="I148" s="24">
        <v>-47</v>
      </c>
      <c r="J148" s="24">
        <v>4</v>
      </c>
      <c r="K148" s="24">
        <v>71</v>
      </c>
      <c r="L148" s="24">
        <v>91</v>
      </c>
      <c r="M148" s="23">
        <v>96660970</v>
      </c>
    </row>
    <row r="149" spans="1:13" x14ac:dyDescent="0.25">
      <c r="A149">
        <v>2004</v>
      </c>
      <c r="B149" t="s">
        <v>906</v>
      </c>
      <c r="C149" s="24" t="s">
        <v>907</v>
      </c>
      <c r="D149" s="24" t="s">
        <v>879</v>
      </c>
      <c r="E149" s="24" t="s">
        <v>893</v>
      </c>
      <c r="F149" s="24">
        <v>162</v>
      </c>
      <c r="G149" s="24">
        <v>836</v>
      </c>
      <c r="H149" s="24">
        <v>734</v>
      </c>
      <c r="I149" s="24">
        <v>102</v>
      </c>
      <c r="J149" s="24">
        <v>1</v>
      </c>
      <c r="K149" s="24">
        <v>92</v>
      </c>
      <c r="L149" s="24">
        <v>70</v>
      </c>
      <c r="M149" s="23">
        <v>100534667</v>
      </c>
    </row>
    <row r="150" spans="1:13" x14ac:dyDescent="0.25">
      <c r="A150">
        <v>2004</v>
      </c>
      <c r="B150" t="s">
        <v>928</v>
      </c>
      <c r="C150" s="24" t="s">
        <v>929</v>
      </c>
      <c r="D150" s="24" t="s">
        <v>879</v>
      </c>
      <c r="E150" s="24" t="s">
        <v>884</v>
      </c>
      <c r="F150" s="24">
        <v>222</v>
      </c>
      <c r="G150" s="24">
        <v>949</v>
      </c>
      <c r="H150" s="24">
        <v>768</v>
      </c>
      <c r="I150" s="24">
        <v>181</v>
      </c>
      <c r="J150" s="24">
        <v>2</v>
      </c>
      <c r="K150" s="24">
        <v>98</v>
      </c>
      <c r="L150" s="24">
        <v>64</v>
      </c>
      <c r="M150" s="23">
        <v>127298500</v>
      </c>
    </row>
    <row r="151" spans="1:13" x14ac:dyDescent="0.25">
      <c r="A151">
        <v>2004</v>
      </c>
      <c r="B151" t="s">
        <v>940</v>
      </c>
      <c r="C151" s="24" t="s">
        <v>941</v>
      </c>
      <c r="D151" s="24" t="s">
        <v>879</v>
      </c>
      <c r="E151" s="24" t="s">
        <v>884</v>
      </c>
      <c r="F151" s="24">
        <v>242</v>
      </c>
      <c r="G151" s="24">
        <v>897</v>
      </c>
      <c r="H151" s="24">
        <v>808</v>
      </c>
      <c r="I151" s="24">
        <v>89</v>
      </c>
      <c r="J151" s="24">
        <v>1</v>
      </c>
      <c r="K151" s="24">
        <v>101</v>
      </c>
      <c r="L151" s="24">
        <v>61</v>
      </c>
      <c r="M151" s="23">
        <v>184193950</v>
      </c>
    </row>
    <row r="152" spans="1:13" x14ac:dyDescent="0.25">
      <c r="A152">
        <v>2005</v>
      </c>
      <c r="B152" t="s">
        <v>922</v>
      </c>
      <c r="C152" s="24" t="s">
        <v>923</v>
      </c>
      <c r="D152" s="24" t="s">
        <v>879</v>
      </c>
      <c r="E152" s="24" t="s">
        <v>884</v>
      </c>
      <c r="F152" s="24">
        <v>157</v>
      </c>
      <c r="G152" s="24">
        <v>750</v>
      </c>
      <c r="H152" s="24">
        <v>936</v>
      </c>
      <c r="I152" s="24">
        <v>-186</v>
      </c>
      <c r="J152" s="24">
        <v>5</v>
      </c>
      <c r="K152" s="24">
        <v>67</v>
      </c>
      <c r="L152" s="24">
        <v>95</v>
      </c>
      <c r="M152" s="23">
        <v>29679067</v>
      </c>
    </row>
    <row r="153" spans="1:13" x14ac:dyDescent="0.25">
      <c r="A153">
        <v>2005</v>
      </c>
      <c r="B153" t="s">
        <v>885</v>
      </c>
      <c r="C153" s="24" t="s">
        <v>886</v>
      </c>
      <c r="D153" s="24" t="s">
        <v>879</v>
      </c>
      <c r="E153" s="24" t="s">
        <v>880</v>
      </c>
      <c r="F153" s="24">
        <v>126</v>
      </c>
      <c r="G153" s="24">
        <v>701</v>
      </c>
      <c r="H153" s="24">
        <v>935</v>
      </c>
      <c r="I153" s="24">
        <v>-234</v>
      </c>
      <c r="J153" s="24">
        <v>5</v>
      </c>
      <c r="K153" s="24">
        <v>56</v>
      </c>
      <c r="L153" s="24">
        <v>106</v>
      </c>
      <c r="M153" s="23">
        <v>36881000</v>
      </c>
    </row>
    <row r="154" spans="1:13" x14ac:dyDescent="0.25">
      <c r="A154">
        <v>2005</v>
      </c>
      <c r="B154" t="s">
        <v>887</v>
      </c>
      <c r="C154" s="24" t="s">
        <v>888</v>
      </c>
      <c r="D154" s="24" t="s">
        <v>883</v>
      </c>
      <c r="E154" s="24" t="s">
        <v>880</v>
      </c>
      <c r="F154" s="24">
        <v>139</v>
      </c>
      <c r="G154" s="24">
        <v>680</v>
      </c>
      <c r="H154" s="24">
        <v>769</v>
      </c>
      <c r="I154" s="24">
        <v>-89</v>
      </c>
      <c r="J154" s="24">
        <v>6</v>
      </c>
      <c r="K154" s="24">
        <v>67</v>
      </c>
      <c r="L154" s="24">
        <v>95</v>
      </c>
      <c r="M154" s="23">
        <v>38133000</v>
      </c>
    </row>
    <row r="155" spans="1:13" x14ac:dyDescent="0.25">
      <c r="A155">
        <v>2005</v>
      </c>
      <c r="B155" t="s">
        <v>896</v>
      </c>
      <c r="C155" s="24" t="s">
        <v>897</v>
      </c>
      <c r="D155" s="24" t="s">
        <v>883</v>
      </c>
      <c r="E155" s="24" t="s">
        <v>880</v>
      </c>
      <c r="F155" s="24">
        <v>175</v>
      </c>
      <c r="G155" s="24">
        <v>726</v>
      </c>
      <c r="H155" s="24">
        <v>697</v>
      </c>
      <c r="I155" s="24">
        <v>29</v>
      </c>
      <c r="J155" s="24">
        <v>3</v>
      </c>
      <c r="K155" s="24">
        <v>81</v>
      </c>
      <c r="L155" s="24">
        <v>81</v>
      </c>
      <c r="M155" s="23">
        <v>39934833</v>
      </c>
    </row>
    <row r="156" spans="1:13" x14ac:dyDescent="0.25">
      <c r="A156">
        <v>2005</v>
      </c>
      <c r="B156" t="s">
        <v>926</v>
      </c>
      <c r="C156" s="24" t="s">
        <v>927</v>
      </c>
      <c r="D156" s="24" t="s">
        <v>879</v>
      </c>
      <c r="E156" s="24" t="s">
        <v>880</v>
      </c>
      <c r="F156" s="24">
        <v>207</v>
      </c>
      <c r="G156" s="24">
        <v>790</v>
      </c>
      <c r="H156" s="24">
        <v>642</v>
      </c>
      <c r="I156" s="24">
        <v>148</v>
      </c>
      <c r="J156" s="24">
        <v>2</v>
      </c>
      <c r="K156" s="24">
        <v>93</v>
      </c>
      <c r="L156" s="24">
        <v>69</v>
      </c>
      <c r="M156" s="23">
        <v>41502500</v>
      </c>
    </row>
    <row r="157" spans="1:13" x14ac:dyDescent="0.25">
      <c r="A157">
        <v>2005</v>
      </c>
      <c r="B157" t="s">
        <v>898</v>
      </c>
      <c r="C157" s="24" t="s">
        <v>899</v>
      </c>
      <c r="D157" s="24" t="s">
        <v>879</v>
      </c>
      <c r="E157" s="24" t="s">
        <v>884</v>
      </c>
      <c r="F157" s="24">
        <v>136</v>
      </c>
      <c r="G157" s="24">
        <v>775</v>
      </c>
      <c r="H157" s="24">
        <v>705</v>
      </c>
      <c r="I157" s="24">
        <v>70</v>
      </c>
      <c r="J157" s="24">
        <v>3</v>
      </c>
      <c r="K157" s="24">
        <v>80</v>
      </c>
      <c r="L157" s="24">
        <v>82</v>
      </c>
      <c r="M157" s="23">
        <v>45719500</v>
      </c>
    </row>
    <row r="158" spans="1:13" x14ac:dyDescent="0.25">
      <c r="A158">
        <v>2005</v>
      </c>
      <c r="B158" t="s">
        <v>918</v>
      </c>
      <c r="C158" s="24" t="s">
        <v>919</v>
      </c>
      <c r="D158" s="24" t="s">
        <v>883</v>
      </c>
      <c r="E158" s="24" t="s">
        <v>893</v>
      </c>
      <c r="F158" s="24">
        <v>150</v>
      </c>
      <c r="G158" s="24">
        <v>740</v>
      </c>
      <c r="H158" s="24">
        <v>862</v>
      </c>
      <c r="I158" s="24">
        <v>-122</v>
      </c>
      <c r="J158" s="24">
        <v>5</v>
      </c>
      <c r="K158" s="24">
        <v>67</v>
      </c>
      <c r="L158" s="24">
        <v>95</v>
      </c>
      <c r="M158" s="23">
        <v>47839000</v>
      </c>
    </row>
    <row r="159" spans="1:13" x14ac:dyDescent="0.25">
      <c r="A159">
        <v>2005</v>
      </c>
      <c r="B159" t="s">
        <v>942</v>
      </c>
      <c r="C159" s="24" t="s">
        <v>943</v>
      </c>
      <c r="D159" s="24" t="s">
        <v>883</v>
      </c>
      <c r="E159" s="24" t="s">
        <v>884</v>
      </c>
      <c r="F159" s="24">
        <v>117</v>
      </c>
      <c r="G159" s="24">
        <v>639</v>
      </c>
      <c r="H159" s="24">
        <v>673</v>
      </c>
      <c r="I159" s="24">
        <v>-34</v>
      </c>
      <c r="J159" s="24">
        <v>5</v>
      </c>
      <c r="K159" s="24">
        <v>81</v>
      </c>
      <c r="L159" s="24">
        <v>81</v>
      </c>
      <c r="M159" s="23">
        <v>48581500</v>
      </c>
    </row>
    <row r="160" spans="1:13" x14ac:dyDescent="0.25">
      <c r="A160">
        <v>2005</v>
      </c>
      <c r="B160" t="s">
        <v>891</v>
      </c>
      <c r="C160" s="24" t="s">
        <v>892</v>
      </c>
      <c r="D160" s="24" t="s">
        <v>879</v>
      </c>
      <c r="E160" s="24" t="s">
        <v>893</v>
      </c>
      <c r="F160" s="24">
        <v>155</v>
      </c>
      <c r="G160" s="24">
        <v>772</v>
      </c>
      <c r="H160" s="24">
        <v>658</v>
      </c>
      <c r="I160" s="24">
        <v>114</v>
      </c>
      <c r="J160" s="24">
        <v>2</v>
      </c>
      <c r="K160" s="24">
        <v>88</v>
      </c>
      <c r="L160" s="24">
        <v>74</v>
      </c>
      <c r="M160" s="23">
        <v>55425762</v>
      </c>
    </row>
    <row r="161" spans="1:13" x14ac:dyDescent="0.25">
      <c r="A161">
        <v>2005</v>
      </c>
      <c r="B161" t="s">
        <v>924</v>
      </c>
      <c r="C161" s="24" t="s">
        <v>925</v>
      </c>
      <c r="D161" s="24" t="s">
        <v>879</v>
      </c>
      <c r="E161" s="24" t="s">
        <v>893</v>
      </c>
      <c r="F161" s="24">
        <v>260</v>
      </c>
      <c r="G161" s="24">
        <v>865</v>
      </c>
      <c r="H161" s="24">
        <v>858</v>
      </c>
      <c r="I161" s="24">
        <v>7</v>
      </c>
      <c r="J161" s="24">
        <v>3</v>
      </c>
      <c r="K161" s="24">
        <v>79</v>
      </c>
      <c r="L161" s="24">
        <v>83</v>
      </c>
      <c r="M161" s="23">
        <v>55849000</v>
      </c>
    </row>
    <row r="162" spans="1:13" x14ac:dyDescent="0.25">
      <c r="A162">
        <v>2005</v>
      </c>
      <c r="B162" t="s">
        <v>877</v>
      </c>
      <c r="C162" s="24" t="s">
        <v>878</v>
      </c>
      <c r="D162" s="24" t="s">
        <v>879</v>
      </c>
      <c r="E162" s="24" t="s">
        <v>880</v>
      </c>
      <c r="F162" s="24">
        <v>134</v>
      </c>
      <c r="G162" s="24">
        <v>688</v>
      </c>
      <c r="H162" s="24">
        <v>662</v>
      </c>
      <c r="I162" s="24">
        <v>26</v>
      </c>
      <c r="J162" s="24">
        <v>3</v>
      </c>
      <c r="K162" s="24">
        <v>83</v>
      </c>
      <c r="L162" s="24">
        <v>79</v>
      </c>
      <c r="M162" s="23">
        <v>56186000</v>
      </c>
    </row>
    <row r="163" spans="1:13" x14ac:dyDescent="0.25">
      <c r="A163">
        <v>2005</v>
      </c>
      <c r="B163" t="s">
        <v>881</v>
      </c>
      <c r="C163" s="24" t="s">
        <v>882</v>
      </c>
      <c r="D163" s="24" t="s">
        <v>883</v>
      </c>
      <c r="E163" s="24" t="s">
        <v>884</v>
      </c>
      <c r="F163" s="24">
        <v>128</v>
      </c>
      <c r="G163" s="24">
        <v>717</v>
      </c>
      <c r="H163" s="24">
        <v>732</v>
      </c>
      <c r="I163" s="24">
        <v>-15</v>
      </c>
      <c r="J163" s="24">
        <v>3</v>
      </c>
      <c r="K163" s="24">
        <v>83</v>
      </c>
      <c r="L163" s="24">
        <v>79</v>
      </c>
      <c r="M163" s="23">
        <v>60408834</v>
      </c>
    </row>
    <row r="164" spans="1:13" x14ac:dyDescent="0.25">
      <c r="A164">
        <v>2005</v>
      </c>
      <c r="B164" t="s">
        <v>900</v>
      </c>
      <c r="C164" s="24" t="s">
        <v>901</v>
      </c>
      <c r="D164" s="24" t="s">
        <v>883</v>
      </c>
      <c r="E164" s="24" t="s">
        <v>880</v>
      </c>
      <c r="F164" s="24">
        <v>222</v>
      </c>
      <c r="G164" s="24">
        <v>820</v>
      </c>
      <c r="H164" s="24">
        <v>889</v>
      </c>
      <c r="I164" s="24">
        <v>-69</v>
      </c>
      <c r="J164" s="24">
        <v>5</v>
      </c>
      <c r="K164" s="24">
        <v>73</v>
      </c>
      <c r="L164" s="24">
        <v>89</v>
      </c>
      <c r="M164" s="23">
        <v>61892583</v>
      </c>
    </row>
    <row r="165" spans="1:13" x14ac:dyDescent="0.25">
      <c r="A165">
        <v>2005</v>
      </c>
      <c r="B165" t="s">
        <v>932</v>
      </c>
      <c r="C165" s="24" t="s">
        <v>933</v>
      </c>
      <c r="D165" s="24" t="s">
        <v>883</v>
      </c>
      <c r="E165" s="24" t="s">
        <v>893</v>
      </c>
      <c r="F165" s="24">
        <v>191</v>
      </c>
      <c r="G165" s="24">
        <v>696</v>
      </c>
      <c r="H165" s="24">
        <v>856</v>
      </c>
      <c r="I165" s="24">
        <v>-160</v>
      </c>
      <c r="J165" s="24">
        <v>2</v>
      </c>
      <c r="K165" s="24">
        <v>77</v>
      </c>
      <c r="L165" s="24">
        <v>85</v>
      </c>
      <c r="M165" s="23">
        <v>62329166</v>
      </c>
    </row>
    <row r="166" spans="1:13" x14ac:dyDescent="0.25">
      <c r="A166">
        <v>2005</v>
      </c>
      <c r="B166" t="s">
        <v>910</v>
      </c>
      <c r="C166" s="24" t="s">
        <v>911</v>
      </c>
      <c r="D166" s="24" t="s">
        <v>883</v>
      </c>
      <c r="E166" s="24" t="s">
        <v>893</v>
      </c>
      <c r="F166" s="24">
        <v>130</v>
      </c>
      <c r="G166" s="24">
        <v>684</v>
      </c>
      <c r="H166" s="24">
        <v>726</v>
      </c>
      <c r="I166" s="24">
        <v>-42</v>
      </c>
      <c r="J166" s="24">
        <v>1</v>
      </c>
      <c r="K166" s="24">
        <v>82</v>
      </c>
      <c r="L166" s="24">
        <v>80</v>
      </c>
      <c r="M166" s="23">
        <v>63290833</v>
      </c>
    </row>
    <row r="167" spans="1:13" x14ac:dyDescent="0.25">
      <c r="A167">
        <v>2005</v>
      </c>
      <c r="B167" t="s">
        <v>912</v>
      </c>
      <c r="C167" s="24" t="s">
        <v>913</v>
      </c>
      <c r="D167" s="24" t="s">
        <v>879</v>
      </c>
      <c r="E167" s="24" t="s">
        <v>880</v>
      </c>
      <c r="F167" s="24">
        <v>168</v>
      </c>
      <c r="G167" s="24">
        <v>723</v>
      </c>
      <c r="H167" s="24">
        <v>787</v>
      </c>
      <c r="I167" s="24">
        <v>-64</v>
      </c>
      <c r="J167" s="24">
        <v>4</v>
      </c>
      <c r="K167" s="24">
        <v>71</v>
      </c>
      <c r="L167" s="24">
        <v>91</v>
      </c>
      <c r="M167" s="23">
        <v>69092000</v>
      </c>
    </row>
    <row r="168" spans="1:13" x14ac:dyDescent="0.25">
      <c r="A168">
        <v>2005</v>
      </c>
      <c r="B168" t="s">
        <v>934</v>
      </c>
      <c r="C168" s="24" t="s">
        <v>935</v>
      </c>
      <c r="D168" s="24" t="s">
        <v>879</v>
      </c>
      <c r="E168" s="24" t="s">
        <v>884</v>
      </c>
      <c r="F168" s="24">
        <v>189</v>
      </c>
      <c r="G168" s="24">
        <v>729</v>
      </c>
      <c r="H168" s="24">
        <v>800</v>
      </c>
      <c r="I168" s="24">
        <v>-71</v>
      </c>
      <c r="J168" s="24">
        <v>4</v>
      </c>
      <c r="K168" s="24">
        <v>74</v>
      </c>
      <c r="L168" s="24">
        <v>88</v>
      </c>
      <c r="M168" s="23">
        <v>73914333</v>
      </c>
    </row>
    <row r="169" spans="1:13" x14ac:dyDescent="0.25">
      <c r="A169">
        <v>2005</v>
      </c>
      <c r="B169" t="s">
        <v>889</v>
      </c>
      <c r="C169" s="24" t="s">
        <v>890</v>
      </c>
      <c r="D169" s="24" t="s">
        <v>879</v>
      </c>
      <c r="E169" s="24" t="s">
        <v>880</v>
      </c>
      <c r="F169" s="24">
        <v>200</v>
      </c>
      <c r="G169" s="24">
        <v>741</v>
      </c>
      <c r="H169" s="24">
        <v>645</v>
      </c>
      <c r="I169" s="24">
        <v>96</v>
      </c>
      <c r="J169" s="24">
        <v>1</v>
      </c>
      <c r="K169" s="24">
        <v>99</v>
      </c>
      <c r="L169" s="24">
        <v>63</v>
      </c>
      <c r="M169" s="23">
        <v>75178000</v>
      </c>
    </row>
    <row r="170" spans="1:13" x14ac:dyDescent="0.25">
      <c r="A170">
        <v>2005</v>
      </c>
      <c r="B170" t="s">
        <v>904</v>
      </c>
      <c r="C170" s="24" t="s">
        <v>905</v>
      </c>
      <c r="D170" s="24" t="s">
        <v>883</v>
      </c>
      <c r="E170" s="24" t="s">
        <v>880</v>
      </c>
      <c r="F170" s="24">
        <v>161</v>
      </c>
      <c r="G170" s="24">
        <v>693</v>
      </c>
      <c r="H170" s="24">
        <v>609</v>
      </c>
      <c r="I170" s="24">
        <v>84</v>
      </c>
      <c r="J170" s="24">
        <v>2</v>
      </c>
      <c r="K170" s="24">
        <v>89</v>
      </c>
      <c r="L170" s="24">
        <v>73</v>
      </c>
      <c r="M170" s="23">
        <v>76779000</v>
      </c>
    </row>
    <row r="171" spans="1:13" x14ac:dyDescent="0.25">
      <c r="A171">
        <v>2005</v>
      </c>
      <c r="B171" t="s">
        <v>938</v>
      </c>
      <c r="C171" s="24" t="s">
        <v>939</v>
      </c>
      <c r="D171" s="24" t="s">
        <v>883</v>
      </c>
      <c r="E171" s="24" t="s">
        <v>893</v>
      </c>
      <c r="F171" s="24">
        <v>149</v>
      </c>
      <c r="G171" s="24">
        <v>685</v>
      </c>
      <c r="H171" s="24">
        <v>755</v>
      </c>
      <c r="I171" s="24">
        <v>-70</v>
      </c>
      <c r="J171" s="24">
        <v>4</v>
      </c>
      <c r="K171" s="24">
        <v>71</v>
      </c>
      <c r="L171" s="24">
        <v>91</v>
      </c>
      <c r="M171" s="23">
        <v>83039000</v>
      </c>
    </row>
    <row r="172" spans="1:13" x14ac:dyDescent="0.25">
      <c r="A172">
        <v>2005</v>
      </c>
      <c r="B172" t="s">
        <v>936</v>
      </c>
      <c r="C172" s="24" t="s">
        <v>937</v>
      </c>
      <c r="D172" s="24" t="s">
        <v>883</v>
      </c>
      <c r="E172" s="24" t="s">
        <v>884</v>
      </c>
      <c r="F172" s="24">
        <v>184</v>
      </c>
      <c r="G172" s="24">
        <v>769</v>
      </c>
      <c r="H172" s="24">
        <v>674</v>
      </c>
      <c r="I172" s="24">
        <v>95</v>
      </c>
      <c r="J172" s="24">
        <v>1</v>
      </c>
      <c r="K172" s="24">
        <v>90</v>
      </c>
      <c r="L172" s="24">
        <v>72</v>
      </c>
      <c r="M172" s="23">
        <v>86457302</v>
      </c>
    </row>
    <row r="173" spans="1:13" x14ac:dyDescent="0.25">
      <c r="A173">
        <v>2005</v>
      </c>
      <c r="B173" t="s">
        <v>916</v>
      </c>
      <c r="C173" s="24" t="s">
        <v>917</v>
      </c>
      <c r="D173" s="24" t="s">
        <v>883</v>
      </c>
      <c r="E173" s="24" t="s">
        <v>880</v>
      </c>
      <c r="F173" s="24">
        <v>194</v>
      </c>
      <c r="G173" s="24">
        <v>703</v>
      </c>
      <c r="H173" s="24">
        <v>714</v>
      </c>
      <c r="I173" s="24">
        <v>-11</v>
      </c>
      <c r="J173" s="24">
        <v>4</v>
      </c>
      <c r="K173" s="24">
        <v>79</v>
      </c>
      <c r="L173" s="24">
        <v>83</v>
      </c>
      <c r="M173" s="23">
        <v>87032933</v>
      </c>
    </row>
    <row r="174" spans="1:13" x14ac:dyDescent="0.25">
      <c r="A174">
        <v>2005</v>
      </c>
      <c r="B174" t="s">
        <v>914</v>
      </c>
      <c r="C174" s="24" t="s">
        <v>915</v>
      </c>
      <c r="D174" s="24" t="s">
        <v>879</v>
      </c>
      <c r="E174" s="24" t="s">
        <v>893</v>
      </c>
      <c r="F174" s="24">
        <v>130</v>
      </c>
      <c r="G174" s="24">
        <v>699</v>
      </c>
      <c r="H174" s="24">
        <v>751</v>
      </c>
      <c r="I174" s="24">
        <v>-52</v>
      </c>
      <c r="J174" s="24">
        <v>4</v>
      </c>
      <c r="K174" s="24">
        <v>69</v>
      </c>
      <c r="L174" s="24">
        <v>93</v>
      </c>
      <c r="M174" s="23">
        <v>87754334</v>
      </c>
    </row>
    <row r="175" spans="1:13" x14ac:dyDescent="0.25">
      <c r="A175">
        <v>2005</v>
      </c>
      <c r="B175" t="s">
        <v>908</v>
      </c>
      <c r="C175" s="24" t="s">
        <v>909</v>
      </c>
      <c r="D175" s="24" t="s">
        <v>883</v>
      </c>
      <c r="E175" s="24" t="s">
        <v>893</v>
      </c>
      <c r="F175" s="24">
        <v>128</v>
      </c>
      <c r="G175" s="24">
        <v>649</v>
      </c>
      <c r="H175" s="24">
        <v>745</v>
      </c>
      <c r="I175" s="24">
        <v>-96</v>
      </c>
      <c r="J175" s="24">
        <v>3</v>
      </c>
      <c r="K175" s="24">
        <v>75</v>
      </c>
      <c r="L175" s="24">
        <v>87</v>
      </c>
      <c r="M175" s="23">
        <v>90199500</v>
      </c>
    </row>
    <row r="176" spans="1:13" x14ac:dyDescent="0.25">
      <c r="A176">
        <v>2005</v>
      </c>
      <c r="B176" t="s">
        <v>920</v>
      </c>
      <c r="C176" s="24" t="s">
        <v>921</v>
      </c>
      <c r="D176" s="24" t="s">
        <v>883</v>
      </c>
      <c r="E176" s="24" t="s">
        <v>880</v>
      </c>
      <c r="F176" s="24">
        <v>170</v>
      </c>
      <c r="G176" s="24">
        <v>805</v>
      </c>
      <c r="H176" s="24">
        <v>634</v>
      </c>
      <c r="I176" s="24">
        <v>171</v>
      </c>
      <c r="J176" s="24">
        <v>1</v>
      </c>
      <c r="K176" s="24">
        <v>100</v>
      </c>
      <c r="L176" s="24">
        <v>62</v>
      </c>
      <c r="M176" s="23">
        <v>92106833</v>
      </c>
    </row>
    <row r="177" spans="1:13" x14ac:dyDescent="0.25">
      <c r="A177">
        <v>2005</v>
      </c>
      <c r="B177" t="s">
        <v>944</v>
      </c>
      <c r="C177" s="24" t="s">
        <v>945</v>
      </c>
      <c r="D177" s="24" t="s">
        <v>879</v>
      </c>
      <c r="E177" s="24" t="s">
        <v>893</v>
      </c>
      <c r="F177" s="24">
        <v>147</v>
      </c>
      <c r="G177" s="24">
        <v>761</v>
      </c>
      <c r="H177" s="24">
        <v>643</v>
      </c>
      <c r="I177" s="24">
        <v>118</v>
      </c>
      <c r="J177" s="24">
        <v>1</v>
      </c>
      <c r="K177" s="24">
        <v>95</v>
      </c>
      <c r="L177" s="24">
        <v>67</v>
      </c>
      <c r="M177" s="23">
        <v>94867822</v>
      </c>
    </row>
    <row r="178" spans="1:13" x14ac:dyDescent="0.25">
      <c r="A178">
        <v>2005</v>
      </c>
      <c r="B178" t="s">
        <v>902</v>
      </c>
      <c r="C178" s="24" t="s">
        <v>903</v>
      </c>
      <c r="D178" s="24" t="s">
        <v>883</v>
      </c>
      <c r="E178" s="24" t="s">
        <v>884</v>
      </c>
      <c r="F178" s="24">
        <v>167</v>
      </c>
      <c r="G178" s="24">
        <v>807</v>
      </c>
      <c r="H178" s="24">
        <v>726</v>
      </c>
      <c r="I178" s="24">
        <v>81</v>
      </c>
      <c r="J178" s="24">
        <v>2</v>
      </c>
      <c r="K178" s="24">
        <v>88</v>
      </c>
      <c r="L178" s="24">
        <v>74</v>
      </c>
      <c r="M178" s="23">
        <v>95522000</v>
      </c>
    </row>
    <row r="179" spans="1:13" x14ac:dyDescent="0.25">
      <c r="A179">
        <v>2005</v>
      </c>
      <c r="B179" t="s">
        <v>930</v>
      </c>
      <c r="C179" s="24" t="s">
        <v>931</v>
      </c>
      <c r="D179" s="24" t="s">
        <v>883</v>
      </c>
      <c r="E179" s="24" t="s">
        <v>884</v>
      </c>
      <c r="F179" s="24">
        <v>175</v>
      </c>
      <c r="G179" s="24">
        <v>722</v>
      </c>
      <c r="H179" s="24">
        <v>648</v>
      </c>
      <c r="I179" s="24">
        <v>74</v>
      </c>
      <c r="J179" s="24">
        <v>3</v>
      </c>
      <c r="K179" s="24">
        <v>83</v>
      </c>
      <c r="L179" s="24">
        <v>79</v>
      </c>
      <c r="M179" s="23">
        <v>101305821</v>
      </c>
    </row>
    <row r="180" spans="1:13" x14ac:dyDescent="0.25">
      <c r="A180">
        <v>2005</v>
      </c>
      <c r="B180" t="s">
        <v>928</v>
      </c>
      <c r="C180" s="24" t="s">
        <v>929</v>
      </c>
      <c r="D180" s="24" t="s">
        <v>879</v>
      </c>
      <c r="E180" s="24" t="s">
        <v>884</v>
      </c>
      <c r="F180" s="24">
        <v>199</v>
      </c>
      <c r="G180" s="24">
        <v>910</v>
      </c>
      <c r="H180" s="24">
        <v>805</v>
      </c>
      <c r="I180" s="24">
        <v>105</v>
      </c>
      <c r="J180" s="24">
        <v>2</v>
      </c>
      <c r="K180" s="24">
        <v>95</v>
      </c>
      <c r="L180" s="24">
        <v>67</v>
      </c>
      <c r="M180" s="23">
        <v>123505125</v>
      </c>
    </row>
    <row r="181" spans="1:13" x14ac:dyDescent="0.25">
      <c r="A181">
        <v>2005</v>
      </c>
      <c r="B181" t="s">
        <v>940</v>
      </c>
      <c r="C181" s="24" t="s">
        <v>941</v>
      </c>
      <c r="D181" s="24" t="s">
        <v>879</v>
      </c>
      <c r="E181" s="24" t="s">
        <v>884</v>
      </c>
      <c r="F181" s="24">
        <v>229</v>
      </c>
      <c r="G181" s="24">
        <v>886</v>
      </c>
      <c r="H181" s="24">
        <v>789</v>
      </c>
      <c r="I181" s="24">
        <v>97</v>
      </c>
      <c r="J181" s="24">
        <v>1</v>
      </c>
      <c r="K181" s="24">
        <v>95</v>
      </c>
      <c r="L181" s="24">
        <v>67</v>
      </c>
      <c r="M181" s="23">
        <v>208306817</v>
      </c>
    </row>
    <row r="182" spans="1:13" x14ac:dyDescent="0.25">
      <c r="A182">
        <v>2006</v>
      </c>
      <c r="B182" t="s">
        <v>881</v>
      </c>
      <c r="C182" s="24" t="s">
        <v>882</v>
      </c>
      <c r="D182" s="24" t="s">
        <v>883</v>
      </c>
      <c r="E182" s="24" t="s">
        <v>884</v>
      </c>
      <c r="F182" s="24">
        <v>182</v>
      </c>
      <c r="G182" s="24">
        <v>758</v>
      </c>
      <c r="H182" s="24">
        <v>772</v>
      </c>
      <c r="I182" s="24">
        <v>-14</v>
      </c>
      <c r="J182" s="24">
        <v>4</v>
      </c>
      <c r="K182" s="24">
        <v>78</v>
      </c>
      <c r="L182" s="24">
        <v>84</v>
      </c>
      <c r="M182" s="23">
        <v>14671500</v>
      </c>
    </row>
    <row r="183" spans="1:13" x14ac:dyDescent="0.25">
      <c r="A183">
        <v>2006</v>
      </c>
      <c r="B183" t="s">
        <v>922</v>
      </c>
      <c r="C183" s="24" t="s">
        <v>923</v>
      </c>
      <c r="D183" s="24" t="s">
        <v>879</v>
      </c>
      <c r="E183" s="24" t="s">
        <v>884</v>
      </c>
      <c r="F183" s="24">
        <v>190</v>
      </c>
      <c r="G183" s="24">
        <v>689</v>
      </c>
      <c r="H183" s="24">
        <v>856</v>
      </c>
      <c r="I183" s="24">
        <v>-167</v>
      </c>
      <c r="J183" s="24">
        <v>5</v>
      </c>
      <c r="K183" s="24">
        <v>61</v>
      </c>
      <c r="L183" s="24">
        <v>101</v>
      </c>
      <c r="M183" s="23">
        <v>34917967</v>
      </c>
    </row>
    <row r="184" spans="1:13" x14ac:dyDescent="0.25">
      <c r="A184">
        <v>2006</v>
      </c>
      <c r="B184" t="s">
        <v>918</v>
      </c>
      <c r="C184" s="24" t="s">
        <v>919</v>
      </c>
      <c r="D184" s="24" t="s">
        <v>883</v>
      </c>
      <c r="E184" s="24" t="s">
        <v>893</v>
      </c>
      <c r="F184" s="24">
        <v>157</v>
      </c>
      <c r="G184" s="24">
        <v>813</v>
      </c>
      <c r="H184" s="24">
        <v>812</v>
      </c>
      <c r="I184" s="24">
        <v>1</v>
      </c>
      <c r="J184" s="24">
        <v>4</v>
      </c>
      <c r="K184" s="24">
        <v>76</v>
      </c>
      <c r="L184" s="24">
        <v>86</v>
      </c>
      <c r="M184" s="23">
        <v>41233000</v>
      </c>
    </row>
    <row r="185" spans="1:13" x14ac:dyDescent="0.25">
      <c r="A185">
        <v>2006</v>
      </c>
      <c r="B185" t="s">
        <v>887</v>
      </c>
      <c r="C185" s="24" t="s">
        <v>888</v>
      </c>
      <c r="D185" s="24" t="s">
        <v>883</v>
      </c>
      <c r="E185" s="24" t="s">
        <v>880</v>
      </c>
      <c r="F185" s="24">
        <v>141</v>
      </c>
      <c r="G185" s="24">
        <v>691</v>
      </c>
      <c r="H185" s="24">
        <v>797</v>
      </c>
      <c r="I185" s="24">
        <v>-106</v>
      </c>
      <c r="J185" s="24">
        <v>5</v>
      </c>
      <c r="K185" s="24">
        <v>67</v>
      </c>
      <c r="L185" s="24">
        <v>95</v>
      </c>
      <c r="M185" s="23">
        <v>46717750</v>
      </c>
    </row>
    <row r="186" spans="1:13" x14ac:dyDescent="0.25">
      <c r="A186">
        <v>2006</v>
      </c>
      <c r="B186" t="s">
        <v>885</v>
      </c>
      <c r="C186" s="24" t="s">
        <v>886</v>
      </c>
      <c r="D186" s="24" t="s">
        <v>879</v>
      </c>
      <c r="E186" s="24" t="s">
        <v>880</v>
      </c>
      <c r="F186" s="24">
        <v>124</v>
      </c>
      <c r="G186" s="24">
        <v>757</v>
      </c>
      <c r="H186" s="24">
        <v>971</v>
      </c>
      <c r="I186" s="24">
        <v>-214</v>
      </c>
      <c r="J186" s="24">
        <v>5</v>
      </c>
      <c r="K186" s="24">
        <v>62</v>
      </c>
      <c r="L186" s="24">
        <v>100</v>
      </c>
      <c r="M186" s="23">
        <v>47294000</v>
      </c>
    </row>
    <row r="187" spans="1:13" x14ac:dyDescent="0.25">
      <c r="A187">
        <v>2006</v>
      </c>
      <c r="B187" t="s">
        <v>926</v>
      </c>
      <c r="C187" s="24" t="s">
        <v>927</v>
      </c>
      <c r="D187" s="24" t="s">
        <v>879</v>
      </c>
      <c r="E187" s="24" t="s">
        <v>880</v>
      </c>
      <c r="F187" s="24">
        <v>196</v>
      </c>
      <c r="G187" s="24">
        <v>870</v>
      </c>
      <c r="H187" s="24">
        <v>782</v>
      </c>
      <c r="I187" s="24">
        <v>88</v>
      </c>
      <c r="J187" s="24">
        <v>4</v>
      </c>
      <c r="K187" s="24">
        <v>78</v>
      </c>
      <c r="L187" s="24">
        <v>84</v>
      </c>
      <c r="M187" s="23">
        <v>56031500</v>
      </c>
    </row>
    <row r="188" spans="1:13" x14ac:dyDescent="0.25">
      <c r="A188">
        <v>2006</v>
      </c>
      <c r="B188" t="s">
        <v>896</v>
      </c>
      <c r="C188" s="24" t="s">
        <v>897</v>
      </c>
      <c r="D188" s="24" t="s">
        <v>883</v>
      </c>
      <c r="E188" s="24" t="s">
        <v>880</v>
      </c>
      <c r="F188" s="24">
        <v>180</v>
      </c>
      <c r="G188" s="24">
        <v>730</v>
      </c>
      <c r="H188" s="24">
        <v>833</v>
      </c>
      <c r="I188" s="24">
        <v>-103</v>
      </c>
      <c r="J188" s="24">
        <v>4</v>
      </c>
      <c r="K188" s="24">
        <v>75</v>
      </c>
      <c r="L188" s="24">
        <v>87</v>
      </c>
      <c r="M188" s="23">
        <v>57568333</v>
      </c>
    </row>
    <row r="189" spans="1:13" x14ac:dyDescent="0.25">
      <c r="A189">
        <v>2006</v>
      </c>
      <c r="B189" t="s">
        <v>932</v>
      </c>
      <c r="C189" s="24" t="s">
        <v>933</v>
      </c>
      <c r="D189" s="24" t="s">
        <v>883</v>
      </c>
      <c r="E189" s="24" t="s">
        <v>893</v>
      </c>
      <c r="F189" s="24">
        <v>160</v>
      </c>
      <c r="G189" s="24">
        <v>773</v>
      </c>
      <c r="H189" s="24">
        <v>788</v>
      </c>
      <c r="I189" s="24">
        <v>-15</v>
      </c>
      <c r="J189" s="24">
        <v>4</v>
      </c>
      <c r="K189" s="24">
        <v>76</v>
      </c>
      <c r="L189" s="24">
        <v>86</v>
      </c>
      <c r="M189" s="23">
        <v>59684226</v>
      </c>
    </row>
    <row r="190" spans="1:13" x14ac:dyDescent="0.25">
      <c r="A190">
        <v>2006</v>
      </c>
      <c r="B190" t="s">
        <v>900</v>
      </c>
      <c r="C190" s="24" t="s">
        <v>901</v>
      </c>
      <c r="D190" s="24" t="s">
        <v>883</v>
      </c>
      <c r="E190" s="24" t="s">
        <v>880</v>
      </c>
      <c r="F190" s="24">
        <v>217</v>
      </c>
      <c r="G190" s="24">
        <v>749</v>
      </c>
      <c r="H190" s="24">
        <v>801</v>
      </c>
      <c r="I190" s="24">
        <v>-52</v>
      </c>
      <c r="J190" s="24">
        <v>3</v>
      </c>
      <c r="K190" s="24">
        <v>80</v>
      </c>
      <c r="L190" s="24">
        <v>82</v>
      </c>
      <c r="M190" s="23">
        <v>60909519</v>
      </c>
    </row>
    <row r="191" spans="1:13" x14ac:dyDescent="0.25">
      <c r="A191">
        <v>2006</v>
      </c>
      <c r="B191" t="s">
        <v>891</v>
      </c>
      <c r="C191" s="24" t="s">
        <v>892</v>
      </c>
      <c r="D191" s="24" t="s">
        <v>879</v>
      </c>
      <c r="E191" s="24" t="s">
        <v>893</v>
      </c>
      <c r="F191" s="24">
        <v>175</v>
      </c>
      <c r="G191" s="24">
        <v>771</v>
      </c>
      <c r="H191" s="24">
        <v>727</v>
      </c>
      <c r="I191" s="24">
        <v>44</v>
      </c>
      <c r="J191" s="24">
        <v>1</v>
      </c>
      <c r="K191" s="24">
        <v>93</v>
      </c>
      <c r="L191" s="24">
        <v>69</v>
      </c>
      <c r="M191" s="23">
        <v>62243079</v>
      </c>
    </row>
    <row r="192" spans="1:13" x14ac:dyDescent="0.25">
      <c r="A192">
        <v>2006</v>
      </c>
      <c r="B192" t="s">
        <v>942</v>
      </c>
      <c r="C192" s="24" t="s">
        <v>943</v>
      </c>
      <c r="D192" s="24" t="s">
        <v>883</v>
      </c>
      <c r="E192" s="24" t="s">
        <v>884</v>
      </c>
      <c r="F192" s="24">
        <v>164</v>
      </c>
      <c r="G192" s="24">
        <v>746</v>
      </c>
      <c r="H192" s="24">
        <v>872</v>
      </c>
      <c r="I192" s="24">
        <v>-126</v>
      </c>
      <c r="J192" s="24">
        <v>5</v>
      </c>
      <c r="K192" s="24">
        <v>71</v>
      </c>
      <c r="L192" s="24">
        <v>91</v>
      </c>
      <c r="M192" s="23">
        <v>63143000</v>
      </c>
    </row>
    <row r="193" spans="1:13" x14ac:dyDescent="0.25">
      <c r="A193">
        <v>2006</v>
      </c>
      <c r="B193" t="s">
        <v>877</v>
      </c>
      <c r="C193" s="24" t="s">
        <v>878</v>
      </c>
      <c r="D193" s="24" t="s">
        <v>879</v>
      </c>
      <c r="E193" s="24" t="s">
        <v>880</v>
      </c>
      <c r="F193" s="24">
        <v>143</v>
      </c>
      <c r="G193" s="24">
        <v>801</v>
      </c>
      <c r="H193" s="24">
        <v>683</v>
      </c>
      <c r="I193" s="24">
        <v>118</v>
      </c>
      <c r="J193" s="24">
        <v>1</v>
      </c>
      <c r="K193" s="24">
        <v>96</v>
      </c>
      <c r="L193" s="24">
        <v>66</v>
      </c>
      <c r="M193" s="23">
        <v>63396006</v>
      </c>
    </row>
    <row r="194" spans="1:13" x14ac:dyDescent="0.25">
      <c r="A194">
        <v>2006</v>
      </c>
      <c r="B194" t="s">
        <v>924</v>
      </c>
      <c r="C194" s="24" t="s">
        <v>925</v>
      </c>
      <c r="D194" s="24" t="s">
        <v>879</v>
      </c>
      <c r="E194" s="24" t="s">
        <v>893</v>
      </c>
      <c r="F194" s="24">
        <v>183</v>
      </c>
      <c r="G194" s="24">
        <v>835</v>
      </c>
      <c r="H194" s="24">
        <v>784</v>
      </c>
      <c r="I194" s="24">
        <v>51</v>
      </c>
      <c r="J194" s="24">
        <v>3</v>
      </c>
      <c r="K194" s="24">
        <v>80</v>
      </c>
      <c r="L194" s="24">
        <v>82</v>
      </c>
      <c r="M194" s="23">
        <v>68228662</v>
      </c>
    </row>
    <row r="195" spans="1:13" x14ac:dyDescent="0.25">
      <c r="A195">
        <v>2006</v>
      </c>
      <c r="B195" t="s">
        <v>910</v>
      </c>
      <c r="C195" s="24" t="s">
        <v>911</v>
      </c>
      <c r="D195" s="24" t="s">
        <v>883</v>
      </c>
      <c r="E195" s="24" t="s">
        <v>893</v>
      </c>
      <c r="F195" s="24">
        <v>161</v>
      </c>
      <c r="G195" s="24">
        <v>731</v>
      </c>
      <c r="H195" s="24">
        <v>679</v>
      </c>
      <c r="I195" s="24">
        <v>52</v>
      </c>
      <c r="J195" s="24">
        <v>1</v>
      </c>
      <c r="K195" s="24">
        <v>88</v>
      </c>
      <c r="L195" s="24">
        <v>74</v>
      </c>
      <c r="M195" s="23">
        <v>69896141</v>
      </c>
    </row>
    <row r="196" spans="1:13" x14ac:dyDescent="0.25">
      <c r="A196">
        <v>2006</v>
      </c>
      <c r="B196" t="s">
        <v>898</v>
      </c>
      <c r="C196" s="24" t="s">
        <v>899</v>
      </c>
      <c r="D196" s="24" t="s">
        <v>879</v>
      </c>
      <c r="E196" s="24" t="s">
        <v>884</v>
      </c>
      <c r="F196" s="24">
        <v>199</v>
      </c>
      <c r="G196" s="24">
        <v>809</v>
      </c>
      <c r="H196" s="24">
        <v>754</v>
      </c>
      <c r="I196" s="24">
        <v>55</v>
      </c>
      <c r="J196" s="24">
        <v>2</v>
      </c>
      <c r="K196" s="24">
        <v>87</v>
      </c>
      <c r="L196" s="24">
        <v>75</v>
      </c>
      <c r="M196" s="23">
        <v>71365000</v>
      </c>
    </row>
    <row r="197" spans="1:13" x14ac:dyDescent="0.25">
      <c r="A197">
        <v>2006</v>
      </c>
      <c r="B197" t="s">
        <v>934</v>
      </c>
      <c r="C197" s="24" t="s">
        <v>935</v>
      </c>
      <c r="D197" s="24" t="s">
        <v>879</v>
      </c>
      <c r="E197" s="24" t="s">
        <v>884</v>
      </c>
      <c r="F197" s="24">
        <v>164</v>
      </c>
      <c r="G197" s="24">
        <v>768</v>
      </c>
      <c r="H197" s="24">
        <v>899</v>
      </c>
      <c r="I197" s="24">
        <v>-131</v>
      </c>
      <c r="J197" s="24">
        <v>4</v>
      </c>
      <c r="K197" s="24">
        <v>70</v>
      </c>
      <c r="L197" s="24">
        <v>92</v>
      </c>
      <c r="M197" s="23">
        <v>72585582</v>
      </c>
    </row>
    <row r="198" spans="1:13" x14ac:dyDescent="0.25">
      <c r="A198">
        <v>2006</v>
      </c>
      <c r="B198" t="s">
        <v>912</v>
      </c>
      <c r="C198" s="24" t="s">
        <v>913</v>
      </c>
      <c r="D198" s="24" t="s">
        <v>879</v>
      </c>
      <c r="E198" s="24" t="s">
        <v>880</v>
      </c>
      <c r="F198" s="24">
        <v>203</v>
      </c>
      <c r="G198" s="24">
        <v>822</v>
      </c>
      <c r="H198" s="24">
        <v>675</v>
      </c>
      <c r="I198" s="24">
        <v>147</v>
      </c>
      <c r="J198" s="24">
        <v>2</v>
      </c>
      <c r="K198" s="24">
        <v>95</v>
      </c>
      <c r="L198" s="24">
        <v>67</v>
      </c>
      <c r="M198" s="23">
        <v>82612866</v>
      </c>
    </row>
    <row r="199" spans="1:13" x14ac:dyDescent="0.25">
      <c r="A199">
        <v>2006</v>
      </c>
      <c r="B199" t="s">
        <v>914</v>
      </c>
      <c r="C199" s="24" t="s">
        <v>915</v>
      </c>
      <c r="D199" s="24" t="s">
        <v>879</v>
      </c>
      <c r="E199" s="24" t="s">
        <v>893</v>
      </c>
      <c r="F199" s="24">
        <v>172</v>
      </c>
      <c r="G199" s="24">
        <v>756</v>
      </c>
      <c r="H199" s="24">
        <v>792</v>
      </c>
      <c r="I199" s="24">
        <v>-36</v>
      </c>
      <c r="J199" s="24">
        <v>4</v>
      </c>
      <c r="K199" s="24">
        <v>78</v>
      </c>
      <c r="L199" s="24">
        <v>84</v>
      </c>
      <c r="M199" s="23">
        <v>87959833</v>
      </c>
    </row>
    <row r="200" spans="1:13" x14ac:dyDescent="0.25">
      <c r="A200">
        <v>2006</v>
      </c>
      <c r="B200" t="s">
        <v>902</v>
      </c>
      <c r="C200" s="24" t="s">
        <v>903</v>
      </c>
      <c r="D200" s="24" t="s">
        <v>883</v>
      </c>
      <c r="E200" s="24" t="s">
        <v>884</v>
      </c>
      <c r="F200" s="24">
        <v>216</v>
      </c>
      <c r="G200" s="24">
        <v>865</v>
      </c>
      <c r="H200" s="24">
        <v>812</v>
      </c>
      <c r="I200" s="24">
        <v>53</v>
      </c>
      <c r="J200" s="24">
        <v>2</v>
      </c>
      <c r="K200" s="24">
        <v>85</v>
      </c>
      <c r="L200" s="24">
        <v>77</v>
      </c>
      <c r="M200" s="23">
        <v>88273333</v>
      </c>
    </row>
    <row r="201" spans="1:13" x14ac:dyDescent="0.25">
      <c r="A201">
        <v>2006</v>
      </c>
      <c r="B201" t="s">
        <v>904</v>
      </c>
      <c r="C201" s="24" t="s">
        <v>905</v>
      </c>
      <c r="D201" s="24" t="s">
        <v>883</v>
      </c>
      <c r="E201" s="24" t="s">
        <v>880</v>
      </c>
      <c r="F201" s="24">
        <v>174</v>
      </c>
      <c r="G201" s="24">
        <v>735</v>
      </c>
      <c r="H201" s="24">
        <v>719</v>
      </c>
      <c r="I201" s="24">
        <v>16</v>
      </c>
      <c r="J201" s="24">
        <v>2</v>
      </c>
      <c r="K201" s="24">
        <v>82</v>
      </c>
      <c r="L201" s="24">
        <v>80</v>
      </c>
      <c r="M201" s="23">
        <v>88694435</v>
      </c>
    </row>
    <row r="202" spans="1:13" x14ac:dyDescent="0.25">
      <c r="A202">
        <v>2006</v>
      </c>
      <c r="B202" t="s">
        <v>920</v>
      </c>
      <c r="C202" s="24" t="s">
        <v>921</v>
      </c>
      <c r="D202" s="24" t="s">
        <v>883</v>
      </c>
      <c r="E202" s="24" t="s">
        <v>880</v>
      </c>
      <c r="F202" s="24">
        <v>184</v>
      </c>
      <c r="G202" s="24">
        <v>781</v>
      </c>
      <c r="H202" s="24">
        <v>762</v>
      </c>
      <c r="I202" s="24">
        <v>19</v>
      </c>
      <c r="J202" s="24">
        <v>1</v>
      </c>
      <c r="K202" s="24">
        <v>83</v>
      </c>
      <c r="L202" s="24">
        <v>78</v>
      </c>
      <c r="M202" s="23">
        <v>88891371</v>
      </c>
    </row>
    <row r="203" spans="1:13" x14ac:dyDescent="0.25">
      <c r="A203">
        <v>2006</v>
      </c>
      <c r="B203" t="s">
        <v>908</v>
      </c>
      <c r="C203" s="24" t="s">
        <v>909</v>
      </c>
      <c r="D203" s="24" t="s">
        <v>883</v>
      </c>
      <c r="E203" s="24" t="s">
        <v>893</v>
      </c>
      <c r="F203" s="24">
        <v>163</v>
      </c>
      <c r="G203" s="24">
        <v>746</v>
      </c>
      <c r="H203" s="24">
        <v>790</v>
      </c>
      <c r="I203" s="24">
        <v>-44</v>
      </c>
      <c r="J203" s="24">
        <v>3</v>
      </c>
      <c r="K203" s="24">
        <v>76</v>
      </c>
      <c r="L203" s="24">
        <v>85</v>
      </c>
      <c r="M203" s="23">
        <v>90056419</v>
      </c>
    </row>
    <row r="204" spans="1:13" x14ac:dyDescent="0.25">
      <c r="A204">
        <v>2006</v>
      </c>
      <c r="B204" t="s">
        <v>936</v>
      </c>
      <c r="C204" s="24" t="s">
        <v>937</v>
      </c>
      <c r="D204" s="24" t="s">
        <v>883</v>
      </c>
      <c r="E204" s="24" t="s">
        <v>884</v>
      </c>
      <c r="F204" s="24">
        <v>222</v>
      </c>
      <c r="G204" s="24">
        <v>849</v>
      </c>
      <c r="H204" s="24">
        <v>805</v>
      </c>
      <c r="I204" s="24">
        <v>44</v>
      </c>
      <c r="J204" s="24">
        <v>3</v>
      </c>
      <c r="K204" s="24">
        <v>79</v>
      </c>
      <c r="L204" s="24">
        <v>83</v>
      </c>
      <c r="M204" s="23">
        <v>90156876</v>
      </c>
    </row>
    <row r="205" spans="1:13" x14ac:dyDescent="0.25">
      <c r="A205">
        <v>2006</v>
      </c>
      <c r="B205" t="s">
        <v>916</v>
      </c>
      <c r="C205" s="24" t="s">
        <v>917</v>
      </c>
      <c r="D205" s="24" t="s">
        <v>883</v>
      </c>
      <c r="E205" s="24" t="s">
        <v>880</v>
      </c>
      <c r="F205" s="24">
        <v>166</v>
      </c>
      <c r="G205" s="24">
        <v>716</v>
      </c>
      <c r="H205" s="24">
        <v>834</v>
      </c>
      <c r="I205" s="24">
        <v>-118</v>
      </c>
      <c r="J205" s="24">
        <v>6</v>
      </c>
      <c r="K205" s="24">
        <v>66</v>
      </c>
      <c r="L205" s="24">
        <v>96</v>
      </c>
      <c r="M205" s="23">
        <v>94424499</v>
      </c>
    </row>
    <row r="206" spans="1:13" x14ac:dyDescent="0.25">
      <c r="A206">
        <v>2006</v>
      </c>
      <c r="B206" t="s">
        <v>938</v>
      </c>
      <c r="C206" s="24" t="s">
        <v>939</v>
      </c>
      <c r="D206" s="24" t="s">
        <v>883</v>
      </c>
      <c r="E206" s="24" t="s">
        <v>893</v>
      </c>
      <c r="F206" s="24">
        <v>153</v>
      </c>
      <c r="G206" s="24">
        <v>820</v>
      </c>
      <c r="H206" s="24">
        <v>751</v>
      </c>
      <c r="I206" s="24">
        <v>69</v>
      </c>
      <c r="J206" s="24">
        <v>2</v>
      </c>
      <c r="K206" s="24">
        <v>88</v>
      </c>
      <c r="L206" s="24">
        <v>74</v>
      </c>
      <c r="M206" s="23">
        <v>98447187</v>
      </c>
    </row>
    <row r="207" spans="1:13" x14ac:dyDescent="0.25">
      <c r="A207">
        <v>2006</v>
      </c>
      <c r="B207" t="s">
        <v>930</v>
      </c>
      <c r="C207" s="24" t="s">
        <v>931</v>
      </c>
      <c r="D207" s="24" t="s">
        <v>883</v>
      </c>
      <c r="E207" s="24" t="s">
        <v>884</v>
      </c>
      <c r="F207" s="24">
        <v>200</v>
      </c>
      <c r="G207" s="24">
        <v>834</v>
      </c>
      <c r="H207" s="24">
        <v>731</v>
      </c>
      <c r="I207" s="24">
        <v>103</v>
      </c>
      <c r="J207" s="24">
        <v>1</v>
      </c>
      <c r="K207" s="24">
        <v>97</v>
      </c>
      <c r="L207" s="24">
        <v>65</v>
      </c>
      <c r="M207" s="23">
        <v>101084963</v>
      </c>
    </row>
    <row r="208" spans="1:13" x14ac:dyDescent="0.25">
      <c r="A208">
        <v>2006</v>
      </c>
      <c r="B208" t="s">
        <v>889</v>
      </c>
      <c r="C208" s="24" t="s">
        <v>890</v>
      </c>
      <c r="D208" s="24" t="s">
        <v>879</v>
      </c>
      <c r="E208" s="24" t="s">
        <v>880</v>
      </c>
      <c r="F208" s="24">
        <v>236</v>
      </c>
      <c r="G208" s="24">
        <v>868</v>
      </c>
      <c r="H208" s="24">
        <v>794</v>
      </c>
      <c r="I208" s="24">
        <v>74</v>
      </c>
      <c r="J208" s="24">
        <v>3</v>
      </c>
      <c r="K208" s="24">
        <v>90</v>
      </c>
      <c r="L208" s="24">
        <v>72</v>
      </c>
      <c r="M208" s="23">
        <v>102750667</v>
      </c>
    </row>
    <row r="209" spans="1:13" x14ac:dyDescent="0.25">
      <c r="A209">
        <v>2006</v>
      </c>
      <c r="B209" t="s">
        <v>944</v>
      </c>
      <c r="C209" s="24" t="s">
        <v>945</v>
      </c>
      <c r="D209" s="24" t="s">
        <v>879</v>
      </c>
      <c r="E209" s="24" t="s">
        <v>893</v>
      </c>
      <c r="F209" s="24">
        <v>159</v>
      </c>
      <c r="G209" s="24">
        <v>766</v>
      </c>
      <c r="H209" s="24">
        <v>732</v>
      </c>
      <c r="I209" s="24">
        <v>34</v>
      </c>
      <c r="J209" s="24">
        <v>2</v>
      </c>
      <c r="K209" s="24">
        <v>89</v>
      </c>
      <c r="L209" s="24">
        <v>73</v>
      </c>
      <c r="M209" s="23">
        <v>103472000</v>
      </c>
    </row>
    <row r="210" spans="1:13" x14ac:dyDescent="0.25">
      <c r="A210">
        <v>2006</v>
      </c>
      <c r="B210" t="s">
        <v>928</v>
      </c>
      <c r="C210" s="24" t="s">
        <v>929</v>
      </c>
      <c r="D210" s="24" t="s">
        <v>879</v>
      </c>
      <c r="E210" s="24" t="s">
        <v>884</v>
      </c>
      <c r="F210" s="24">
        <v>192</v>
      </c>
      <c r="G210" s="24">
        <v>820</v>
      </c>
      <c r="H210" s="24">
        <v>825</v>
      </c>
      <c r="I210" s="24">
        <v>-5</v>
      </c>
      <c r="J210" s="24">
        <v>3</v>
      </c>
      <c r="K210" s="24">
        <v>86</v>
      </c>
      <c r="L210" s="24">
        <v>76</v>
      </c>
      <c r="M210" s="23">
        <v>120099824</v>
      </c>
    </row>
    <row r="211" spans="1:13" x14ac:dyDescent="0.25">
      <c r="A211">
        <v>2006</v>
      </c>
      <c r="B211" t="s">
        <v>940</v>
      </c>
      <c r="C211" s="24" t="s">
        <v>941</v>
      </c>
      <c r="D211" s="24" t="s">
        <v>879</v>
      </c>
      <c r="E211" s="24" t="s">
        <v>884</v>
      </c>
      <c r="F211" s="24">
        <v>210</v>
      </c>
      <c r="G211" s="24">
        <v>930</v>
      </c>
      <c r="H211" s="24">
        <v>767</v>
      </c>
      <c r="I211" s="24">
        <v>163</v>
      </c>
      <c r="J211" s="24">
        <v>1</v>
      </c>
      <c r="K211" s="24">
        <v>97</v>
      </c>
      <c r="L211" s="24">
        <v>65</v>
      </c>
      <c r="M211" s="23">
        <v>194663079</v>
      </c>
    </row>
    <row r="212" spans="1:13" x14ac:dyDescent="0.25">
      <c r="A212">
        <v>2007</v>
      </c>
      <c r="B212" t="s">
        <v>922</v>
      </c>
      <c r="C212" s="24" t="s">
        <v>923</v>
      </c>
      <c r="D212" s="24" t="s">
        <v>879</v>
      </c>
      <c r="E212" s="24" t="s">
        <v>884</v>
      </c>
      <c r="F212" s="24">
        <v>187</v>
      </c>
      <c r="G212" s="24">
        <v>782</v>
      </c>
      <c r="H212" s="24">
        <v>944</v>
      </c>
      <c r="I212" s="24">
        <v>-162</v>
      </c>
      <c r="J212" s="24">
        <v>5</v>
      </c>
      <c r="K212" s="24">
        <v>66</v>
      </c>
      <c r="L212" s="24">
        <v>96</v>
      </c>
      <c r="M212" s="23">
        <v>24123500</v>
      </c>
    </row>
    <row r="213" spans="1:13" x14ac:dyDescent="0.25">
      <c r="A213">
        <v>2007</v>
      </c>
      <c r="B213" t="s">
        <v>881</v>
      </c>
      <c r="C213" s="24" t="s">
        <v>882</v>
      </c>
      <c r="D213" s="24" t="s">
        <v>883</v>
      </c>
      <c r="E213" s="24" t="s">
        <v>884</v>
      </c>
      <c r="F213" s="24">
        <v>201</v>
      </c>
      <c r="G213" s="24">
        <v>790</v>
      </c>
      <c r="H213" s="24">
        <v>891</v>
      </c>
      <c r="I213" s="24">
        <v>-101</v>
      </c>
      <c r="J213" s="24">
        <v>5</v>
      </c>
      <c r="K213" s="24">
        <v>71</v>
      </c>
      <c r="L213" s="24">
        <v>91</v>
      </c>
      <c r="M213" s="23">
        <v>30507000</v>
      </c>
    </row>
    <row r="214" spans="1:13" x14ac:dyDescent="0.25">
      <c r="A214">
        <v>2007</v>
      </c>
      <c r="B214" t="s">
        <v>942</v>
      </c>
      <c r="C214" s="24" t="s">
        <v>943</v>
      </c>
      <c r="D214" s="24" t="s">
        <v>883</v>
      </c>
      <c r="E214" s="24" t="s">
        <v>884</v>
      </c>
      <c r="F214" s="24">
        <v>123</v>
      </c>
      <c r="G214" s="24">
        <v>673</v>
      </c>
      <c r="H214" s="24">
        <v>783</v>
      </c>
      <c r="I214" s="24">
        <v>-110</v>
      </c>
      <c r="J214" s="24">
        <v>4</v>
      </c>
      <c r="K214" s="24">
        <v>73</v>
      </c>
      <c r="L214" s="24">
        <v>89</v>
      </c>
      <c r="M214" s="23">
        <v>36947500</v>
      </c>
    </row>
    <row r="215" spans="1:13" x14ac:dyDescent="0.25">
      <c r="A215">
        <v>2007</v>
      </c>
      <c r="B215" t="s">
        <v>887</v>
      </c>
      <c r="C215" s="24" t="s">
        <v>888</v>
      </c>
      <c r="D215" s="24" t="s">
        <v>883</v>
      </c>
      <c r="E215" s="24" t="s">
        <v>880</v>
      </c>
      <c r="F215" s="24">
        <v>148</v>
      </c>
      <c r="G215" s="24">
        <v>724</v>
      </c>
      <c r="H215" s="24">
        <v>846</v>
      </c>
      <c r="I215" s="24">
        <v>-122</v>
      </c>
      <c r="J215" s="24">
        <v>6</v>
      </c>
      <c r="K215" s="24">
        <v>68</v>
      </c>
      <c r="L215" s="24">
        <v>94</v>
      </c>
      <c r="M215" s="23">
        <v>38537833</v>
      </c>
    </row>
    <row r="216" spans="1:13" x14ac:dyDescent="0.25">
      <c r="A216">
        <v>2007</v>
      </c>
      <c r="B216" t="s">
        <v>932</v>
      </c>
      <c r="C216" s="24" t="s">
        <v>933</v>
      </c>
      <c r="D216" s="24" t="s">
        <v>883</v>
      </c>
      <c r="E216" s="24" t="s">
        <v>893</v>
      </c>
      <c r="F216" s="24">
        <v>171</v>
      </c>
      <c r="G216" s="24">
        <v>712</v>
      </c>
      <c r="H216" s="24">
        <v>732</v>
      </c>
      <c r="I216" s="24">
        <v>-20</v>
      </c>
      <c r="J216" s="24">
        <v>1</v>
      </c>
      <c r="K216" s="24">
        <v>90</v>
      </c>
      <c r="L216" s="24">
        <v>72</v>
      </c>
      <c r="M216" s="23">
        <v>52067546</v>
      </c>
    </row>
    <row r="217" spans="1:13" x14ac:dyDescent="0.25">
      <c r="A217">
        <v>2007</v>
      </c>
      <c r="B217" t="s">
        <v>918</v>
      </c>
      <c r="C217" s="24" t="s">
        <v>919</v>
      </c>
      <c r="D217" s="24" t="s">
        <v>883</v>
      </c>
      <c r="E217" s="24" t="s">
        <v>893</v>
      </c>
      <c r="F217" s="24">
        <v>171</v>
      </c>
      <c r="G217" s="24">
        <v>860</v>
      </c>
      <c r="H217" s="24">
        <v>758</v>
      </c>
      <c r="I217" s="24">
        <v>102</v>
      </c>
      <c r="J217" s="24">
        <v>2</v>
      </c>
      <c r="K217" s="24">
        <v>90</v>
      </c>
      <c r="L217" s="24">
        <v>73</v>
      </c>
      <c r="M217" s="23">
        <v>54041000</v>
      </c>
    </row>
    <row r="218" spans="1:13" x14ac:dyDescent="0.25">
      <c r="A218">
        <v>2007</v>
      </c>
      <c r="B218" t="s">
        <v>910</v>
      </c>
      <c r="C218" s="24" t="s">
        <v>911</v>
      </c>
      <c r="D218" s="24" t="s">
        <v>883</v>
      </c>
      <c r="E218" s="24" t="s">
        <v>893</v>
      </c>
      <c r="F218" s="24">
        <v>171</v>
      </c>
      <c r="G218" s="24">
        <v>741</v>
      </c>
      <c r="H218" s="24">
        <v>666</v>
      </c>
      <c r="I218" s="24">
        <v>75</v>
      </c>
      <c r="J218" s="24">
        <v>3</v>
      </c>
      <c r="K218" s="24">
        <v>89</v>
      </c>
      <c r="L218" s="24">
        <v>74</v>
      </c>
      <c r="M218" s="23">
        <v>58110567</v>
      </c>
    </row>
    <row r="219" spans="1:13" x14ac:dyDescent="0.25">
      <c r="A219">
        <v>2007</v>
      </c>
      <c r="B219" t="s">
        <v>926</v>
      </c>
      <c r="C219" s="24" t="s">
        <v>927</v>
      </c>
      <c r="D219" s="24" t="s">
        <v>879</v>
      </c>
      <c r="E219" s="24" t="s">
        <v>880</v>
      </c>
      <c r="F219" s="24">
        <v>178</v>
      </c>
      <c r="G219" s="24">
        <v>811</v>
      </c>
      <c r="H219" s="24">
        <v>704</v>
      </c>
      <c r="I219" s="24">
        <v>107</v>
      </c>
      <c r="J219" s="24">
        <v>1</v>
      </c>
      <c r="K219" s="24">
        <v>96</v>
      </c>
      <c r="L219" s="24">
        <v>66</v>
      </c>
      <c r="M219" s="23">
        <v>61673267</v>
      </c>
    </row>
    <row r="220" spans="1:13" x14ac:dyDescent="0.25">
      <c r="A220">
        <v>2007</v>
      </c>
      <c r="B220" t="s">
        <v>885</v>
      </c>
      <c r="C220" s="24" t="s">
        <v>886</v>
      </c>
      <c r="D220" s="24" t="s">
        <v>879</v>
      </c>
      <c r="E220" s="24" t="s">
        <v>880</v>
      </c>
      <c r="F220" s="24">
        <v>102</v>
      </c>
      <c r="G220" s="24">
        <v>706</v>
      </c>
      <c r="H220" s="24">
        <v>778</v>
      </c>
      <c r="I220" s="24">
        <v>-72</v>
      </c>
      <c r="J220" s="24">
        <v>5</v>
      </c>
      <c r="K220" s="24">
        <v>69</v>
      </c>
      <c r="L220" s="24">
        <v>93</v>
      </c>
      <c r="M220" s="23">
        <v>67116500</v>
      </c>
    </row>
    <row r="221" spans="1:13" x14ac:dyDescent="0.25">
      <c r="A221">
        <v>2007</v>
      </c>
      <c r="B221" t="s">
        <v>924</v>
      </c>
      <c r="C221" s="24" t="s">
        <v>925</v>
      </c>
      <c r="D221" s="24" t="s">
        <v>879</v>
      </c>
      <c r="E221" s="24" t="s">
        <v>893</v>
      </c>
      <c r="F221" s="24">
        <v>179</v>
      </c>
      <c r="G221" s="24">
        <v>816</v>
      </c>
      <c r="H221" s="24">
        <v>844</v>
      </c>
      <c r="I221" s="24">
        <v>-28</v>
      </c>
      <c r="J221" s="24">
        <v>4</v>
      </c>
      <c r="K221" s="24">
        <v>75</v>
      </c>
      <c r="L221" s="24">
        <v>87</v>
      </c>
      <c r="M221" s="23">
        <v>68318675</v>
      </c>
    </row>
    <row r="222" spans="1:13" x14ac:dyDescent="0.25">
      <c r="A222">
        <v>2007</v>
      </c>
      <c r="B222" t="s">
        <v>900</v>
      </c>
      <c r="C222" s="24" t="s">
        <v>901</v>
      </c>
      <c r="D222" s="24" t="s">
        <v>883</v>
      </c>
      <c r="E222" s="24" t="s">
        <v>880</v>
      </c>
      <c r="F222" s="24">
        <v>204</v>
      </c>
      <c r="G222" s="24">
        <v>783</v>
      </c>
      <c r="H222" s="24">
        <v>853</v>
      </c>
      <c r="I222" s="24">
        <v>-70</v>
      </c>
      <c r="J222" s="24">
        <v>5</v>
      </c>
      <c r="K222" s="24">
        <v>72</v>
      </c>
      <c r="L222" s="24">
        <v>90</v>
      </c>
      <c r="M222" s="23">
        <v>68524980</v>
      </c>
    </row>
    <row r="223" spans="1:13" x14ac:dyDescent="0.25">
      <c r="A223">
        <v>2007</v>
      </c>
      <c r="B223" t="s">
        <v>896</v>
      </c>
      <c r="C223" s="24" t="s">
        <v>897</v>
      </c>
      <c r="D223" s="24" t="s">
        <v>883</v>
      </c>
      <c r="E223" s="24" t="s">
        <v>880</v>
      </c>
      <c r="F223" s="24">
        <v>231</v>
      </c>
      <c r="G223" s="24">
        <v>801</v>
      </c>
      <c r="H223" s="24">
        <v>776</v>
      </c>
      <c r="I223" s="24">
        <v>25</v>
      </c>
      <c r="J223" s="24">
        <v>2</v>
      </c>
      <c r="K223" s="24">
        <v>83</v>
      </c>
      <c r="L223" s="24">
        <v>79</v>
      </c>
      <c r="M223" s="23">
        <v>70986500</v>
      </c>
    </row>
    <row r="224" spans="1:13" x14ac:dyDescent="0.25">
      <c r="A224">
        <v>2007</v>
      </c>
      <c r="B224" t="s">
        <v>877</v>
      </c>
      <c r="C224" s="24" t="s">
        <v>878</v>
      </c>
      <c r="D224" s="24" t="s">
        <v>879</v>
      </c>
      <c r="E224" s="24" t="s">
        <v>880</v>
      </c>
      <c r="F224" s="24">
        <v>118</v>
      </c>
      <c r="G224" s="24">
        <v>718</v>
      </c>
      <c r="H224" s="24">
        <v>725</v>
      </c>
      <c r="I224" s="24">
        <v>-7</v>
      </c>
      <c r="J224" s="24">
        <v>3</v>
      </c>
      <c r="K224" s="24">
        <v>79</v>
      </c>
      <c r="L224" s="24">
        <v>83</v>
      </c>
      <c r="M224" s="23">
        <v>71439500</v>
      </c>
    </row>
    <row r="225" spans="1:13" x14ac:dyDescent="0.25">
      <c r="A225">
        <v>2007</v>
      </c>
      <c r="B225" t="s">
        <v>891</v>
      </c>
      <c r="C225" s="24" t="s">
        <v>892</v>
      </c>
      <c r="D225" s="24" t="s">
        <v>879</v>
      </c>
      <c r="E225" s="24" t="s">
        <v>893</v>
      </c>
      <c r="F225" s="24">
        <v>171</v>
      </c>
      <c r="G225" s="24">
        <v>741</v>
      </c>
      <c r="H225" s="24">
        <v>758</v>
      </c>
      <c r="I225" s="24">
        <v>-17</v>
      </c>
      <c r="J225" s="24">
        <v>3</v>
      </c>
      <c r="K225" s="24">
        <v>76</v>
      </c>
      <c r="L225" s="24">
        <v>86</v>
      </c>
      <c r="M225" s="23">
        <v>79366940</v>
      </c>
    </row>
    <row r="226" spans="1:13" x14ac:dyDescent="0.25">
      <c r="A226">
        <v>2007</v>
      </c>
      <c r="B226" t="s">
        <v>898</v>
      </c>
      <c r="C226" s="24" t="s">
        <v>899</v>
      </c>
      <c r="D226" s="24" t="s">
        <v>879</v>
      </c>
      <c r="E226" s="24" t="s">
        <v>884</v>
      </c>
      <c r="F226" s="24">
        <v>165</v>
      </c>
      <c r="G226" s="24">
        <v>753</v>
      </c>
      <c r="H226" s="24">
        <v>699</v>
      </c>
      <c r="I226" s="24">
        <v>54</v>
      </c>
      <c r="J226" s="24">
        <v>3</v>
      </c>
      <c r="K226" s="24">
        <v>83</v>
      </c>
      <c r="L226" s="24">
        <v>79</v>
      </c>
      <c r="M226" s="23">
        <v>81942800</v>
      </c>
    </row>
    <row r="227" spans="1:13" x14ac:dyDescent="0.25">
      <c r="A227">
        <v>2007</v>
      </c>
      <c r="B227" t="s">
        <v>936</v>
      </c>
      <c r="C227" s="24" t="s">
        <v>937</v>
      </c>
      <c r="D227" s="24" t="s">
        <v>883</v>
      </c>
      <c r="E227" s="24" t="s">
        <v>884</v>
      </c>
      <c r="F227" s="24">
        <v>176</v>
      </c>
      <c r="G227" s="24">
        <v>810</v>
      </c>
      <c r="H227" s="24">
        <v>733</v>
      </c>
      <c r="I227" s="24">
        <v>77</v>
      </c>
      <c r="J227" s="24">
        <v>3</v>
      </c>
      <c r="K227" s="24">
        <v>84</v>
      </c>
      <c r="L227" s="24">
        <v>78</v>
      </c>
      <c r="M227" s="23">
        <v>87290833</v>
      </c>
    </row>
    <row r="228" spans="1:13" x14ac:dyDescent="0.25">
      <c r="A228">
        <v>2007</v>
      </c>
      <c r="B228" t="s">
        <v>904</v>
      </c>
      <c r="C228" s="24" t="s">
        <v>905</v>
      </c>
      <c r="D228" s="24" t="s">
        <v>883</v>
      </c>
      <c r="E228" s="24" t="s">
        <v>880</v>
      </c>
      <c r="F228" s="24">
        <v>167</v>
      </c>
      <c r="G228" s="24">
        <v>723</v>
      </c>
      <c r="H228" s="24">
        <v>813</v>
      </c>
      <c r="I228" s="24">
        <v>-90</v>
      </c>
      <c r="J228" s="24">
        <v>4</v>
      </c>
      <c r="K228" s="24">
        <v>73</v>
      </c>
      <c r="L228" s="24">
        <v>89</v>
      </c>
      <c r="M228" s="23">
        <v>87759000</v>
      </c>
    </row>
    <row r="229" spans="1:13" x14ac:dyDescent="0.25">
      <c r="A229">
        <v>2007</v>
      </c>
      <c r="B229" t="s">
        <v>902</v>
      </c>
      <c r="C229" s="24" t="s">
        <v>903</v>
      </c>
      <c r="D229" s="24" t="s">
        <v>883</v>
      </c>
      <c r="E229" s="24" t="s">
        <v>884</v>
      </c>
      <c r="F229" s="24">
        <v>213</v>
      </c>
      <c r="G229" s="24">
        <v>892</v>
      </c>
      <c r="H229" s="24">
        <v>821</v>
      </c>
      <c r="I229" s="24">
        <v>71</v>
      </c>
      <c r="J229" s="24">
        <v>1</v>
      </c>
      <c r="K229" s="24">
        <v>89</v>
      </c>
      <c r="L229" s="24">
        <v>73</v>
      </c>
      <c r="M229" s="23">
        <v>89428213</v>
      </c>
    </row>
    <row r="230" spans="1:13" x14ac:dyDescent="0.25">
      <c r="A230">
        <v>2007</v>
      </c>
      <c r="B230" t="s">
        <v>908</v>
      </c>
      <c r="C230" s="24" t="s">
        <v>909</v>
      </c>
      <c r="D230" s="24" t="s">
        <v>883</v>
      </c>
      <c r="E230" s="24" t="s">
        <v>893</v>
      </c>
      <c r="F230" s="24">
        <v>131</v>
      </c>
      <c r="G230" s="24">
        <v>683</v>
      </c>
      <c r="H230" s="24">
        <v>720</v>
      </c>
      <c r="I230" s="24">
        <v>-37</v>
      </c>
      <c r="J230" s="24">
        <v>5</v>
      </c>
      <c r="K230" s="24">
        <v>71</v>
      </c>
      <c r="L230" s="24">
        <v>91</v>
      </c>
      <c r="M230" s="23">
        <v>90219056</v>
      </c>
    </row>
    <row r="231" spans="1:13" x14ac:dyDescent="0.25">
      <c r="A231">
        <v>2007</v>
      </c>
      <c r="B231" t="s">
        <v>920</v>
      </c>
      <c r="C231" s="24" t="s">
        <v>921</v>
      </c>
      <c r="D231" s="24" t="s">
        <v>883</v>
      </c>
      <c r="E231" s="24" t="s">
        <v>880</v>
      </c>
      <c r="F231" s="24">
        <v>141</v>
      </c>
      <c r="G231" s="24">
        <v>725</v>
      </c>
      <c r="H231" s="24">
        <v>829</v>
      </c>
      <c r="I231" s="24">
        <v>-104</v>
      </c>
      <c r="J231" s="24">
        <v>3</v>
      </c>
      <c r="K231" s="24">
        <v>78</v>
      </c>
      <c r="L231" s="24">
        <v>84</v>
      </c>
      <c r="M231" s="23">
        <v>90286823</v>
      </c>
    </row>
    <row r="232" spans="1:13" x14ac:dyDescent="0.25">
      <c r="A232">
        <v>2007</v>
      </c>
      <c r="B232" t="s">
        <v>934</v>
      </c>
      <c r="C232" s="24" t="s">
        <v>935</v>
      </c>
      <c r="D232" s="24" t="s">
        <v>879</v>
      </c>
      <c r="E232" s="24" t="s">
        <v>884</v>
      </c>
      <c r="F232" s="24">
        <v>142</v>
      </c>
      <c r="G232" s="24">
        <v>756</v>
      </c>
      <c r="H232" s="24">
        <v>868</v>
      </c>
      <c r="I232" s="24">
        <v>-112</v>
      </c>
      <c r="J232" s="24">
        <v>4</v>
      </c>
      <c r="K232" s="24">
        <v>69</v>
      </c>
      <c r="L232" s="24">
        <v>93</v>
      </c>
      <c r="M232" s="23">
        <v>93174808</v>
      </c>
    </row>
    <row r="233" spans="1:13" x14ac:dyDescent="0.25">
      <c r="A233">
        <v>2007</v>
      </c>
      <c r="B233" t="s">
        <v>912</v>
      </c>
      <c r="C233" s="24" t="s">
        <v>913</v>
      </c>
      <c r="D233" s="24" t="s">
        <v>879</v>
      </c>
      <c r="E233" s="24" t="s">
        <v>880</v>
      </c>
      <c r="F233" s="24">
        <v>177</v>
      </c>
      <c r="G233" s="24">
        <v>887</v>
      </c>
      <c r="H233" s="24">
        <v>797</v>
      </c>
      <c r="I233" s="24">
        <v>90</v>
      </c>
      <c r="J233" s="24">
        <v>2</v>
      </c>
      <c r="K233" s="24">
        <v>88</v>
      </c>
      <c r="L233" s="24">
        <v>74</v>
      </c>
      <c r="M233" s="23">
        <v>94800369</v>
      </c>
    </row>
    <row r="234" spans="1:13" x14ac:dyDescent="0.25">
      <c r="A234">
        <v>2007</v>
      </c>
      <c r="B234" t="s">
        <v>916</v>
      </c>
      <c r="C234" s="24" t="s">
        <v>917</v>
      </c>
      <c r="D234" s="24" t="s">
        <v>883</v>
      </c>
      <c r="E234" s="24" t="s">
        <v>880</v>
      </c>
      <c r="F234" s="24">
        <v>151</v>
      </c>
      <c r="G234" s="24">
        <v>752</v>
      </c>
      <c r="H234" s="24">
        <v>690</v>
      </c>
      <c r="I234" s="24">
        <v>62</v>
      </c>
      <c r="J234" s="24">
        <v>1</v>
      </c>
      <c r="K234" s="24">
        <v>85</v>
      </c>
      <c r="L234" s="24">
        <v>77</v>
      </c>
      <c r="M234" s="23">
        <v>99670332</v>
      </c>
    </row>
    <row r="235" spans="1:13" x14ac:dyDescent="0.25">
      <c r="A235">
        <v>2007</v>
      </c>
      <c r="B235" t="s">
        <v>914</v>
      </c>
      <c r="C235" s="24" t="s">
        <v>915</v>
      </c>
      <c r="D235" s="24" t="s">
        <v>879</v>
      </c>
      <c r="E235" s="24" t="s">
        <v>893</v>
      </c>
      <c r="F235" s="24">
        <v>153</v>
      </c>
      <c r="G235" s="24">
        <v>794</v>
      </c>
      <c r="H235" s="24">
        <v>813</v>
      </c>
      <c r="I235" s="24">
        <v>-19</v>
      </c>
      <c r="J235" s="24">
        <v>2</v>
      </c>
      <c r="K235" s="24">
        <v>88</v>
      </c>
      <c r="L235" s="24">
        <v>74</v>
      </c>
      <c r="M235" s="23">
        <v>106460833</v>
      </c>
    </row>
    <row r="236" spans="1:13" x14ac:dyDescent="0.25">
      <c r="A236">
        <v>2007</v>
      </c>
      <c r="B236" t="s">
        <v>938</v>
      </c>
      <c r="C236" s="24" t="s">
        <v>939</v>
      </c>
      <c r="D236" s="24" t="s">
        <v>883</v>
      </c>
      <c r="E236" s="24" t="s">
        <v>893</v>
      </c>
      <c r="F236" s="24">
        <v>129</v>
      </c>
      <c r="G236" s="24">
        <v>735</v>
      </c>
      <c r="H236" s="24">
        <v>727</v>
      </c>
      <c r="I236" s="24">
        <v>8</v>
      </c>
      <c r="J236" s="24">
        <v>4</v>
      </c>
      <c r="K236" s="24">
        <v>82</v>
      </c>
      <c r="L236" s="24">
        <v>80</v>
      </c>
      <c r="M236" s="23">
        <v>108454524</v>
      </c>
    </row>
    <row r="237" spans="1:13" x14ac:dyDescent="0.25">
      <c r="A237">
        <v>2007</v>
      </c>
      <c r="B237" t="s">
        <v>889</v>
      </c>
      <c r="C237" s="24" t="s">
        <v>890</v>
      </c>
      <c r="D237" s="24" t="s">
        <v>879</v>
      </c>
      <c r="E237" s="24" t="s">
        <v>880</v>
      </c>
      <c r="F237" s="24">
        <v>190</v>
      </c>
      <c r="G237" s="24">
        <v>693</v>
      </c>
      <c r="H237" s="24">
        <v>839</v>
      </c>
      <c r="I237" s="24">
        <v>-146</v>
      </c>
      <c r="J237" s="24">
        <v>4</v>
      </c>
      <c r="K237" s="24">
        <v>72</v>
      </c>
      <c r="L237" s="24">
        <v>90</v>
      </c>
      <c r="M237" s="23">
        <v>108671833</v>
      </c>
    </row>
    <row r="238" spans="1:13" x14ac:dyDescent="0.25">
      <c r="A238">
        <v>2007</v>
      </c>
      <c r="B238" t="s">
        <v>944</v>
      </c>
      <c r="C238" s="24" t="s">
        <v>945</v>
      </c>
      <c r="D238" s="24" t="s">
        <v>879</v>
      </c>
      <c r="E238" s="24" t="s">
        <v>893</v>
      </c>
      <c r="F238" s="24">
        <v>123</v>
      </c>
      <c r="G238" s="24">
        <v>822</v>
      </c>
      <c r="H238" s="24">
        <v>731</v>
      </c>
      <c r="I238" s="24">
        <v>91</v>
      </c>
      <c r="J238" s="24">
        <v>1</v>
      </c>
      <c r="K238" s="24">
        <v>94</v>
      </c>
      <c r="L238" s="24">
        <v>68</v>
      </c>
      <c r="M238" s="23">
        <v>109251333</v>
      </c>
    </row>
    <row r="239" spans="1:13" x14ac:dyDescent="0.25">
      <c r="A239">
        <v>2007</v>
      </c>
      <c r="B239" t="s">
        <v>930</v>
      </c>
      <c r="C239" s="24" t="s">
        <v>931</v>
      </c>
      <c r="D239" s="24" t="s">
        <v>883</v>
      </c>
      <c r="E239" s="24" t="s">
        <v>884</v>
      </c>
      <c r="F239" s="24">
        <v>177</v>
      </c>
      <c r="G239" s="24">
        <v>804</v>
      </c>
      <c r="H239" s="24">
        <v>750</v>
      </c>
      <c r="I239" s="24">
        <v>54</v>
      </c>
      <c r="J239" s="24">
        <v>2</v>
      </c>
      <c r="K239" s="24">
        <v>88</v>
      </c>
      <c r="L239" s="24">
        <v>74</v>
      </c>
      <c r="M239" s="23">
        <v>115231663</v>
      </c>
    </row>
    <row r="240" spans="1:13" x14ac:dyDescent="0.25">
      <c r="A240">
        <v>2007</v>
      </c>
      <c r="B240" t="s">
        <v>928</v>
      </c>
      <c r="C240" s="24" t="s">
        <v>929</v>
      </c>
      <c r="D240" s="24" t="s">
        <v>879</v>
      </c>
      <c r="E240" s="24" t="s">
        <v>884</v>
      </c>
      <c r="F240" s="24">
        <v>166</v>
      </c>
      <c r="G240" s="24">
        <v>867</v>
      </c>
      <c r="H240" s="24">
        <v>657</v>
      </c>
      <c r="I240" s="24">
        <v>210</v>
      </c>
      <c r="J240" s="24">
        <v>1</v>
      </c>
      <c r="K240" s="24">
        <v>96</v>
      </c>
      <c r="L240" s="24">
        <v>66</v>
      </c>
      <c r="M240" s="23">
        <v>143026214</v>
      </c>
    </row>
    <row r="241" spans="1:13" x14ac:dyDescent="0.25">
      <c r="A241">
        <v>2007</v>
      </c>
      <c r="B241" t="s">
        <v>940</v>
      </c>
      <c r="C241" s="24" t="s">
        <v>941</v>
      </c>
      <c r="D241" s="24" t="s">
        <v>879</v>
      </c>
      <c r="E241" s="24" t="s">
        <v>884</v>
      </c>
      <c r="F241" s="24">
        <v>201</v>
      </c>
      <c r="G241" s="24">
        <v>968</v>
      </c>
      <c r="H241" s="24">
        <v>777</v>
      </c>
      <c r="I241" s="24">
        <v>191</v>
      </c>
      <c r="J241" s="24">
        <v>2</v>
      </c>
      <c r="K241" s="24">
        <v>94</v>
      </c>
      <c r="L241" s="24">
        <v>68</v>
      </c>
      <c r="M241" s="23">
        <v>189259045</v>
      </c>
    </row>
    <row r="242" spans="1:13" x14ac:dyDescent="0.25">
      <c r="A242">
        <v>2008</v>
      </c>
      <c r="B242" t="s">
        <v>881</v>
      </c>
      <c r="C242" s="24" t="s">
        <v>882</v>
      </c>
      <c r="D242" s="24" t="s">
        <v>883</v>
      </c>
      <c r="E242" s="24" t="s">
        <v>884</v>
      </c>
      <c r="F242" s="24">
        <v>208</v>
      </c>
      <c r="G242" s="24">
        <v>770</v>
      </c>
      <c r="H242" s="24">
        <v>767</v>
      </c>
      <c r="I242" s="24">
        <v>3</v>
      </c>
      <c r="J242" s="24">
        <v>3</v>
      </c>
      <c r="K242" s="24">
        <v>84</v>
      </c>
      <c r="L242" s="24">
        <v>77</v>
      </c>
      <c r="M242" s="23">
        <v>21811500</v>
      </c>
    </row>
    <row r="243" spans="1:13" x14ac:dyDescent="0.25">
      <c r="A243">
        <v>2008</v>
      </c>
      <c r="B243" t="s">
        <v>946</v>
      </c>
      <c r="C243" s="24" t="s">
        <v>923</v>
      </c>
      <c r="D243" s="24" t="s">
        <v>879</v>
      </c>
      <c r="E243" s="24" t="s">
        <v>884</v>
      </c>
      <c r="F243" s="24">
        <v>180</v>
      </c>
      <c r="G243" s="24">
        <v>774</v>
      </c>
      <c r="H243" s="24">
        <v>671</v>
      </c>
      <c r="I243" s="24">
        <v>103</v>
      </c>
      <c r="J243" s="24">
        <v>1</v>
      </c>
      <c r="K243" s="24">
        <v>97</v>
      </c>
      <c r="L243" s="24">
        <v>65</v>
      </c>
      <c r="M243" s="23">
        <v>43820597</v>
      </c>
    </row>
    <row r="244" spans="1:13" x14ac:dyDescent="0.25">
      <c r="A244">
        <v>2008</v>
      </c>
      <c r="B244" t="s">
        <v>891</v>
      </c>
      <c r="C244" s="24" t="s">
        <v>892</v>
      </c>
      <c r="D244" s="24" t="s">
        <v>879</v>
      </c>
      <c r="E244" s="24" t="s">
        <v>893</v>
      </c>
      <c r="F244" s="24">
        <v>125</v>
      </c>
      <c r="G244" s="24">
        <v>646</v>
      </c>
      <c r="H244" s="24">
        <v>690</v>
      </c>
      <c r="I244" s="24">
        <v>-44</v>
      </c>
      <c r="J244" s="24">
        <v>3</v>
      </c>
      <c r="K244" s="24">
        <v>75</v>
      </c>
      <c r="L244" s="24">
        <v>86</v>
      </c>
      <c r="M244" s="23">
        <v>47967126</v>
      </c>
    </row>
    <row r="245" spans="1:13" x14ac:dyDescent="0.25">
      <c r="A245">
        <v>2008</v>
      </c>
      <c r="B245" t="s">
        <v>887</v>
      </c>
      <c r="C245" s="24" t="s">
        <v>888</v>
      </c>
      <c r="D245" s="24" t="s">
        <v>883</v>
      </c>
      <c r="E245" s="24" t="s">
        <v>880</v>
      </c>
      <c r="F245" s="24">
        <v>153</v>
      </c>
      <c r="G245" s="24">
        <v>735</v>
      </c>
      <c r="H245" s="24">
        <v>884</v>
      </c>
      <c r="I245" s="24">
        <v>-149</v>
      </c>
      <c r="J245" s="24">
        <v>6</v>
      </c>
      <c r="K245" s="24">
        <v>67</v>
      </c>
      <c r="L245" s="24">
        <v>95</v>
      </c>
      <c r="M245" s="23">
        <v>48689783</v>
      </c>
    </row>
    <row r="246" spans="1:13" x14ac:dyDescent="0.25">
      <c r="A246">
        <v>2008</v>
      </c>
      <c r="B246" t="s">
        <v>942</v>
      </c>
      <c r="C246" s="24" t="s">
        <v>943</v>
      </c>
      <c r="D246" s="24" t="s">
        <v>883</v>
      </c>
      <c r="E246" s="24" t="s">
        <v>884</v>
      </c>
      <c r="F246" s="24">
        <v>117</v>
      </c>
      <c r="G246" s="24">
        <v>641</v>
      </c>
      <c r="H246" s="24">
        <v>825</v>
      </c>
      <c r="I246" s="24">
        <v>-184</v>
      </c>
      <c r="J246" s="24">
        <v>5</v>
      </c>
      <c r="K246" s="24">
        <v>59</v>
      </c>
      <c r="L246" s="24">
        <v>102</v>
      </c>
      <c r="M246" s="23">
        <v>54961000</v>
      </c>
    </row>
    <row r="247" spans="1:13" x14ac:dyDescent="0.25">
      <c r="A247">
        <v>2008</v>
      </c>
      <c r="B247" t="s">
        <v>877</v>
      </c>
      <c r="C247" s="24" t="s">
        <v>878</v>
      </c>
      <c r="D247" s="24" t="s">
        <v>879</v>
      </c>
      <c r="E247" s="24" t="s">
        <v>880</v>
      </c>
      <c r="F247" s="24">
        <v>111</v>
      </c>
      <c r="G247" s="24">
        <v>829</v>
      </c>
      <c r="H247" s="24">
        <v>745</v>
      </c>
      <c r="I247" s="24">
        <v>84</v>
      </c>
      <c r="J247" s="24">
        <v>2</v>
      </c>
      <c r="K247" s="24">
        <v>88</v>
      </c>
      <c r="L247" s="24">
        <v>75</v>
      </c>
      <c r="M247" s="23">
        <v>56932766</v>
      </c>
    </row>
    <row r="248" spans="1:13" x14ac:dyDescent="0.25">
      <c r="A248">
        <v>2008</v>
      </c>
      <c r="B248" t="s">
        <v>885</v>
      </c>
      <c r="C248" s="24" t="s">
        <v>886</v>
      </c>
      <c r="D248" s="24" t="s">
        <v>879</v>
      </c>
      <c r="E248" s="24" t="s">
        <v>880</v>
      </c>
      <c r="F248" s="24">
        <v>120</v>
      </c>
      <c r="G248" s="24">
        <v>691</v>
      </c>
      <c r="H248" s="24">
        <v>781</v>
      </c>
      <c r="I248" s="24">
        <v>-90</v>
      </c>
      <c r="J248" s="24">
        <v>4</v>
      </c>
      <c r="K248" s="24">
        <v>75</v>
      </c>
      <c r="L248" s="24">
        <v>87</v>
      </c>
      <c r="M248" s="23">
        <v>58245500</v>
      </c>
    </row>
    <row r="249" spans="1:13" x14ac:dyDescent="0.25">
      <c r="A249">
        <v>2008</v>
      </c>
      <c r="B249" t="s">
        <v>932</v>
      </c>
      <c r="C249" s="24" t="s">
        <v>933</v>
      </c>
      <c r="D249" s="24" t="s">
        <v>883</v>
      </c>
      <c r="E249" s="24" t="s">
        <v>893</v>
      </c>
      <c r="F249" s="24">
        <v>159</v>
      </c>
      <c r="G249" s="24">
        <v>720</v>
      </c>
      <c r="H249" s="24">
        <v>706</v>
      </c>
      <c r="I249" s="24">
        <v>14</v>
      </c>
      <c r="J249" s="24">
        <v>2</v>
      </c>
      <c r="K249" s="24">
        <v>82</v>
      </c>
      <c r="L249" s="24">
        <v>80</v>
      </c>
      <c r="M249" s="23">
        <v>66202712</v>
      </c>
    </row>
    <row r="250" spans="1:13" x14ac:dyDescent="0.25">
      <c r="A250">
        <v>2008</v>
      </c>
      <c r="B250" t="s">
        <v>934</v>
      </c>
      <c r="C250" s="24" t="s">
        <v>935</v>
      </c>
      <c r="D250" s="24" t="s">
        <v>879</v>
      </c>
      <c r="E250" s="24" t="s">
        <v>884</v>
      </c>
      <c r="F250" s="24">
        <v>172</v>
      </c>
      <c r="G250" s="24">
        <v>782</v>
      </c>
      <c r="H250" s="24">
        <v>869</v>
      </c>
      <c r="I250" s="24">
        <v>-87</v>
      </c>
      <c r="J250" s="24">
        <v>5</v>
      </c>
      <c r="K250" s="24">
        <v>68</v>
      </c>
      <c r="L250" s="24">
        <v>93</v>
      </c>
      <c r="M250" s="23">
        <v>67196246</v>
      </c>
    </row>
    <row r="251" spans="1:13" x14ac:dyDescent="0.25">
      <c r="A251">
        <v>2008</v>
      </c>
      <c r="B251" t="s">
        <v>924</v>
      </c>
      <c r="C251" s="24" t="s">
        <v>925</v>
      </c>
      <c r="D251" s="24" t="s">
        <v>879</v>
      </c>
      <c r="E251" s="24" t="s">
        <v>893</v>
      </c>
      <c r="F251" s="24">
        <v>194</v>
      </c>
      <c r="G251" s="24">
        <v>901</v>
      </c>
      <c r="H251" s="24">
        <v>967</v>
      </c>
      <c r="I251" s="24">
        <v>-66</v>
      </c>
      <c r="J251" s="24">
        <v>2</v>
      </c>
      <c r="K251" s="24">
        <v>79</v>
      </c>
      <c r="L251" s="24">
        <v>83</v>
      </c>
      <c r="M251" s="23">
        <v>67712326</v>
      </c>
    </row>
    <row r="252" spans="1:13" x14ac:dyDescent="0.25">
      <c r="A252">
        <v>2008</v>
      </c>
      <c r="B252" t="s">
        <v>918</v>
      </c>
      <c r="C252" s="24" t="s">
        <v>919</v>
      </c>
      <c r="D252" s="24" t="s">
        <v>883</v>
      </c>
      <c r="E252" s="24" t="s">
        <v>893</v>
      </c>
      <c r="F252" s="24">
        <v>160</v>
      </c>
      <c r="G252" s="24">
        <v>747</v>
      </c>
      <c r="H252" s="24">
        <v>822</v>
      </c>
      <c r="I252" s="24">
        <v>-75</v>
      </c>
      <c r="J252" s="24">
        <v>3</v>
      </c>
      <c r="K252" s="24">
        <v>74</v>
      </c>
      <c r="L252" s="24">
        <v>88</v>
      </c>
      <c r="M252" s="23">
        <v>68655500</v>
      </c>
    </row>
    <row r="253" spans="1:13" x14ac:dyDescent="0.25">
      <c r="A253">
        <v>2008</v>
      </c>
      <c r="B253" t="s">
        <v>910</v>
      </c>
      <c r="C253" s="24" t="s">
        <v>911</v>
      </c>
      <c r="D253" s="24" t="s">
        <v>883</v>
      </c>
      <c r="E253" s="24" t="s">
        <v>893</v>
      </c>
      <c r="F253" s="24">
        <v>154</v>
      </c>
      <c r="G253" s="24">
        <v>637</v>
      </c>
      <c r="H253" s="24">
        <v>764</v>
      </c>
      <c r="I253" s="24">
        <v>-127</v>
      </c>
      <c r="J253" s="24">
        <v>5</v>
      </c>
      <c r="K253" s="24">
        <v>63</v>
      </c>
      <c r="L253" s="24">
        <v>99</v>
      </c>
      <c r="M253" s="23">
        <v>73677616</v>
      </c>
    </row>
    <row r="254" spans="1:13" x14ac:dyDescent="0.25">
      <c r="A254">
        <v>2008</v>
      </c>
      <c r="B254" t="s">
        <v>900</v>
      </c>
      <c r="C254" s="24" t="s">
        <v>901</v>
      </c>
      <c r="D254" s="24" t="s">
        <v>883</v>
      </c>
      <c r="E254" s="24" t="s">
        <v>880</v>
      </c>
      <c r="F254" s="24">
        <v>187</v>
      </c>
      <c r="G254" s="24">
        <v>704</v>
      </c>
      <c r="H254" s="24">
        <v>800</v>
      </c>
      <c r="I254" s="24">
        <v>-96</v>
      </c>
      <c r="J254" s="24">
        <v>5</v>
      </c>
      <c r="K254" s="24">
        <v>74</v>
      </c>
      <c r="L254" s="24">
        <v>88</v>
      </c>
      <c r="M254" s="23">
        <v>74117695</v>
      </c>
    </row>
    <row r="255" spans="1:13" x14ac:dyDescent="0.25">
      <c r="A255">
        <v>2008</v>
      </c>
      <c r="B255" t="s">
        <v>908</v>
      </c>
      <c r="C255" s="24" t="s">
        <v>909</v>
      </c>
      <c r="D255" s="24" t="s">
        <v>883</v>
      </c>
      <c r="E255" s="24" t="s">
        <v>893</v>
      </c>
      <c r="F255" s="24">
        <v>94</v>
      </c>
      <c r="G255" s="24">
        <v>640</v>
      </c>
      <c r="H255" s="24">
        <v>759</v>
      </c>
      <c r="I255" s="24">
        <v>-119</v>
      </c>
      <c r="J255" s="24">
        <v>4</v>
      </c>
      <c r="K255" s="24">
        <v>72</v>
      </c>
      <c r="L255" s="24">
        <v>90</v>
      </c>
      <c r="M255" s="23">
        <v>76594500</v>
      </c>
    </row>
    <row r="256" spans="1:13" x14ac:dyDescent="0.25">
      <c r="A256">
        <v>2008</v>
      </c>
      <c r="B256" t="s">
        <v>926</v>
      </c>
      <c r="C256" s="24" t="s">
        <v>927</v>
      </c>
      <c r="D256" s="24" t="s">
        <v>879</v>
      </c>
      <c r="E256" s="24" t="s">
        <v>880</v>
      </c>
      <c r="F256" s="24">
        <v>171</v>
      </c>
      <c r="G256" s="24">
        <v>805</v>
      </c>
      <c r="H256" s="24">
        <v>761</v>
      </c>
      <c r="I256" s="24">
        <v>44</v>
      </c>
      <c r="J256" s="24">
        <v>3</v>
      </c>
      <c r="K256" s="24">
        <v>81</v>
      </c>
      <c r="L256" s="24">
        <v>81</v>
      </c>
      <c r="M256" s="23">
        <v>78970066</v>
      </c>
    </row>
    <row r="257" spans="1:13" x14ac:dyDescent="0.25">
      <c r="A257">
        <v>2008</v>
      </c>
      <c r="B257" t="s">
        <v>896</v>
      </c>
      <c r="C257" s="24" t="s">
        <v>897</v>
      </c>
      <c r="D257" s="24" t="s">
        <v>883</v>
      </c>
      <c r="E257" s="24" t="s">
        <v>880</v>
      </c>
      <c r="F257" s="24">
        <v>198</v>
      </c>
      <c r="G257" s="24">
        <v>750</v>
      </c>
      <c r="H257" s="24">
        <v>689</v>
      </c>
      <c r="I257" s="24">
        <v>61</v>
      </c>
      <c r="J257" s="24">
        <v>2</v>
      </c>
      <c r="K257" s="24">
        <v>90</v>
      </c>
      <c r="L257" s="24">
        <v>72</v>
      </c>
      <c r="M257" s="23">
        <v>80937499</v>
      </c>
    </row>
    <row r="258" spans="1:13" x14ac:dyDescent="0.25">
      <c r="A258">
        <v>2008</v>
      </c>
      <c r="B258" t="s">
        <v>904</v>
      </c>
      <c r="C258" s="24" t="s">
        <v>905</v>
      </c>
      <c r="D258" s="24" t="s">
        <v>883</v>
      </c>
      <c r="E258" s="24" t="s">
        <v>880</v>
      </c>
      <c r="F258" s="24">
        <v>167</v>
      </c>
      <c r="G258" s="24">
        <v>712</v>
      </c>
      <c r="H258" s="24">
        <v>743</v>
      </c>
      <c r="I258" s="24">
        <v>-31</v>
      </c>
      <c r="J258" s="24">
        <v>3</v>
      </c>
      <c r="K258" s="24">
        <v>86</v>
      </c>
      <c r="L258" s="24">
        <v>75</v>
      </c>
      <c r="M258" s="23">
        <v>88930414</v>
      </c>
    </row>
    <row r="259" spans="1:13" x14ac:dyDescent="0.25">
      <c r="A259">
        <v>2008</v>
      </c>
      <c r="B259" t="s">
        <v>898</v>
      </c>
      <c r="C259" s="24" t="s">
        <v>899</v>
      </c>
      <c r="D259" s="24" t="s">
        <v>879</v>
      </c>
      <c r="E259" s="24" t="s">
        <v>884</v>
      </c>
      <c r="F259" s="24">
        <v>126</v>
      </c>
      <c r="G259" s="24">
        <v>714</v>
      </c>
      <c r="H259" s="24">
        <v>610</v>
      </c>
      <c r="I259" s="24">
        <v>104</v>
      </c>
      <c r="J259" s="24">
        <v>4</v>
      </c>
      <c r="K259" s="24">
        <v>86</v>
      </c>
      <c r="L259" s="24">
        <v>76</v>
      </c>
      <c r="M259" s="23">
        <v>97793900</v>
      </c>
    </row>
    <row r="260" spans="1:13" x14ac:dyDescent="0.25">
      <c r="A260">
        <v>2008</v>
      </c>
      <c r="B260" t="s">
        <v>902</v>
      </c>
      <c r="C260" s="24" t="s">
        <v>903</v>
      </c>
      <c r="D260" s="24" t="s">
        <v>883</v>
      </c>
      <c r="E260" s="24" t="s">
        <v>884</v>
      </c>
      <c r="F260" s="24">
        <v>214</v>
      </c>
      <c r="G260" s="24">
        <v>799</v>
      </c>
      <c r="H260" s="24">
        <v>680</v>
      </c>
      <c r="I260" s="24">
        <v>119</v>
      </c>
      <c r="J260" s="24">
        <v>1</v>
      </c>
      <c r="K260" s="24">
        <v>92</v>
      </c>
      <c r="L260" s="24">
        <v>70</v>
      </c>
      <c r="M260" s="23">
        <v>97879880</v>
      </c>
    </row>
    <row r="261" spans="1:13" x14ac:dyDescent="0.25">
      <c r="A261">
        <v>2008</v>
      </c>
      <c r="B261" t="s">
        <v>920</v>
      </c>
      <c r="C261" s="24" t="s">
        <v>921</v>
      </c>
      <c r="D261" s="24" t="s">
        <v>883</v>
      </c>
      <c r="E261" s="24" t="s">
        <v>880</v>
      </c>
      <c r="F261" s="24">
        <v>174</v>
      </c>
      <c r="G261" s="24">
        <v>779</v>
      </c>
      <c r="H261" s="24">
        <v>725</v>
      </c>
      <c r="I261" s="24">
        <v>54</v>
      </c>
      <c r="J261" s="24">
        <v>4</v>
      </c>
      <c r="K261" s="24">
        <v>86</v>
      </c>
      <c r="L261" s="24">
        <v>76</v>
      </c>
      <c r="M261" s="23">
        <v>99624449</v>
      </c>
    </row>
    <row r="262" spans="1:13" x14ac:dyDescent="0.25">
      <c r="A262">
        <v>2008</v>
      </c>
      <c r="B262" t="s">
        <v>936</v>
      </c>
      <c r="C262" s="24" t="s">
        <v>937</v>
      </c>
      <c r="D262" s="24" t="s">
        <v>883</v>
      </c>
      <c r="E262" s="24" t="s">
        <v>884</v>
      </c>
      <c r="F262" s="24">
        <v>130</v>
      </c>
      <c r="G262" s="24">
        <v>753</v>
      </c>
      <c r="H262" s="24">
        <v>778</v>
      </c>
      <c r="I262" s="24">
        <v>-25</v>
      </c>
      <c r="J262" s="24">
        <v>4</v>
      </c>
      <c r="K262" s="24">
        <v>72</v>
      </c>
      <c r="L262" s="24">
        <v>90</v>
      </c>
      <c r="M262" s="23">
        <v>102365683</v>
      </c>
    </row>
    <row r="263" spans="1:13" x14ac:dyDescent="0.25">
      <c r="A263">
        <v>2008</v>
      </c>
      <c r="B263" t="s">
        <v>914</v>
      </c>
      <c r="C263" s="24" t="s">
        <v>915</v>
      </c>
      <c r="D263" s="24" t="s">
        <v>879</v>
      </c>
      <c r="E263" s="24" t="s">
        <v>893</v>
      </c>
      <c r="F263" s="24">
        <v>124</v>
      </c>
      <c r="G263" s="24">
        <v>671</v>
      </c>
      <c r="H263" s="24">
        <v>811</v>
      </c>
      <c r="I263" s="24">
        <v>-140</v>
      </c>
      <c r="J263" s="24">
        <v>4</v>
      </c>
      <c r="K263" s="24">
        <v>61</v>
      </c>
      <c r="L263" s="24">
        <v>101</v>
      </c>
      <c r="M263" s="23">
        <v>117666482</v>
      </c>
    </row>
    <row r="264" spans="1:13" x14ac:dyDescent="0.25">
      <c r="A264">
        <v>2008</v>
      </c>
      <c r="B264" t="s">
        <v>916</v>
      </c>
      <c r="C264" s="24" t="s">
        <v>917</v>
      </c>
      <c r="D264" s="24" t="s">
        <v>883</v>
      </c>
      <c r="E264" s="24" t="s">
        <v>880</v>
      </c>
      <c r="F264" s="24">
        <v>184</v>
      </c>
      <c r="G264" s="24">
        <v>855</v>
      </c>
      <c r="H264" s="24">
        <v>671</v>
      </c>
      <c r="I264" s="24">
        <v>184</v>
      </c>
      <c r="J264" s="24">
        <v>1</v>
      </c>
      <c r="K264" s="24">
        <v>97</v>
      </c>
      <c r="L264" s="24">
        <v>64</v>
      </c>
      <c r="M264" s="23">
        <v>118345833</v>
      </c>
    </row>
    <row r="265" spans="1:13" x14ac:dyDescent="0.25">
      <c r="A265">
        <v>2008</v>
      </c>
      <c r="B265" t="s">
        <v>938</v>
      </c>
      <c r="C265" s="24" t="s">
        <v>939</v>
      </c>
      <c r="D265" s="24" t="s">
        <v>883</v>
      </c>
      <c r="E265" s="24" t="s">
        <v>893</v>
      </c>
      <c r="F265" s="24">
        <v>137</v>
      </c>
      <c r="G265" s="24">
        <v>700</v>
      </c>
      <c r="H265" s="24">
        <v>648</v>
      </c>
      <c r="I265" s="24">
        <v>52</v>
      </c>
      <c r="J265" s="24">
        <v>1</v>
      </c>
      <c r="K265" s="24">
        <v>84</v>
      </c>
      <c r="L265" s="24">
        <v>78</v>
      </c>
      <c r="M265" s="23">
        <v>118588536</v>
      </c>
    </row>
    <row r="266" spans="1:13" x14ac:dyDescent="0.25">
      <c r="A266">
        <v>2008</v>
      </c>
      <c r="B266" t="s">
        <v>944</v>
      </c>
      <c r="C266" s="24" t="s">
        <v>945</v>
      </c>
      <c r="D266" s="24" t="s">
        <v>879</v>
      </c>
      <c r="E266" s="24" t="s">
        <v>893</v>
      </c>
      <c r="F266" s="24">
        <v>159</v>
      </c>
      <c r="G266" s="24">
        <v>765</v>
      </c>
      <c r="H266" s="24">
        <v>697</v>
      </c>
      <c r="I266" s="24">
        <v>68</v>
      </c>
      <c r="J266" s="24">
        <v>1</v>
      </c>
      <c r="K266" s="24">
        <v>100</v>
      </c>
      <c r="L266" s="24">
        <v>62</v>
      </c>
      <c r="M266" s="23">
        <v>119216333</v>
      </c>
    </row>
    <row r="267" spans="1:13" x14ac:dyDescent="0.25">
      <c r="A267">
        <v>2008</v>
      </c>
      <c r="B267" t="s">
        <v>889</v>
      </c>
      <c r="C267" s="24" t="s">
        <v>890</v>
      </c>
      <c r="D267" s="24" t="s">
        <v>879</v>
      </c>
      <c r="E267" s="24" t="s">
        <v>880</v>
      </c>
      <c r="F267" s="24">
        <v>235</v>
      </c>
      <c r="G267" s="24">
        <v>811</v>
      </c>
      <c r="H267" s="24">
        <v>729</v>
      </c>
      <c r="I267" s="24">
        <v>82</v>
      </c>
      <c r="J267" s="24">
        <v>1</v>
      </c>
      <c r="K267" s="24">
        <v>89</v>
      </c>
      <c r="L267" s="24">
        <v>74</v>
      </c>
      <c r="M267" s="23">
        <v>121189332</v>
      </c>
    </row>
    <row r="268" spans="1:13" x14ac:dyDescent="0.25">
      <c r="A268">
        <v>2008</v>
      </c>
      <c r="B268" t="s">
        <v>928</v>
      </c>
      <c r="C268" s="24" t="s">
        <v>929</v>
      </c>
      <c r="D268" s="24" t="s">
        <v>879</v>
      </c>
      <c r="E268" s="24" t="s">
        <v>884</v>
      </c>
      <c r="F268" s="24">
        <v>173</v>
      </c>
      <c r="G268" s="24">
        <v>845</v>
      </c>
      <c r="H268" s="24">
        <v>694</v>
      </c>
      <c r="I268" s="24">
        <v>151</v>
      </c>
      <c r="J268" s="24">
        <v>2</v>
      </c>
      <c r="K268" s="24">
        <v>95</v>
      </c>
      <c r="L268" s="24">
        <v>67</v>
      </c>
      <c r="M268" s="23">
        <v>133390035</v>
      </c>
    </row>
    <row r="269" spans="1:13" x14ac:dyDescent="0.25">
      <c r="A269">
        <v>2008</v>
      </c>
      <c r="B269" t="s">
        <v>912</v>
      </c>
      <c r="C269" s="24" t="s">
        <v>913</v>
      </c>
      <c r="D269" s="24" t="s">
        <v>879</v>
      </c>
      <c r="E269" s="24" t="s">
        <v>880</v>
      </c>
      <c r="F269" s="24">
        <v>200</v>
      </c>
      <c r="G269" s="24">
        <v>821</v>
      </c>
      <c r="H269" s="24">
        <v>857</v>
      </c>
      <c r="I269" s="24">
        <v>-36</v>
      </c>
      <c r="J269" s="24">
        <v>5</v>
      </c>
      <c r="K269" s="24">
        <v>74</v>
      </c>
      <c r="L269" s="24">
        <v>88</v>
      </c>
      <c r="M269" s="23">
        <v>137685196</v>
      </c>
    </row>
    <row r="270" spans="1:13" x14ac:dyDescent="0.25">
      <c r="A270">
        <v>2008</v>
      </c>
      <c r="B270" t="s">
        <v>930</v>
      </c>
      <c r="C270" s="24" t="s">
        <v>931</v>
      </c>
      <c r="D270" s="24" t="s">
        <v>883</v>
      </c>
      <c r="E270" s="24" t="s">
        <v>884</v>
      </c>
      <c r="F270" s="24">
        <v>172</v>
      </c>
      <c r="G270" s="24">
        <v>799</v>
      </c>
      <c r="H270" s="24">
        <v>715</v>
      </c>
      <c r="I270" s="24">
        <v>84</v>
      </c>
      <c r="J270" s="24">
        <v>2</v>
      </c>
      <c r="K270" s="24">
        <v>89</v>
      </c>
      <c r="L270" s="24">
        <v>73</v>
      </c>
      <c r="M270" s="23">
        <v>137793376</v>
      </c>
    </row>
    <row r="271" spans="1:13" x14ac:dyDescent="0.25">
      <c r="A271">
        <v>2008</v>
      </c>
      <c r="B271" t="s">
        <v>940</v>
      </c>
      <c r="C271" s="24" t="s">
        <v>941</v>
      </c>
      <c r="D271" s="24" t="s">
        <v>879</v>
      </c>
      <c r="E271" s="24" t="s">
        <v>884</v>
      </c>
      <c r="F271" s="24">
        <v>180</v>
      </c>
      <c r="G271" s="24">
        <v>789</v>
      </c>
      <c r="H271" s="24">
        <v>727</v>
      </c>
      <c r="I271" s="24">
        <v>62</v>
      </c>
      <c r="J271" s="24">
        <v>3</v>
      </c>
      <c r="K271" s="24">
        <v>89</v>
      </c>
      <c r="L271" s="24">
        <v>73</v>
      </c>
      <c r="M271" s="23">
        <v>207896789</v>
      </c>
    </row>
    <row r="272" spans="1:13" x14ac:dyDescent="0.25">
      <c r="A272">
        <v>2009</v>
      </c>
      <c r="B272" t="s">
        <v>881</v>
      </c>
      <c r="C272" s="24" t="s">
        <v>882</v>
      </c>
      <c r="D272" s="24" t="s">
        <v>883</v>
      </c>
      <c r="E272" s="24" t="s">
        <v>884</v>
      </c>
      <c r="F272" s="24">
        <v>159</v>
      </c>
      <c r="G272" s="24">
        <v>772</v>
      </c>
      <c r="H272" s="24">
        <v>766</v>
      </c>
      <c r="I272" s="24">
        <v>6</v>
      </c>
      <c r="J272" s="24">
        <v>2</v>
      </c>
      <c r="K272" s="24">
        <v>87</v>
      </c>
      <c r="L272" s="24">
        <v>75</v>
      </c>
      <c r="M272" s="23">
        <v>36834000</v>
      </c>
    </row>
    <row r="273" spans="1:13" x14ac:dyDescent="0.25">
      <c r="A273">
        <v>2009</v>
      </c>
      <c r="B273" t="s">
        <v>910</v>
      </c>
      <c r="C273" s="24" t="s">
        <v>911</v>
      </c>
      <c r="D273" s="24" t="s">
        <v>883</v>
      </c>
      <c r="E273" s="24" t="s">
        <v>893</v>
      </c>
      <c r="F273" s="24">
        <v>141</v>
      </c>
      <c r="G273" s="24">
        <v>638</v>
      </c>
      <c r="H273" s="24">
        <v>769</v>
      </c>
      <c r="I273" s="24">
        <v>-131</v>
      </c>
      <c r="J273" s="24">
        <v>4</v>
      </c>
      <c r="K273" s="24">
        <v>75</v>
      </c>
      <c r="L273" s="24">
        <v>87</v>
      </c>
      <c r="M273" s="23">
        <v>43333700</v>
      </c>
    </row>
    <row r="274" spans="1:13" x14ac:dyDescent="0.25">
      <c r="A274">
        <v>2009</v>
      </c>
      <c r="B274" t="s">
        <v>887</v>
      </c>
      <c r="C274" s="24" t="s">
        <v>888</v>
      </c>
      <c r="D274" s="24" t="s">
        <v>883</v>
      </c>
      <c r="E274" s="24" t="s">
        <v>880</v>
      </c>
      <c r="F274" s="24">
        <v>125</v>
      </c>
      <c r="G274" s="24">
        <v>636</v>
      </c>
      <c r="H274" s="24">
        <v>768</v>
      </c>
      <c r="I274" s="24">
        <v>-132</v>
      </c>
      <c r="J274" s="24">
        <v>6</v>
      </c>
      <c r="K274" s="24">
        <v>62</v>
      </c>
      <c r="L274" s="24">
        <v>99</v>
      </c>
      <c r="M274" s="23">
        <v>48693000</v>
      </c>
    </row>
    <row r="275" spans="1:13" x14ac:dyDescent="0.25">
      <c r="A275">
        <v>2009</v>
      </c>
      <c r="B275" t="s">
        <v>942</v>
      </c>
      <c r="C275" s="24" t="s">
        <v>943</v>
      </c>
      <c r="D275" s="24" t="s">
        <v>883</v>
      </c>
      <c r="E275" s="24" t="s">
        <v>884</v>
      </c>
      <c r="F275" s="24">
        <v>156</v>
      </c>
      <c r="G275" s="24">
        <v>710</v>
      </c>
      <c r="H275" s="24">
        <v>874</v>
      </c>
      <c r="I275" s="24">
        <v>-164</v>
      </c>
      <c r="J275" s="24">
        <v>5</v>
      </c>
      <c r="K275" s="24">
        <v>59</v>
      </c>
      <c r="L275" s="24">
        <v>103</v>
      </c>
      <c r="M275" s="23">
        <v>59928000</v>
      </c>
    </row>
    <row r="276" spans="1:13" x14ac:dyDescent="0.25">
      <c r="A276">
        <v>2009</v>
      </c>
      <c r="B276" t="s">
        <v>891</v>
      </c>
      <c r="C276" s="24" t="s">
        <v>892</v>
      </c>
      <c r="D276" s="24" t="s">
        <v>879</v>
      </c>
      <c r="E276" s="24" t="s">
        <v>893</v>
      </c>
      <c r="F276" s="24">
        <v>135</v>
      </c>
      <c r="G276" s="24">
        <v>759</v>
      </c>
      <c r="H276" s="24">
        <v>761</v>
      </c>
      <c r="I276" s="24">
        <v>-2</v>
      </c>
      <c r="J276" s="24">
        <v>4</v>
      </c>
      <c r="K276" s="24">
        <v>75</v>
      </c>
      <c r="L276" s="24">
        <v>87</v>
      </c>
      <c r="M276" s="23">
        <v>61910000</v>
      </c>
    </row>
    <row r="277" spans="1:13" x14ac:dyDescent="0.25">
      <c r="A277">
        <v>2009</v>
      </c>
      <c r="B277" t="s">
        <v>946</v>
      </c>
      <c r="C277" s="24" t="s">
        <v>923</v>
      </c>
      <c r="D277" s="24" t="s">
        <v>879</v>
      </c>
      <c r="E277" s="24" t="s">
        <v>884</v>
      </c>
      <c r="F277" s="24">
        <v>199</v>
      </c>
      <c r="G277" s="24">
        <v>803</v>
      </c>
      <c r="H277" s="24">
        <v>754</v>
      </c>
      <c r="I277" s="24">
        <v>49</v>
      </c>
      <c r="J277" s="24">
        <v>3</v>
      </c>
      <c r="K277" s="24">
        <v>84</v>
      </c>
      <c r="L277" s="24">
        <v>78</v>
      </c>
      <c r="M277" s="23">
        <v>63313034</v>
      </c>
    </row>
    <row r="278" spans="1:13" x14ac:dyDescent="0.25">
      <c r="A278">
        <v>2009</v>
      </c>
      <c r="B278" t="s">
        <v>877</v>
      </c>
      <c r="C278" s="24" t="s">
        <v>878</v>
      </c>
      <c r="D278" s="24" t="s">
        <v>879</v>
      </c>
      <c r="E278" s="24" t="s">
        <v>880</v>
      </c>
      <c r="F278" s="24">
        <v>172</v>
      </c>
      <c r="G278" s="24">
        <v>817</v>
      </c>
      <c r="H278" s="24">
        <v>765</v>
      </c>
      <c r="I278" s="24">
        <v>52</v>
      </c>
      <c r="J278" s="24">
        <v>1</v>
      </c>
      <c r="K278" s="24">
        <v>87</v>
      </c>
      <c r="L278" s="24">
        <v>76</v>
      </c>
      <c r="M278" s="23">
        <v>65299266</v>
      </c>
    </row>
    <row r="279" spans="1:13" x14ac:dyDescent="0.25">
      <c r="A279">
        <v>2009</v>
      </c>
      <c r="B279" t="s">
        <v>934</v>
      </c>
      <c r="C279" s="24" t="s">
        <v>935</v>
      </c>
      <c r="D279" s="24" t="s">
        <v>879</v>
      </c>
      <c r="E279" s="24" t="s">
        <v>884</v>
      </c>
      <c r="F279" s="24">
        <v>160</v>
      </c>
      <c r="G279" s="24">
        <v>741</v>
      </c>
      <c r="H279" s="24">
        <v>876</v>
      </c>
      <c r="I279" s="24">
        <v>-135</v>
      </c>
      <c r="J279" s="24">
        <v>5</v>
      </c>
      <c r="K279" s="24">
        <v>64</v>
      </c>
      <c r="L279" s="24">
        <v>98</v>
      </c>
      <c r="M279" s="23">
        <v>67101666</v>
      </c>
    </row>
    <row r="280" spans="1:13" x14ac:dyDescent="0.25">
      <c r="A280">
        <v>2009</v>
      </c>
      <c r="B280" t="s">
        <v>924</v>
      </c>
      <c r="C280" s="24" t="s">
        <v>925</v>
      </c>
      <c r="D280" s="24" t="s">
        <v>879</v>
      </c>
      <c r="E280" s="24" t="s">
        <v>893</v>
      </c>
      <c r="F280" s="24">
        <v>224</v>
      </c>
      <c r="G280" s="24">
        <v>784</v>
      </c>
      <c r="H280" s="24">
        <v>740</v>
      </c>
      <c r="I280" s="24">
        <v>44</v>
      </c>
      <c r="J280" s="24">
        <v>2</v>
      </c>
      <c r="K280" s="24">
        <v>87</v>
      </c>
      <c r="L280" s="24">
        <v>75</v>
      </c>
      <c r="M280" s="23">
        <v>68178798</v>
      </c>
    </row>
    <row r="281" spans="1:13" x14ac:dyDescent="0.25">
      <c r="A281">
        <v>2009</v>
      </c>
      <c r="B281" t="s">
        <v>885</v>
      </c>
      <c r="C281" s="24" t="s">
        <v>886</v>
      </c>
      <c r="D281" s="24" t="s">
        <v>879</v>
      </c>
      <c r="E281" s="24" t="s">
        <v>880</v>
      </c>
      <c r="F281" s="24">
        <v>144</v>
      </c>
      <c r="G281" s="24">
        <v>686</v>
      </c>
      <c r="H281" s="24">
        <v>842</v>
      </c>
      <c r="I281" s="24">
        <v>-156</v>
      </c>
      <c r="J281" s="24">
        <v>4</v>
      </c>
      <c r="K281" s="24">
        <v>65</v>
      </c>
      <c r="L281" s="24">
        <v>97</v>
      </c>
      <c r="M281" s="23">
        <v>70519333</v>
      </c>
    </row>
    <row r="282" spans="1:13" x14ac:dyDescent="0.25">
      <c r="A282">
        <v>2009</v>
      </c>
      <c r="B282" t="s">
        <v>932</v>
      </c>
      <c r="C282" s="24" t="s">
        <v>933</v>
      </c>
      <c r="D282" s="24" t="s">
        <v>883</v>
      </c>
      <c r="E282" s="24" t="s">
        <v>893</v>
      </c>
      <c r="F282" s="24">
        <v>173</v>
      </c>
      <c r="G282" s="24">
        <v>720</v>
      </c>
      <c r="H282" s="24">
        <v>782</v>
      </c>
      <c r="I282" s="24">
        <v>-62</v>
      </c>
      <c r="J282" s="24">
        <v>5</v>
      </c>
      <c r="K282" s="24">
        <v>70</v>
      </c>
      <c r="L282" s="24">
        <v>92</v>
      </c>
      <c r="M282" s="23">
        <v>73115666</v>
      </c>
    </row>
    <row r="283" spans="1:13" x14ac:dyDescent="0.25">
      <c r="A283">
        <v>2009</v>
      </c>
      <c r="B283" t="s">
        <v>900</v>
      </c>
      <c r="C283" s="24" t="s">
        <v>901</v>
      </c>
      <c r="D283" s="24" t="s">
        <v>883</v>
      </c>
      <c r="E283" s="24" t="s">
        <v>880</v>
      </c>
      <c r="F283" s="24">
        <v>158</v>
      </c>
      <c r="G283" s="24">
        <v>673</v>
      </c>
      <c r="H283" s="24">
        <v>723</v>
      </c>
      <c r="I283" s="24">
        <v>-50</v>
      </c>
      <c r="J283" s="24">
        <v>4</v>
      </c>
      <c r="K283" s="24">
        <v>78</v>
      </c>
      <c r="L283" s="24">
        <v>84</v>
      </c>
      <c r="M283" s="23">
        <v>73558500</v>
      </c>
    </row>
    <row r="284" spans="1:13" x14ac:dyDescent="0.25">
      <c r="A284">
        <v>2009</v>
      </c>
      <c r="B284" t="s">
        <v>918</v>
      </c>
      <c r="C284" s="24" t="s">
        <v>919</v>
      </c>
      <c r="D284" s="24" t="s">
        <v>883</v>
      </c>
      <c r="E284" s="24" t="s">
        <v>893</v>
      </c>
      <c r="F284" s="24">
        <v>190</v>
      </c>
      <c r="G284" s="24">
        <v>804</v>
      </c>
      <c r="H284" s="24">
        <v>715</v>
      </c>
      <c r="I284" s="24">
        <v>89</v>
      </c>
      <c r="J284" s="24">
        <v>2</v>
      </c>
      <c r="K284" s="24">
        <v>92</v>
      </c>
      <c r="L284" s="24">
        <v>70</v>
      </c>
      <c r="M284" s="23">
        <v>75201000</v>
      </c>
    </row>
    <row r="285" spans="1:13" x14ac:dyDescent="0.25">
      <c r="A285">
        <v>2009</v>
      </c>
      <c r="B285" t="s">
        <v>896</v>
      </c>
      <c r="C285" s="24" t="s">
        <v>897</v>
      </c>
      <c r="D285" s="24" t="s">
        <v>883</v>
      </c>
      <c r="E285" s="24" t="s">
        <v>880</v>
      </c>
      <c r="F285" s="24">
        <v>182</v>
      </c>
      <c r="G285" s="24">
        <v>785</v>
      </c>
      <c r="H285" s="24">
        <v>818</v>
      </c>
      <c r="I285" s="24">
        <v>-33</v>
      </c>
      <c r="J285" s="24">
        <v>3</v>
      </c>
      <c r="K285" s="24">
        <v>80</v>
      </c>
      <c r="L285" s="24">
        <v>82</v>
      </c>
      <c r="M285" s="23">
        <v>80182502</v>
      </c>
    </row>
    <row r="286" spans="1:13" x14ac:dyDescent="0.25">
      <c r="A286">
        <v>2009</v>
      </c>
      <c r="B286" t="s">
        <v>898</v>
      </c>
      <c r="C286" s="24" t="s">
        <v>899</v>
      </c>
      <c r="D286" s="24" t="s">
        <v>879</v>
      </c>
      <c r="E286" s="24" t="s">
        <v>884</v>
      </c>
      <c r="F286" s="24">
        <v>209</v>
      </c>
      <c r="G286" s="24">
        <v>798</v>
      </c>
      <c r="H286" s="24">
        <v>771</v>
      </c>
      <c r="I286" s="24">
        <v>27</v>
      </c>
      <c r="J286" s="24">
        <v>4</v>
      </c>
      <c r="K286" s="24">
        <v>75</v>
      </c>
      <c r="L286" s="24">
        <v>87</v>
      </c>
      <c r="M286" s="23">
        <v>80538300</v>
      </c>
    </row>
    <row r="287" spans="1:13" x14ac:dyDescent="0.25">
      <c r="A287">
        <v>2009</v>
      </c>
      <c r="B287" t="s">
        <v>926</v>
      </c>
      <c r="C287" s="24" t="s">
        <v>927</v>
      </c>
      <c r="D287" s="24" t="s">
        <v>879</v>
      </c>
      <c r="E287" s="24" t="s">
        <v>880</v>
      </c>
      <c r="F287" s="24">
        <v>161</v>
      </c>
      <c r="G287" s="24">
        <v>773</v>
      </c>
      <c r="H287" s="24">
        <v>865</v>
      </c>
      <c r="I287" s="24">
        <v>-92</v>
      </c>
      <c r="J287" s="24">
        <v>4</v>
      </c>
      <c r="K287" s="24">
        <v>65</v>
      </c>
      <c r="L287" s="24">
        <v>97</v>
      </c>
      <c r="M287" s="23">
        <v>81579166</v>
      </c>
    </row>
    <row r="288" spans="1:13" x14ac:dyDescent="0.25">
      <c r="A288">
        <v>2009</v>
      </c>
      <c r="B288" t="s">
        <v>908</v>
      </c>
      <c r="C288" s="24" t="s">
        <v>909</v>
      </c>
      <c r="D288" s="24" t="s">
        <v>883</v>
      </c>
      <c r="E288" s="24" t="s">
        <v>893</v>
      </c>
      <c r="F288" s="24">
        <v>122</v>
      </c>
      <c r="G288" s="24">
        <v>657</v>
      </c>
      <c r="H288" s="24">
        <v>611</v>
      </c>
      <c r="I288" s="24">
        <v>46</v>
      </c>
      <c r="J288" s="24">
        <v>3</v>
      </c>
      <c r="K288" s="24">
        <v>88</v>
      </c>
      <c r="L288" s="24">
        <v>74</v>
      </c>
      <c r="M288" s="23">
        <v>83026450</v>
      </c>
    </row>
    <row r="289" spans="1:13" x14ac:dyDescent="0.25">
      <c r="A289">
        <v>2009</v>
      </c>
      <c r="B289" t="s">
        <v>920</v>
      </c>
      <c r="C289" s="24" t="s">
        <v>921</v>
      </c>
      <c r="D289" s="24" t="s">
        <v>883</v>
      </c>
      <c r="E289" s="24" t="s">
        <v>880</v>
      </c>
      <c r="F289" s="24">
        <v>160</v>
      </c>
      <c r="G289" s="24">
        <v>730</v>
      </c>
      <c r="H289" s="24">
        <v>640</v>
      </c>
      <c r="I289" s="24">
        <v>90</v>
      </c>
      <c r="J289" s="24">
        <v>1</v>
      </c>
      <c r="K289" s="24">
        <v>91</v>
      </c>
      <c r="L289" s="24">
        <v>71</v>
      </c>
      <c r="M289" s="23">
        <v>88528409</v>
      </c>
    </row>
    <row r="290" spans="1:13" x14ac:dyDescent="0.25">
      <c r="A290">
        <v>2009</v>
      </c>
      <c r="B290" t="s">
        <v>889</v>
      </c>
      <c r="C290" s="24" t="s">
        <v>890</v>
      </c>
      <c r="D290" s="24" t="s">
        <v>879</v>
      </c>
      <c r="E290" s="24" t="s">
        <v>880</v>
      </c>
      <c r="F290" s="24">
        <v>184</v>
      </c>
      <c r="G290" s="24">
        <v>724</v>
      </c>
      <c r="H290" s="24">
        <v>732</v>
      </c>
      <c r="I290" s="24">
        <v>-8</v>
      </c>
      <c r="J290" s="24">
        <v>3</v>
      </c>
      <c r="K290" s="24">
        <v>79</v>
      </c>
      <c r="L290" s="24">
        <v>83</v>
      </c>
      <c r="M290" s="23">
        <v>96068500</v>
      </c>
    </row>
    <row r="291" spans="1:13" x14ac:dyDescent="0.25">
      <c r="A291">
        <v>2009</v>
      </c>
      <c r="B291" t="s">
        <v>936</v>
      </c>
      <c r="C291" s="24" t="s">
        <v>937</v>
      </c>
      <c r="D291" s="24" t="s">
        <v>883</v>
      </c>
      <c r="E291" s="24" t="s">
        <v>884</v>
      </c>
      <c r="F291" s="24">
        <v>149</v>
      </c>
      <c r="G291" s="24">
        <v>735</v>
      </c>
      <c r="H291" s="24">
        <v>641</v>
      </c>
      <c r="I291" s="24">
        <v>94</v>
      </c>
      <c r="J291" s="24">
        <v>3</v>
      </c>
      <c r="K291" s="24">
        <v>86</v>
      </c>
      <c r="L291" s="24">
        <v>76</v>
      </c>
      <c r="M291" s="23">
        <v>96726166</v>
      </c>
    </row>
    <row r="292" spans="1:13" x14ac:dyDescent="0.25">
      <c r="A292">
        <v>2009</v>
      </c>
      <c r="B292" t="s">
        <v>914</v>
      </c>
      <c r="C292" s="24" t="s">
        <v>915</v>
      </c>
      <c r="D292" s="24" t="s">
        <v>879</v>
      </c>
      <c r="E292" s="24" t="s">
        <v>893</v>
      </c>
      <c r="F292" s="24">
        <v>160</v>
      </c>
      <c r="G292" s="24">
        <v>640</v>
      </c>
      <c r="H292" s="24">
        <v>692</v>
      </c>
      <c r="I292" s="24">
        <v>-52</v>
      </c>
      <c r="J292" s="24">
        <v>3</v>
      </c>
      <c r="K292" s="24">
        <v>85</v>
      </c>
      <c r="L292" s="24">
        <v>77</v>
      </c>
      <c r="M292" s="23">
        <v>98904166</v>
      </c>
    </row>
    <row r="293" spans="1:13" x14ac:dyDescent="0.25">
      <c r="A293">
        <v>2009</v>
      </c>
      <c r="B293" t="s">
        <v>938</v>
      </c>
      <c r="C293" s="24" t="s">
        <v>939</v>
      </c>
      <c r="D293" s="24" t="s">
        <v>883</v>
      </c>
      <c r="E293" s="24" t="s">
        <v>893</v>
      </c>
      <c r="F293" s="24">
        <v>145</v>
      </c>
      <c r="G293" s="24">
        <v>780</v>
      </c>
      <c r="H293" s="24">
        <v>611</v>
      </c>
      <c r="I293" s="24">
        <v>169</v>
      </c>
      <c r="J293" s="24">
        <v>1</v>
      </c>
      <c r="K293" s="24">
        <v>95</v>
      </c>
      <c r="L293" s="24">
        <v>67</v>
      </c>
      <c r="M293" s="23">
        <v>100414592</v>
      </c>
    </row>
    <row r="294" spans="1:13" x14ac:dyDescent="0.25">
      <c r="A294">
        <v>2009</v>
      </c>
      <c r="B294" t="s">
        <v>904</v>
      </c>
      <c r="C294" s="24" t="s">
        <v>905</v>
      </c>
      <c r="D294" s="24" t="s">
        <v>883</v>
      </c>
      <c r="E294" s="24" t="s">
        <v>880</v>
      </c>
      <c r="F294" s="24">
        <v>142</v>
      </c>
      <c r="G294" s="24">
        <v>643</v>
      </c>
      <c r="H294" s="24">
        <v>770</v>
      </c>
      <c r="I294" s="24">
        <v>-127</v>
      </c>
      <c r="J294" s="24">
        <v>5</v>
      </c>
      <c r="K294" s="24">
        <v>74</v>
      </c>
      <c r="L294" s="24">
        <v>88</v>
      </c>
      <c r="M294" s="23">
        <v>102996414</v>
      </c>
    </row>
    <row r="295" spans="1:13" x14ac:dyDescent="0.25">
      <c r="A295">
        <v>2009</v>
      </c>
      <c r="B295" t="s">
        <v>902</v>
      </c>
      <c r="C295" s="24" t="s">
        <v>903</v>
      </c>
      <c r="D295" s="24" t="s">
        <v>883</v>
      </c>
      <c r="E295" s="24" t="s">
        <v>884</v>
      </c>
      <c r="F295" s="24">
        <v>224</v>
      </c>
      <c r="G295" s="24">
        <v>820</v>
      </c>
      <c r="H295" s="24">
        <v>709</v>
      </c>
      <c r="I295" s="24">
        <v>111</v>
      </c>
      <c r="J295" s="24">
        <v>1</v>
      </c>
      <c r="K295" s="24">
        <v>93</v>
      </c>
      <c r="L295" s="24">
        <v>69</v>
      </c>
      <c r="M295" s="23">
        <v>113004046</v>
      </c>
    </row>
    <row r="296" spans="1:13" x14ac:dyDescent="0.25">
      <c r="A296">
        <v>2009</v>
      </c>
      <c r="B296" t="s">
        <v>944</v>
      </c>
      <c r="C296" s="24" t="s">
        <v>945</v>
      </c>
      <c r="D296" s="24" t="s">
        <v>879</v>
      </c>
      <c r="E296" s="24" t="s">
        <v>893</v>
      </c>
      <c r="F296" s="24">
        <v>173</v>
      </c>
      <c r="G296" s="24">
        <v>883</v>
      </c>
      <c r="H296" s="24">
        <v>761</v>
      </c>
      <c r="I296" s="24">
        <v>122</v>
      </c>
      <c r="J296" s="24">
        <v>1</v>
      </c>
      <c r="K296" s="24">
        <v>97</v>
      </c>
      <c r="L296" s="24">
        <v>65</v>
      </c>
      <c r="M296" s="23">
        <v>113709000</v>
      </c>
    </row>
    <row r="297" spans="1:13" x14ac:dyDescent="0.25">
      <c r="A297">
        <v>2009</v>
      </c>
      <c r="B297" t="s">
        <v>912</v>
      </c>
      <c r="C297" s="24" t="s">
        <v>913</v>
      </c>
      <c r="D297" s="24" t="s">
        <v>879</v>
      </c>
      <c r="E297" s="24" t="s">
        <v>880</v>
      </c>
      <c r="F297" s="24">
        <v>183</v>
      </c>
      <c r="G297" s="24">
        <v>743</v>
      </c>
      <c r="H297" s="24">
        <v>745</v>
      </c>
      <c r="I297" s="24">
        <v>-2</v>
      </c>
      <c r="J297" s="24">
        <v>2</v>
      </c>
      <c r="K297" s="24">
        <v>86</v>
      </c>
      <c r="L297" s="24">
        <v>77</v>
      </c>
      <c r="M297" s="23">
        <v>115085145</v>
      </c>
    </row>
    <row r="298" spans="1:13" x14ac:dyDescent="0.25">
      <c r="A298">
        <v>2009</v>
      </c>
      <c r="B298" t="s">
        <v>928</v>
      </c>
      <c r="C298" s="24" t="s">
        <v>929</v>
      </c>
      <c r="D298" s="24" t="s">
        <v>879</v>
      </c>
      <c r="E298" s="24" t="s">
        <v>884</v>
      </c>
      <c r="F298" s="24">
        <v>212</v>
      </c>
      <c r="G298" s="24">
        <v>872</v>
      </c>
      <c r="H298" s="24">
        <v>736</v>
      </c>
      <c r="I298" s="24">
        <v>136</v>
      </c>
      <c r="J298" s="24">
        <v>2</v>
      </c>
      <c r="K298" s="24">
        <v>95</v>
      </c>
      <c r="L298" s="24">
        <v>67</v>
      </c>
      <c r="M298" s="23">
        <v>121345999</v>
      </c>
    </row>
    <row r="299" spans="1:13" x14ac:dyDescent="0.25">
      <c r="A299">
        <v>2009</v>
      </c>
      <c r="B299" t="s">
        <v>916</v>
      </c>
      <c r="C299" s="24" t="s">
        <v>917</v>
      </c>
      <c r="D299" s="24" t="s">
        <v>883</v>
      </c>
      <c r="E299" s="24" t="s">
        <v>880</v>
      </c>
      <c r="F299" s="24">
        <v>161</v>
      </c>
      <c r="G299" s="24">
        <v>707</v>
      </c>
      <c r="H299" s="24">
        <v>672</v>
      </c>
      <c r="I299" s="24">
        <v>35</v>
      </c>
      <c r="J299" s="24">
        <v>2</v>
      </c>
      <c r="K299" s="24">
        <v>83</v>
      </c>
      <c r="L299" s="24">
        <v>78</v>
      </c>
      <c r="M299" s="23">
        <v>134809000</v>
      </c>
    </row>
    <row r="300" spans="1:13" x14ac:dyDescent="0.25">
      <c r="A300">
        <v>2009</v>
      </c>
      <c r="B300" t="s">
        <v>930</v>
      </c>
      <c r="C300" s="24" t="s">
        <v>931</v>
      </c>
      <c r="D300" s="24" t="s">
        <v>883</v>
      </c>
      <c r="E300" s="24" t="s">
        <v>884</v>
      </c>
      <c r="F300" s="24">
        <v>95</v>
      </c>
      <c r="G300" s="24">
        <v>671</v>
      </c>
      <c r="H300" s="24">
        <v>757</v>
      </c>
      <c r="I300" s="24">
        <v>-86</v>
      </c>
      <c r="J300" s="24">
        <v>4</v>
      </c>
      <c r="K300" s="24">
        <v>70</v>
      </c>
      <c r="L300" s="24">
        <v>92</v>
      </c>
      <c r="M300" s="23">
        <v>149373987</v>
      </c>
    </row>
    <row r="301" spans="1:13" x14ac:dyDescent="0.25">
      <c r="A301">
        <v>2009</v>
      </c>
      <c r="B301" t="s">
        <v>940</v>
      </c>
      <c r="C301" s="24" t="s">
        <v>941</v>
      </c>
      <c r="D301" s="24" t="s">
        <v>879</v>
      </c>
      <c r="E301" s="24" t="s">
        <v>884</v>
      </c>
      <c r="F301" s="24">
        <v>244</v>
      </c>
      <c r="G301" s="24">
        <v>915</v>
      </c>
      <c r="H301" s="24">
        <v>753</v>
      </c>
      <c r="I301" s="24">
        <v>162</v>
      </c>
      <c r="J301" s="24">
        <v>1</v>
      </c>
      <c r="K301" s="24">
        <v>103</v>
      </c>
      <c r="L301" s="24">
        <v>59</v>
      </c>
      <c r="M301" s="23">
        <v>201449189</v>
      </c>
    </row>
    <row r="302" spans="1:13" x14ac:dyDescent="0.25">
      <c r="A302">
        <v>2010</v>
      </c>
      <c r="B302" t="s">
        <v>887</v>
      </c>
      <c r="C302" s="24" t="s">
        <v>888</v>
      </c>
      <c r="D302" s="24" t="s">
        <v>883</v>
      </c>
      <c r="E302" s="24" t="s">
        <v>880</v>
      </c>
      <c r="F302" s="24">
        <v>126</v>
      </c>
      <c r="G302" s="24">
        <v>587</v>
      </c>
      <c r="H302" s="24">
        <v>866</v>
      </c>
      <c r="I302" s="24">
        <v>-279</v>
      </c>
      <c r="J302" s="24">
        <v>6</v>
      </c>
      <c r="K302" s="24">
        <v>57</v>
      </c>
      <c r="L302" s="24">
        <v>105</v>
      </c>
      <c r="M302" s="23">
        <v>34943000</v>
      </c>
    </row>
    <row r="303" spans="1:13" x14ac:dyDescent="0.25">
      <c r="A303">
        <v>2010</v>
      </c>
      <c r="B303" t="s">
        <v>910</v>
      </c>
      <c r="C303" s="24" t="s">
        <v>911</v>
      </c>
      <c r="D303" s="24" t="s">
        <v>883</v>
      </c>
      <c r="E303" s="24" t="s">
        <v>893</v>
      </c>
      <c r="F303" s="24">
        <v>132</v>
      </c>
      <c r="G303" s="24">
        <v>665</v>
      </c>
      <c r="H303" s="24">
        <v>581</v>
      </c>
      <c r="I303" s="24">
        <v>84</v>
      </c>
      <c r="J303" s="24">
        <v>2</v>
      </c>
      <c r="K303" s="24">
        <v>90</v>
      </c>
      <c r="L303" s="24">
        <v>72</v>
      </c>
      <c r="M303" s="23">
        <v>37799300</v>
      </c>
    </row>
    <row r="304" spans="1:13" x14ac:dyDescent="0.25">
      <c r="A304">
        <v>2010</v>
      </c>
      <c r="B304" t="s">
        <v>924</v>
      </c>
      <c r="C304" s="24" t="s">
        <v>925</v>
      </c>
      <c r="D304" s="24" t="s">
        <v>879</v>
      </c>
      <c r="E304" s="24" t="s">
        <v>893</v>
      </c>
      <c r="F304" s="24">
        <v>162</v>
      </c>
      <c r="G304" s="24">
        <v>787</v>
      </c>
      <c r="H304" s="24">
        <v>687</v>
      </c>
      <c r="I304" s="24">
        <v>100</v>
      </c>
      <c r="J304" s="24">
        <v>1</v>
      </c>
      <c r="K304" s="24">
        <v>90</v>
      </c>
      <c r="L304" s="24">
        <v>72</v>
      </c>
      <c r="M304" s="23">
        <v>55250544</v>
      </c>
    </row>
    <row r="305" spans="1:13" x14ac:dyDescent="0.25">
      <c r="A305">
        <v>2010</v>
      </c>
      <c r="B305" t="s">
        <v>891</v>
      </c>
      <c r="C305" s="24" t="s">
        <v>892</v>
      </c>
      <c r="D305" s="24" t="s">
        <v>879</v>
      </c>
      <c r="E305" s="24" t="s">
        <v>893</v>
      </c>
      <c r="F305" s="24">
        <v>109</v>
      </c>
      <c r="G305" s="24">
        <v>663</v>
      </c>
      <c r="H305" s="24">
        <v>626</v>
      </c>
      <c r="I305" s="24">
        <v>37</v>
      </c>
      <c r="J305" s="24">
        <v>2</v>
      </c>
      <c r="K305" s="24">
        <v>81</v>
      </c>
      <c r="L305" s="24">
        <v>81</v>
      </c>
      <c r="M305" s="23">
        <v>55254900</v>
      </c>
    </row>
    <row r="306" spans="1:13" x14ac:dyDescent="0.25">
      <c r="A306">
        <v>2010</v>
      </c>
      <c r="B306" t="s">
        <v>881</v>
      </c>
      <c r="C306" s="24" t="s">
        <v>882</v>
      </c>
      <c r="D306" s="24" t="s">
        <v>883</v>
      </c>
      <c r="E306" s="24" t="s">
        <v>884</v>
      </c>
      <c r="F306" s="24">
        <v>152</v>
      </c>
      <c r="G306" s="24">
        <v>719</v>
      </c>
      <c r="H306" s="24">
        <v>717</v>
      </c>
      <c r="I306" s="24">
        <v>2</v>
      </c>
      <c r="J306" s="24">
        <v>3</v>
      </c>
      <c r="K306" s="24">
        <v>80</v>
      </c>
      <c r="L306" s="24">
        <v>82</v>
      </c>
      <c r="M306" s="23">
        <v>57029719</v>
      </c>
    </row>
    <row r="307" spans="1:13" x14ac:dyDescent="0.25">
      <c r="A307">
        <v>2010</v>
      </c>
      <c r="B307" t="s">
        <v>932</v>
      </c>
      <c r="C307" s="24" t="s">
        <v>933</v>
      </c>
      <c r="D307" s="24" t="s">
        <v>883</v>
      </c>
      <c r="E307" s="24" t="s">
        <v>893</v>
      </c>
      <c r="F307" s="24">
        <v>180</v>
      </c>
      <c r="G307" s="24">
        <v>713</v>
      </c>
      <c r="H307" s="24">
        <v>836</v>
      </c>
      <c r="I307" s="24">
        <v>-123</v>
      </c>
      <c r="J307" s="24">
        <v>5</v>
      </c>
      <c r="K307" s="24">
        <v>65</v>
      </c>
      <c r="L307" s="24">
        <v>97</v>
      </c>
      <c r="M307" s="23">
        <v>60718166</v>
      </c>
    </row>
    <row r="308" spans="1:13" x14ac:dyDescent="0.25">
      <c r="A308">
        <v>2010</v>
      </c>
      <c r="B308" t="s">
        <v>926</v>
      </c>
      <c r="C308" s="24" t="s">
        <v>927</v>
      </c>
      <c r="D308" s="24" t="s">
        <v>879</v>
      </c>
      <c r="E308" s="24" t="s">
        <v>880</v>
      </c>
      <c r="F308" s="24">
        <v>128</v>
      </c>
      <c r="G308" s="24">
        <v>646</v>
      </c>
      <c r="H308" s="24">
        <v>752</v>
      </c>
      <c r="I308" s="24">
        <v>-106</v>
      </c>
      <c r="J308" s="24">
        <v>4</v>
      </c>
      <c r="K308" s="24">
        <v>69</v>
      </c>
      <c r="L308" s="24">
        <v>93</v>
      </c>
      <c r="M308" s="23">
        <v>61203966</v>
      </c>
    </row>
    <row r="309" spans="1:13" x14ac:dyDescent="0.25">
      <c r="A309">
        <v>2010</v>
      </c>
      <c r="B309" t="s">
        <v>942</v>
      </c>
      <c r="C309" s="24" t="s">
        <v>943</v>
      </c>
      <c r="D309" s="24" t="s">
        <v>883</v>
      </c>
      <c r="E309" s="24" t="s">
        <v>884</v>
      </c>
      <c r="F309" s="24">
        <v>149</v>
      </c>
      <c r="G309" s="24">
        <v>655</v>
      </c>
      <c r="H309" s="24">
        <v>742</v>
      </c>
      <c r="I309" s="24">
        <v>-87</v>
      </c>
      <c r="J309" s="24">
        <v>5</v>
      </c>
      <c r="K309" s="24">
        <v>69</v>
      </c>
      <c r="L309" s="24">
        <v>93</v>
      </c>
      <c r="M309" s="23">
        <v>61400000</v>
      </c>
    </row>
    <row r="310" spans="1:13" x14ac:dyDescent="0.25">
      <c r="A310">
        <v>2010</v>
      </c>
      <c r="B310" t="s">
        <v>898</v>
      </c>
      <c r="C310" s="24" t="s">
        <v>899</v>
      </c>
      <c r="D310" s="24" t="s">
        <v>879</v>
      </c>
      <c r="E310" s="24" t="s">
        <v>884</v>
      </c>
      <c r="F310" s="24">
        <v>257</v>
      </c>
      <c r="G310" s="24">
        <v>755</v>
      </c>
      <c r="H310" s="24">
        <v>728</v>
      </c>
      <c r="I310" s="24">
        <v>27</v>
      </c>
      <c r="J310" s="24">
        <v>4</v>
      </c>
      <c r="K310" s="24">
        <v>85</v>
      </c>
      <c r="L310" s="24">
        <v>77</v>
      </c>
      <c r="M310" s="23">
        <v>62234000</v>
      </c>
    </row>
    <row r="311" spans="1:13" x14ac:dyDescent="0.25">
      <c r="A311">
        <v>2010</v>
      </c>
      <c r="B311" t="s">
        <v>885</v>
      </c>
      <c r="C311" s="24" t="s">
        <v>886</v>
      </c>
      <c r="D311" s="24" t="s">
        <v>879</v>
      </c>
      <c r="E311" s="24" t="s">
        <v>880</v>
      </c>
      <c r="F311" s="24">
        <v>121</v>
      </c>
      <c r="G311" s="24">
        <v>676</v>
      </c>
      <c r="H311" s="24">
        <v>845</v>
      </c>
      <c r="I311" s="24">
        <v>-169</v>
      </c>
      <c r="J311" s="24">
        <v>5</v>
      </c>
      <c r="K311" s="24">
        <v>67</v>
      </c>
      <c r="L311" s="24">
        <v>95</v>
      </c>
      <c r="M311" s="23">
        <v>71405210</v>
      </c>
    </row>
    <row r="312" spans="1:13" x14ac:dyDescent="0.25">
      <c r="A312">
        <v>2010</v>
      </c>
      <c r="B312" t="s">
        <v>900</v>
      </c>
      <c r="C312" s="24" t="s">
        <v>901</v>
      </c>
      <c r="D312" s="24" t="s">
        <v>883</v>
      </c>
      <c r="E312" s="24" t="s">
        <v>880</v>
      </c>
      <c r="F312" s="24">
        <v>188</v>
      </c>
      <c r="G312" s="24">
        <v>790</v>
      </c>
      <c r="H312" s="24">
        <v>685</v>
      </c>
      <c r="I312" s="24">
        <v>105</v>
      </c>
      <c r="J312" s="24">
        <v>1</v>
      </c>
      <c r="K312" s="24">
        <v>91</v>
      </c>
      <c r="L312" s="24">
        <v>71</v>
      </c>
      <c r="M312" s="23">
        <v>71761542</v>
      </c>
    </row>
    <row r="313" spans="1:13" x14ac:dyDescent="0.25">
      <c r="A313">
        <v>2010</v>
      </c>
      <c r="B313" t="s">
        <v>946</v>
      </c>
      <c r="C313" s="24" t="s">
        <v>923</v>
      </c>
      <c r="D313" s="24" t="s">
        <v>879</v>
      </c>
      <c r="E313" s="24" t="s">
        <v>884</v>
      </c>
      <c r="F313" s="24">
        <v>160</v>
      </c>
      <c r="G313" s="24">
        <v>802</v>
      </c>
      <c r="H313" s="24">
        <v>649</v>
      </c>
      <c r="I313" s="24">
        <v>153</v>
      </c>
      <c r="J313" s="24">
        <v>1</v>
      </c>
      <c r="K313" s="24">
        <v>96</v>
      </c>
      <c r="L313" s="24">
        <v>66</v>
      </c>
      <c r="M313" s="23">
        <v>71923471</v>
      </c>
    </row>
    <row r="314" spans="1:13" x14ac:dyDescent="0.25">
      <c r="A314">
        <v>2010</v>
      </c>
      <c r="B314" t="s">
        <v>896</v>
      </c>
      <c r="C314" s="24" t="s">
        <v>897</v>
      </c>
      <c r="D314" s="24" t="s">
        <v>883</v>
      </c>
      <c r="E314" s="24" t="s">
        <v>880</v>
      </c>
      <c r="F314" s="24">
        <v>182</v>
      </c>
      <c r="G314" s="24">
        <v>750</v>
      </c>
      <c r="H314" s="24">
        <v>804</v>
      </c>
      <c r="I314" s="24">
        <v>-54</v>
      </c>
      <c r="J314" s="24">
        <v>3</v>
      </c>
      <c r="K314" s="24">
        <v>77</v>
      </c>
      <c r="L314" s="24">
        <v>85</v>
      </c>
      <c r="M314" s="23">
        <v>81108278</v>
      </c>
    </row>
    <row r="315" spans="1:13" x14ac:dyDescent="0.25">
      <c r="A315">
        <v>2010</v>
      </c>
      <c r="B315" t="s">
        <v>934</v>
      </c>
      <c r="C315" s="24" t="s">
        <v>935</v>
      </c>
      <c r="D315" s="24" t="s">
        <v>879</v>
      </c>
      <c r="E315" s="24" t="s">
        <v>884</v>
      </c>
      <c r="F315" s="24">
        <v>133</v>
      </c>
      <c r="G315" s="24">
        <v>613</v>
      </c>
      <c r="H315" s="24">
        <v>785</v>
      </c>
      <c r="I315" s="24">
        <v>-172</v>
      </c>
      <c r="J315" s="24">
        <v>5</v>
      </c>
      <c r="K315" s="24">
        <v>66</v>
      </c>
      <c r="L315" s="24">
        <v>96</v>
      </c>
      <c r="M315" s="23">
        <v>81612500</v>
      </c>
    </row>
    <row r="316" spans="1:13" x14ac:dyDescent="0.25">
      <c r="A316">
        <v>2010</v>
      </c>
      <c r="B316" t="s">
        <v>918</v>
      </c>
      <c r="C316" s="24" t="s">
        <v>919</v>
      </c>
      <c r="D316" s="24" t="s">
        <v>883</v>
      </c>
      <c r="E316" s="24" t="s">
        <v>893</v>
      </c>
      <c r="F316" s="24">
        <v>173</v>
      </c>
      <c r="G316" s="24">
        <v>770</v>
      </c>
      <c r="H316" s="24">
        <v>717</v>
      </c>
      <c r="I316" s="24">
        <v>53</v>
      </c>
      <c r="J316" s="24">
        <v>3</v>
      </c>
      <c r="K316" s="24">
        <v>83</v>
      </c>
      <c r="L316" s="24">
        <v>79</v>
      </c>
      <c r="M316" s="23">
        <v>84227000</v>
      </c>
    </row>
    <row r="317" spans="1:13" x14ac:dyDescent="0.25">
      <c r="A317">
        <v>2010</v>
      </c>
      <c r="B317" t="s">
        <v>936</v>
      </c>
      <c r="C317" s="24" t="s">
        <v>937</v>
      </c>
      <c r="D317" s="24" t="s">
        <v>883</v>
      </c>
      <c r="E317" s="24" t="s">
        <v>884</v>
      </c>
      <c r="F317" s="24">
        <v>139</v>
      </c>
      <c r="G317" s="24">
        <v>738</v>
      </c>
      <c r="H317" s="24">
        <v>629</v>
      </c>
      <c r="I317" s="24">
        <v>109</v>
      </c>
      <c r="J317" s="24">
        <v>2</v>
      </c>
      <c r="K317" s="24">
        <v>91</v>
      </c>
      <c r="L317" s="24">
        <v>71</v>
      </c>
      <c r="M317" s="23">
        <v>84423666</v>
      </c>
    </row>
    <row r="318" spans="1:13" x14ac:dyDescent="0.25">
      <c r="A318">
        <v>2010</v>
      </c>
      <c r="B318" t="s">
        <v>914</v>
      </c>
      <c r="C318" s="24" t="s">
        <v>915</v>
      </c>
      <c r="D318" s="24" t="s">
        <v>879</v>
      </c>
      <c r="E318" s="24" t="s">
        <v>893</v>
      </c>
      <c r="F318" s="24">
        <v>101</v>
      </c>
      <c r="G318" s="24">
        <v>513</v>
      </c>
      <c r="H318" s="24">
        <v>698</v>
      </c>
      <c r="I318" s="24">
        <v>-185</v>
      </c>
      <c r="J318" s="24">
        <v>4</v>
      </c>
      <c r="K318" s="24">
        <v>61</v>
      </c>
      <c r="L318" s="24">
        <v>101</v>
      </c>
      <c r="M318" s="23">
        <v>86510000</v>
      </c>
    </row>
    <row r="319" spans="1:13" x14ac:dyDescent="0.25">
      <c r="A319">
        <v>2010</v>
      </c>
      <c r="B319" t="s">
        <v>904</v>
      </c>
      <c r="C319" s="24" t="s">
        <v>905</v>
      </c>
      <c r="D319" s="24" t="s">
        <v>883</v>
      </c>
      <c r="E319" s="24" t="s">
        <v>880</v>
      </c>
      <c r="F319" s="24">
        <v>108</v>
      </c>
      <c r="G319" s="24">
        <v>611</v>
      </c>
      <c r="H319" s="24">
        <v>729</v>
      </c>
      <c r="I319" s="24">
        <v>-118</v>
      </c>
      <c r="J319" s="24">
        <v>4</v>
      </c>
      <c r="K319" s="24">
        <v>76</v>
      </c>
      <c r="L319" s="24">
        <v>86</v>
      </c>
      <c r="M319" s="23">
        <v>92355500</v>
      </c>
    </row>
    <row r="320" spans="1:13" x14ac:dyDescent="0.25">
      <c r="A320">
        <v>2010</v>
      </c>
      <c r="B320" t="s">
        <v>920</v>
      </c>
      <c r="C320" s="24" t="s">
        <v>921</v>
      </c>
      <c r="D320" s="24" t="s">
        <v>883</v>
      </c>
      <c r="E320" s="24" t="s">
        <v>880</v>
      </c>
      <c r="F320" s="24">
        <v>150</v>
      </c>
      <c r="G320" s="24">
        <v>736</v>
      </c>
      <c r="H320" s="24">
        <v>641</v>
      </c>
      <c r="I320" s="24">
        <v>95</v>
      </c>
      <c r="J320" s="24">
        <v>2</v>
      </c>
      <c r="K320" s="24">
        <v>86</v>
      </c>
      <c r="L320" s="24">
        <v>76</v>
      </c>
      <c r="M320" s="23">
        <v>93540751</v>
      </c>
    </row>
    <row r="321" spans="1:13" x14ac:dyDescent="0.25">
      <c r="A321">
        <v>2010</v>
      </c>
      <c r="B321" t="s">
        <v>938</v>
      </c>
      <c r="C321" s="24" t="s">
        <v>939</v>
      </c>
      <c r="D321" s="24" t="s">
        <v>883</v>
      </c>
      <c r="E321" s="24" t="s">
        <v>893</v>
      </c>
      <c r="F321" s="24">
        <v>120</v>
      </c>
      <c r="G321" s="24">
        <v>667</v>
      </c>
      <c r="H321" s="24">
        <v>692</v>
      </c>
      <c r="I321" s="24">
        <v>-25</v>
      </c>
      <c r="J321" s="24">
        <v>4</v>
      </c>
      <c r="K321" s="24">
        <v>80</v>
      </c>
      <c r="L321" s="24">
        <v>82</v>
      </c>
      <c r="M321" s="23">
        <v>95358016</v>
      </c>
    </row>
    <row r="322" spans="1:13" x14ac:dyDescent="0.25">
      <c r="A322">
        <v>2010</v>
      </c>
      <c r="B322" t="s">
        <v>877</v>
      </c>
      <c r="C322" s="24" t="s">
        <v>878</v>
      </c>
      <c r="D322" s="24" t="s">
        <v>879</v>
      </c>
      <c r="E322" s="24" t="s">
        <v>880</v>
      </c>
      <c r="F322" s="24">
        <v>142</v>
      </c>
      <c r="G322" s="24">
        <v>781</v>
      </c>
      <c r="H322" s="24">
        <v>671</v>
      </c>
      <c r="I322" s="24">
        <v>110</v>
      </c>
      <c r="J322" s="24">
        <v>1</v>
      </c>
      <c r="K322" s="24">
        <v>94</v>
      </c>
      <c r="L322" s="24">
        <v>68</v>
      </c>
      <c r="M322" s="23">
        <v>97559166</v>
      </c>
    </row>
    <row r="323" spans="1:13" x14ac:dyDescent="0.25">
      <c r="A323">
        <v>2010</v>
      </c>
      <c r="B323" t="s">
        <v>908</v>
      </c>
      <c r="C323" s="24" t="s">
        <v>909</v>
      </c>
      <c r="D323" s="24" t="s">
        <v>883</v>
      </c>
      <c r="E323" s="24" t="s">
        <v>893</v>
      </c>
      <c r="F323" s="24">
        <v>162</v>
      </c>
      <c r="G323" s="24">
        <v>697</v>
      </c>
      <c r="H323" s="24">
        <v>583</v>
      </c>
      <c r="I323" s="24">
        <v>114</v>
      </c>
      <c r="J323" s="24">
        <v>1</v>
      </c>
      <c r="K323" s="24">
        <v>92</v>
      </c>
      <c r="L323" s="24">
        <v>70</v>
      </c>
      <c r="M323" s="23">
        <v>98641333</v>
      </c>
    </row>
    <row r="324" spans="1:13" x14ac:dyDescent="0.25">
      <c r="A324">
        <v>2010</v>
      </c>
      <c r="B324" t="s">
        <v>944</v>
      </c>
      <c r="C324" s="24" t="s">
        <v>945</v>
      </c>
      <c r="D324" s="24" t="s">
        <v>879</v>
      </c>
      <c r="E324" s="24" t="s">
        <v>893</v>
      </c>
      <c r="F324" s="24">
        <v>155</v>
      </c>
      <c r="G324" s="24">
        <v>681</v>
      </c>
      <c r="H324" s="24">
        <v>702</v>
      </c>
      <c r="I324" s="24">
        <v>-21</v>
      </c>
      <c r="J324" s="24">
        <v>3</v>
      </c>
      <c r="K324" s="24">
        <v>80</v>
      </c>
      <c r="L324" s="24">
        <v>82</v>
      </c>
      <c r="M324" s="23">
        <v>104963866</v>
      </c>
    </row>
    <row r="325" spans="1:13" x14ac:dyDescent="0.25">
      <c r="A325">
        <v>2010</v>
      </c>
      <c r="B325" t="s">
        <v>889</v>
      </c>
      <c r="C325" s="24" t="s">
        <v>890</v>
      </c>
      <c r="D325" s="24" t="s">
        <v>879</v>
      </c>
      <c r="E325" s="24" t="s">
        <v>880</v>
      </c>
      <c r="F325" s="24">
        <v>177</v>
      </c>
      <c r="G325" s="24">
        <v>752</v>
      </c>
      <c r="H325" s="24">
        <v>704</v>
      </c>
      <c r="I325" s="24">
        <v>48</v>
      </c>
      <c r="J325" s="24">
        <v>2</v>
      </c>
      <c r="K325" s="24">
        <v>88</v>
      </c>
      <c r="L325" s="24">
        <v>74</v>
      </c>
      <c r="M325" s="23">
        <v>105530000</v>
      </c>
    </row>
    <row r="326" spans="1:13" x14ac:dyDescent="0.25">
      <c r="A326">
        <v>2010</v>
      </c>
      <c r="B326" t="s">
        <v>912</v>
      </c>
      <c r="C326" s="24" t="s">
        <v>913</v>
      </c>
      <c r="D326" s="24" t="s">
        <v>879</v>
      </c>
      <c r="E326" s="24" t="s">
        <v>880</v>
      </c>
      <c r="F326" s="24">
        <v>152</v>
      </c>
      <c r="G326" s="24">
        <v>751</v>
      </c>
      <c r="H326" s="24">
        <v>743</v>
      </c>
      <c r="I326" s="24">
        <v>8</v>
      </c>
      <c r="J326" s="24">
        <v>3</v>
      </c>
      <c r="K326" s="24">
        <v>81</v>
      </c>
      <c r="L326" s="24">
        <v>81</v>
      </c>
      <c r="M326" s="23">
        <v>122864928</v>
      </c>
    </row>
    <row r="327" spans="1:13" x14ac:dyDescent="0.25">
      <c r="A327">
        <v>2010</v>
      </c>
      <c r="B327" t="s">
        <v>930</v>
      </c>
      <c r="C327" s="24" t="s">
        <v>931</v>
      </c>
      <c r="D327" s="24" t="s">
        <v>883</v>
      </c>
      <c r="E327" s="24" t="s">
        <v>884</v>
      </c>
      <c r="F327" s="24">
        <v>128</v>
      </c>
      <c r="G327" s="24">
        <v>656</v>
      </c>
      <c r="H327" s="24">
        <v>652</v>
      </c>
      <c r="I327" s="24">
        <v>4</v>
      </c>
      <c r="J327" s="24">
        <v>4</v>
      </c>
      <c r="K327" s="24">
        <v>79</v>
      </c>
      <c r="L327" s="24">
        <v>83</v>
      </c>
      <c r="M327" s="23">
        <v>134422942</v>
      </c>
    </row>
    <row r="328" spans="1:13" x14ac:dyDescent="0.25">
      <c r="A328">
        <v>2010</v>
      </c>
      <c r="B328" t="s">
        <v>902</v>
      </c>
      <c r="C328" s="24" t="s">
        <v>903</v>
      </c>
      <c r="D328" s="24" t="s">
        <v>883</v>
      </c>
      <c r="E328" s="24" t="s">
        <v>884</v>
      </c>
      <c r="F328" s="24">
        <v>166</v>
      </c>
      <c r="G328" s="24">
        <v>772</v>
      </c>
      <c r="H328" s="24">
        <v>640</v>
      </c>
      <c r="I328" s="24">
        <v>132</v>
      </c>
      <c r="J328" s="24">
        <v>1</v>
      </c>
      <c r="K328" s="24">
        <v>97</v>
      </c>
      <c r="L328" s="24">
        <v>65</v>
      </c>
      <c r="M328" s="23">
        <v>141928379</v>
      </c>
    </row>
    <row r="329" spans="1:13" x14ac:dyDescent="0.25">
      <c r="A329">
        <v>2010</v>
      </c>
      <c r="B329" t="s">
        <v>916</v>
      </c>
      <c r="C329" s="24" t="s">
        <v>917</v>
      </c>
      <c r="D329" s="24" t="s">
        <v>883</v>
      </c>
      <c r="E329" s="24" t="s">
        <v>880</v>
      </c>
      <c r="F329" s="24">
        <v>149</v>
      </c>
      <c r="G329" s="24">
        <v>685</v>
      </c>
      <c r="H329" s="24">
        <v>767</v>
      </c>
      <c r="I329" s="24">
        <v>-82</v>
      </c>
      <c r="J329" s="24">
        <v>5</v>
      </c>
      <c r="K329" s="24">
        <v>75</v>
      </c>
      <c r="L329" s="24">
        <v>87</v>
      </c>
      <c r="M329" s="23">
        <v>146609000</v>
      </c>
    </row>
    <row r="330" spans="1:13" x14ac:dyDescent="0.25">
      <c r="A330">
        <v>2010</v>
      </c>
      <c r="B330" t="s">
        <v>928</v>
      </c>
      <c r="C330" s="24" t="s">
        <v>929</v>
      </c>
      <c r="D330" s="24" t="s">
        <v>879</v>
      </c>
      <c r="E330" s="24" t="s">
        <v>884</v>
      </c>
      <c r="F330" s="24">
        <v>211</v>
      </c>
      <c r="G330" s="24">
        <v>818</v>
      </c>
      <c r="H330" s="24">
        <v>744</v>
      </c>
      <c r="I330" s="24">
        <v>74</v>
      </c>
      <c r="J330" s="24">
        <v>3</v>
      </c>
      <c r="K330" s="24">
        <v>89</v>
      </c>
      <c r="L330" s="24">
        <v>73</v>
      </c>
      <c r="M330" s="23">
        <v>162447333</v>
      </c>
    </row>
    <row r="331" spans="1:13" x14ac:dyDescent="0.25">
      <c r="A331">
        <v>2010</v>
      </c>
      <c r="B331" t="s">
        <v>940</v>
      </c>
      <c r="C331" s="24" t="s">
        <v>941</v>
      </c>
      <c r="D331" s="24" t="s">
        <v>879</v>
      </c>
      <c r="E331" s="24" t="s">
        <v>884</v>
      </c>
      <c r="F331" s="24">
        <v>201</v>
      </c>
      <c r="G331" s="24">
        <v>859</v>
      </c>
      <c r="H331" s="24">
        <v>693</v>
      </c>
      <c r="I331" s="24">
        <v>166</v>
      </c>
      <c r="J331" s="24">
        <v>2</v>
      </c>
      <c r="K331" s="24">
        <v>95</v>
      </c>
      <c r="L331" s="24">
        <v>67</v>
      </c>
      <c r="M331" s="23">
        <v>206333389</v>
      </c>
    </row>
    <row r="332" spans="1:13" x14ac:dyDescent="0.25">
      <c r="A332">
        <v>2011</v>
      </c>
      <c r="B332" t="s">
        <v>885</v>
      </c>
      <c r="C332" s="24" t="s">
        <v>886</v>
      </c>
      <c r="D332" s="24" t="s">
        <v>879</v>
      </c>
      <c r="E332" s="24" t="s">
        <v>880</v>
      </c>
      <c r="F332" s="24">
        <v>129</v>
      </c>
      <c r="G332" s="24">
        <v>730</v>
      </c>
      <c r="H332" s="24">
        <v>762</v>
      </c>
      <c r="I332" s="24">
        <v>-32</v>
      </c>
      <c r="J332" s="24">
        <v>4</v>
      </c>
      <c r="K332" s="24">
        <v>71</v>
      </c>
      <c r="L332" s="24">
        <v>91</v>
      </c>
      <c r="M332" s="23">
        <v>35712000</v>
      </c>
    </row>
    <row r="333" spans="1:13" x14ac:dyDescent="0.25">
      <c r="A333">
        <v>2011</v>
      </c>
      <c r="B333" t="s">
        <v>946</v>
      </c>
      <c r="C333" s="24" t="s">
        <v>923</v>
      </c>
      <c r="D333" s="24" t="s">
        <v>879</v>
      </c>
      <c r="E333" s="24" t="s">
        <v>884</v>
      </c>
      <c r="F333" s="24">
        <v>172</v>
      </c>
      <c r="G333" s="24">
        <v>707</v>
      </c>
      <c r="H333" s="24">
        <v>614</v>
      </c>
      <c r="I333" s="24">
        <v>93</v>
      </c>
      <c r="J333" s="24">
        <v>2</v>
      </c>
      <c r="K333" s="24">
        <v>91</v>
      </c>
      <c r="L333" s="24">
        <v>71</v>
      </c>
      <c r="M333" s="23">
        <v>41053571</v>
      </c>
    </row>
    <row r="334" spans="1:13" x14ac:dyDescent="0.25">
      <c r="A334">
        <v>2011</v>
      </c>
      <c r="B334" t="s">
        <v>887</v>
      </c>
      <c r="C334" s="24" t="s">
        <v>888</v>
      </c>
      <c r="D334" s="24" t="s">
        <v>883</v>
      </c>
      <c r="E334" s="24" t="s">
        <v>880</v>
      </c>
      <c r="F334" s="24">
        <v>107</v>
      </c>
      <c r="G334" s="24">
        <v>610</v>
      </c>
      <c r="H334" s="24">
        <v>712</v>
      </c>
      <c r="I334" s="24">
        <v>-102</v>
      </c>
      <c r="J334" s="24">
        <v>4</v>
      </c>
      <c r="K334" s="24">
        <v>72</v>
      </c>
      <c r="L334" s="24">
        <v>90</v>
      </c>
      <c r="M334" s="23">
        <v>45047000</v>
      </c>
    </row>
    <row r="335" spans="1:13" x14ac:dyDescent="0.25">
      <c r="A335">
        <v>2011</v>
      </c>
      <c r="B335" t="s">
        <v>910</v>
      </c>
      <c r="C335" s="24" t="s">
        <v>911</v>
      </c>
      <c r="D335" s="24" t="s">
        <v>883</v>
      </c>
      <c r="E335" s="24" t="s">
        <v>893</v>
      </c>
      <c r="F335" s="24">
        <v>91</v>
      </c>
      <c r="G335" s="24">
        <v>593</v>
      </c>
      <c r="H335" s="24">
        <v>611</v>
      </c>
      <c r="I335" s="24">
        <v>-18</v>
      </c>
      <c r="J335" s="24">
        <v>5</v>
      </c>
      <c r="K335" s="24">
        <v>71</v>
      </c>
      <c r="L335" s="24">
        <v>91</v>
      </c>
      <c r="M335" s="23">
        <v>45869140</v>
      </c>
    </row>
    <row r="336" spans="1:13" x14ac:dyDescent="0.25">
      <c r="A336">
        <v>2011</v>
      </c>
      <c r="B336" t="s">
        <v>926</v>
      </c>
      <c r="C336" s="24" t="s">
        <v>927</v>
      </c>
      <c r="D336" s="24" t="s">
        <v>879</v>
      </c>
      <c r="E336" s="24" t="s">
        <v>880</v>
      </c>
      <c r="F336" s="24">
        <v>154</v>
      </c>
      <c r="G336" s="24">
        <v>704</v>
      </c>
      <c r="H336" s="24">
        <v>760</v>
      </c>
      <c r="I336" s="24">
        <v>-56</v>
      </c>
      <c r="J336" s="24">
        <v>2</v>
      </c>
      <c r="K336" s="24">
        <v>80</v>
      </c>
      <c r="L336" s="24">
        <v>82</v>
      </c>
      <c r="M336" s="23">
        <v>48776566</v>
      </c>
    </row>
    <row r="337" spans="1:13" x14ac:dyDescent="0.25">
      <c r="A337">
        <v>2011</v>
      </c>
      <c r="B337" t="s">
        <v>932</v>
      </c>
      <c r="C337" s="24" t="s">
        <v>933</v>
      </c>
      <c r="D337" s="24" t="s">
        <v>883</v>
      </c>
      <c r="E337" s="24" t="s">
        <v>893</v>
      </c>
      <c r="F337" s="24">
        <v>172</v>
      </c>
      <c r="G337" s="24">
        <v>731</v>
      </c>
      <c r="H337" s="24">
        <v>662</v>
      </c>
      <c r="I337" s="24">
        <v>69</v>
      </c>
      <c r="J337" s="24">
        <v>1</v>
      </c>
      <c r="K337" s="24">
        <v>94</v>
      </c>
      <c r="L337" s="24">
        <v>68</v>
      </c>
      <c r="M337" s="23">
        <v>53639833</v>
      </c>
    </row>
    <row r="338" spans="1:13" x14ac:dyDescent="0.25">
      <c r="A338">
        <v>2011</v>
      </c>
      <c r="B338" t="s">
        <v>881</v>
      </c>
      <c r="C338" s="24" t="s">
        <v>882</v>
      </c>
      <c r="D338" s="24" t="s">
        <v>883</v>
      </c>
      <c r="E338" s="24" t="s">
        <v>884</v>
      </c>
      <c r="F338" s="24">
        <v>149</v>
      </c>
      <c r="G338" s="24">
        <v>625</v>
      </c>
      <c r="H338" s="24">
        <v>702</v>
      </c>
      <c r="I338" s="24">
        <v>-77</v>
      </c>
      <c r="J338" s="24">
        <v>5</v>
      </c>
      <c r="K338" s="24">
        <v>72</v>
      </c>
      <c r="L338" s="24">
        <v>90</v>
      </c>
      <c r="M338" s="23">
        <v>56944000</v>
      </c>
    </row>
    <row r="339" spans="1:13" x14ac:dyDescent="0.25">
      <c r="A339">
        <v>2011</v>
      </c>
      <c r="B339" t="s">
        <v>898</v>
      </c>
      <c r="C339" s="24" t="s">
        <v>899</v>
      </c>
      <c r="D339" s="24" t="s">
        <v>879</v>
      </c>
      <c r="E339" s="24" t="s">
        <v>884</v>
      </c>
      <c r="F339" s="24">
        <v>186</v>
      </c>
      <c r="G339" s="24">
        <v>743</v>
      </c>
      <c r="H339" s="24">
        <v>761</v>
      </c>
      <c r="I339" s="24">
        <v>-18</v>
      </c>
      <c r="J339" s="24">
        <v>4</v>
      </c>
      <c r="K339" s="24">
        <v>81</v>
      </c>
      <c r="L339" s="24">
        <v>81</v>
      </c>
      <c r="M339" s="23">
        <v>62567800</v>
      </c>
    </row>
    <row r="340" spans="1:13" x14ac:dyDescent="0.25">
      <c r="A340">
        <v>2011</v>
      </c>
      <c r="B340" t="s">
        <v>942</v>
      </c>
      <c r="C340" s="24" t="s">
        <v>943</v>
      </c>
      <c r="D340" s="24" t="s">
        <v>883</v>
      </c>
      <c r="E340" s="24" t="s">
        <v>884</v>
      </c>
      <c r="F340" s="24">
        <v>154</v>
      </c>
      <c r="G340" s="24">
        <v>624</v>
      </c>
      <c r="H340" s="24">
        <v>643</v>
      </c>
      <c r="I340" s="24">
        <v>-19</v>
      </c>
      <c r="J340" s="24">
        <v>3</v>
      </c>
      <c r="K340" s="24">
        <v>80</v>
      </c>
      <c r="L340" s="24">
        <v>81</v>
      </c>
      <c r="M340" s="23">
        <v>63856928</v>
      </c>
    </row>
    <row r="341" spans="1:13" x14ac:dyDescent="0.25">
      <c r="A341">
        <v>2011</v>
      </c>
      <c r="B341" t="s">
        <v>891</v>
      </c>
      <c r="C341" s="24" t="s">
        <v>892</v>
      </c>
      <c r="D341" s="24" t="s">
        <v>879</v>
      </c>
      <c r="E341" s="24" t="s">
        <v>893</v>
      </c>
      <c r="F341" s="24">
        <v>114</v>
      </c>
      <c r="G341" s="24">
        <v>645</v>
      </c>
      <c r="H341" s="24">
        <v>679</v>
      </c>
      <c r="I341" s="24">
        <v>-34</v>
      </c>
      <c r="J341" s="24">
        <v>3</v>
      </c>
      <c r="K341" s="24">
        <v>74</v>
      </c>
      <c r="L341" s="24">
        <v>88</v>
      </c>
      <c r="M341" s="23">
        <v>66536500</v>
      </c>
    </row>
    <row r="342" spans="1:13" x14ac:dyDescent="0.25">
      <c r="A342">
        <v>2011</v>
      </c>
      <c r="B342" t="s">
        <v>904</v>
      </c>
      <c r="C342" s="24" t="s">
        <v>905</v>
      </c>
      <c r="D342" s="24" t="s">
        <v>883</v>
      </c>
      <c r="E342" s="24" t="s">
        <v>880</v>
      </c>
      <c r="F342" s="24">
        <v>95</v>
      </c>
      <c r="G342" s="24">
        <v>615</v>
      </c>
      <c r="H342" s="24">
        <v>796</v>
      </c>
      <c r="I342" s="24">
        <v>-181</v>
      </c>
      <c r="J342" s="24">
        <v>6</v>
      </c>
      <c r="K342" s="24">
        <v>56</v>
      </c>
      <c r="L342" s="24">
        <v>106</v>
      </c>
      <c r="M342" s="23">
        <v>70694000</v>
      </c>
    </row>
    <row r="343" spans="1:13" x14ac:dyDescent="0.25">
      <c r="A343">
        <v>2011</v>
      </c>
      <c r="B343" t="s">
        <v>900</v>
      </c>
      <c r="C343" s="24" t="s">
        <v>901</v>
      </c>
      <c r="D343" s="24" t="s">
        <v>883</v>
      </c>
      <c r="E343" s="24" t="s">
        <v>880</v>
      </c>
      <c r="F343" s="24">
        <v>183</v>
      </c>
      <c r="G343" s="24">
        <v>735</v>
      </c>
      <c r="H343" s="24">
        <v>720</v>
      </c>
      <c r="I343" s="24">
        <v>15</v>
      </c>
      <c r="J343" s="24">
        <v>3</v>
      </c>
      <c r="K343" s="24">
        <v>79</v>
      </c>
      <c r="L343" s="24">
        <v>83</v>
      </c>
      <c r="M343" s="23">
        <v>75947134</v>
      </c>
    </row>
    <row r="344" spans="1:13" x14ac:dyDescent="0.25">
      <c r="A344">
        <v>2011</v>
      </c>
      <c r="B344" t="s">
        <v>934</v>
      </c>
      <c r="C344" s="24" t="s">
        <v>935</v>
      </c>
      <c r="D344" s="24" t="s">
        <v>879</v>
      </c>
      <c r="E344" s="24" t="s">
        <v>884</v>
      </c>
      <c r="F344" s="24">
        <v>191</v>
      </c>
      <c r="G344" s="24">
        <v>708</v>
      </c>
      <c r="H344" s="24">
        <v>860</v>
      </c>
      <c r="I344" s="24">
        <v>-152</v>
      </c>
      <c r="J344" s="24">
        <v>5</v>
      </c>
      <c r="K344" s="24">
        <v>69</v>
      </c>
      <c r="L344" s="24">
        <v>93</v>
      </c>
      <c r="M344" s="23">
        <v>85304038</v>
      </c>
    </row>
    <row r="345" spans="1:13" x14ac:dyDescent="0.25">
      <c r="A345">
        <v>2011</v>
      </c>
      <c r="B345" t="s">
        <v>896</v>
      </c>
      <c r="C345" s="24" t="s">
        <v>897</v>
      </c>
      <c r="D345" s="24" t="s">
        <v>883</v>
      </c>
      <c r="E345" s="24" t="s">
        <v>880</v>
      </c>
      <c r="F345" s="24">
        <v>185</v>
      </c>
      <c r="G345" s="24">
        <v>721</v>
      </c>
      <c r="H345" s="24">
        <v>638</v>
      </c>
      <c r="I345" s="24">
        <v>83</v>
      </c>
      <c r="J345" s="24">
        <v>1</v>
      </c>
      <c r="K345" s="24">
        <v>96</v>
      </c>
      <c r="L345" s="24">
        <v>66</v>
      </c>
      <c r="M345" s="23">
        <v>85497333</v>
      </c>
    </row>
    <row r="346" spans="1:13" x14ac:dyDescent="0.25">
      <c r="A346">
        <v>2011</v>
      </c>
      <c r="B346" t="s">
        <v>914</v>
      </c>
      <c r="C346" s="24" t="s">
        <v>915</v>
      </c>
      <c r="D346" s="24" t="s">
        <v>879</v>
      </c>
      <c r="E346" s="24" t="s">
        <v>893</v>
      </c>
      <c r="F346" s="24">
        <v>109</v>
      </c>
      <c r="G346" s="24">
        <v>556</v>
      </c>
      <c r="H346" s="24">
        <v>675</v>
      </c>
      <c r="I346" s="24">
        <v>-119</v>
      </c>
      <c r="J346" s="24">
        <v>4</v>
      </c>
      <c r="K346" s="24">
        <v>67</v>
      </c>
      <c r="L346" s="24">
        <v>95</v>
      </c>
      <c r="M346" s="23">
        <v>86110600</v>
      </c>
    </row>
    <row r="347" spans="1:13" x14ac:dyDescent="0.25">
      <c r="A347">
        <v>2011</v>
      </c>
      <c r="B347" t="s">
        <v>936</v>
      </c>
      <c r="C347" s="24" t="s">
        <v>937</v>
      </c>
      <c r="D347" s="24" t="s">
        <v>883</v>
      </c>
      <c r="E347" s="24" t="s">
        <v>884</v>
      </c>
      <c r="F347" s="24">
        <v>173</v>
      </c>
      <c r="G347" s="24">
        <v>641</v>
      </c>
      <c r="H347" s="24">
        <v>605</v>
      </c>
      <c r="I347" s="24">
        <v>36</v>
      </c>
      <c r="J347" s="24">
        <v>2</v>
      </c>
      <c r="K347" s="24">
        <v>89</v>
      </c>
      <c r="L347" s="24">
        <v>73</v>
      </c>
      <c r="M347" s="23">
        <v>87002692</v>
      </c>
    </row>
    <row r="348" spans="1:13" x14ac:dyDescent="0.25">
      <c r="A348">
        <v>2011</v>
      </c>
      <c r="B348" t="s">
        <v>918</v>
      </c>
      <c r="C348" s="24" t="s">
        <v>919</v>
      </c>
      <c r="D348" s="24" t="s">
        <v>883</v>
      </c>
      <c r="E348" s="24" t="s">
        <v>893</v>
      </c>
      <c r="F348" s="24">
        <v>163</v>
      </c>
      <c r="G348" s="24">
        <v>735</v>
      </c>
      <c r="H348" s="24">
        <v>774</v>
      </c>
      <c r="I348" s="24">
        <v>-39</v>
      </c>
      <c r="J348" s="24">
        <v>4</v>
      </c>
      <c r="K348" s="24">
        <v>73</v>
      </c>
      <c r="L348" s="24">
        <v>89</v>
      </c>
      <c r="M348" s="23">
        <v>88148071</v>
      </c>
    </row>
    <row r="349" spans="1:13" x14ac:dyDescent="0.25">
      <c r="A349">
        <v>2011</v>
      </c>
      <c r="B349" t="s">
        <v>924</v>
      </c>
      <c r="C349" s="24" t="s">
        <v>925</v>
      </c>
      <c r="D349" s="24" t="s">
        <v>879</v>
      </c>
      <c r="E349" s="24" t="s">
        <v>893</v>
      </c>
      <c r="F349" s="24">
        <v>210</v>
      </c>
      <c r="G349" s="24">
        <v>855</v>
      </c>
      <c r="H349" s="24">
        <v>677</v>
      </c>
      <c r="I349" s="24">
        <v>178</v>
      </c>
      <c r="J349" s="24">
        <v>1</v>
      </c>
      <c r="K349" s="24">
        <v>96</v>
      </c>
      <c r="L349" s="24">
        <v>66</v>
      </c>
      <c r="M349" s="23">
        <v>92299264</v>
      </c>
    </row>
    <row r="350" spans="1:13" x14ac:dyDescent="0.25">
      <c r="A350">
        <v>2011</v>
      </c>
      <c r="B350" t="s">
        <v>938</v>
      </c>
      <c r="C350" s="24" t="s">
        <v>939</v>
      </c>
      <c r="D350" s="24" t="s">
        <v>883</v>
      </c>
      <c r="E350" s="24" t="s">
        <v>893</v>
      </c>
      <c r="F350" s="24">
        <v>117</v>
      </c>
      <c r="G350" s="24">
        <v>644</v>
      </c>
      <c r="H350" s="24">
        <v>612</v>
      </c>
      <c r="I350" s="24">
        <v>32</v>
      </c>
      <c r="J350" s="24">
        <v>3</v>
      </c>
      <c r="K350" s="24">
        <v>82</v>
      </c>
      <c r="L350" s="24">
        <v>79</v>
      </c>
      <c r="M350" s="23">
        <v>104188999</v>
      </c>
    </row>
    <row r="351" spans="1:13" x14ac:dyDescent="0.25">
      <c r="A351">
        <v>2011</v>
      </c>
      <c r="B351" t="s">
        <v>920</v>
      </c>
      <c r="C351" s="24" t="s">
        <v>921</v>
      </c>
      <c r="D351" s="24" t="s">
        <v>883</v>
      </c>
      <c r="E351" s="24" t="s">
        <v>880</v>
      </c>
      <c r="F351" s="24">
        <v>162</v>
      </c>
      <c r="G351" s="24">
        <v>762</v>
      </c>
      <c r="H351" s="24">
        <v>692</v>
      </c>
      <c r="I351" s="24">
        <v>70</v>
      </c>
      <c r="J351" s="24">
        <v>2</v>
      </c>
      <c r="K351" s="24">
        <v>90</v>
      </c>
      <c r="L351" s="24">
        <v>72</v>
      </c>
      <c r="M351" s="23">
        <v>105433572</v>
      </c>
    </row>
    <row r="352" spans="1:13" x14ac:dyDescent="0.25">
      <c r="A352">
        <v>2011</v>
      </c>
      <c r="B352" t="s">
        <v>912</v>
      </c>
      <c r="C352" s="24" t="s">
        <v>913</v>
      </c>
      <c r="D352" s="24" t="s">
        <v>879</v>
      </c>
      <c r="E352" s="24" t="s">
        <v>880</v>
      </c>
      <c r="F352" s="24">
        <v>169</v>
      </c>
      <c r="G352" s="24">
        <v>787</v>
      </c>
      <c r="H352" s="24">
        <v>711</v>
      </c>
      <c r="I352" s="24">
        <v>76</v>
      </c>
      <c r="J352" s="24">
        <v>1</v>
      </c>
      <c r="K352" s="24">
        <v>95</v>
      </c>
      <c r="L352" s="24">
        <v>67</v>
      </c>
      <c r="M352" s="23">
        <v>105700231</v>
      </c>
    </row>
    <row r="353" spans="1:13" x14ac:dyDescent="0.25">
      <c r="A353">
        <v>2011</v>
      </c>
      <c r="B353" t="s">
        <v>877</v>
      </c>
      <c r="C353" s="24" t="s">
        <v>878</v>
      </c>
      <c r="D353" s="24" t="s">
        <v>879</v>
      </c>
      <c r="E353" s="24" t="s">
        <v>880</v>
      </c>
      <c r="F353" s="24">
        <v>103</v>
      </c>
      <c r="G353" s="24">
        <v>619</v>
      </c>
      <c r="H353" s="24">
        <v>804</v>
      </c>
      <c r="I353" s="24">
        <v>-185</v>
      </c>
      <c r="J353" s="24">
        <v>5</v>
      </c>
      <c r="K353" s="24">
        <v>63</v>
      </c>
      <c r="L353" s="24">
        <v>99</v>
      </c>
      <c r="M353" s="23">
        <v>112737000</v>
      </c>
    </row>
    <row r="354" spans="1:13" x14ac:dyDescent="0.25">
      <c r="A354">
        <v>2011</v>
      </c>
      <c r="B354" t="s">
        <v>908</v>
      </c>
      <c r="C354" s="24" t="s">
        <v>909</v>
      </c>
      <c r="D354" s="24" t="s">
        <v>883</v>
      </c>
      <c r="E354" s="24" t="s">
        <v>893</v>
      </c>
      <c r="F354" s="24">
        <v>121</v>
      </c>
      <c r="G354" s="24">
        <v>570</v>
      </c>
      <c r="H354" s="24">
        <v>578</v>
      </c>
      <c r="I354" s="24">
        <v>-8</v>
      </c>
      <c r="J354" s="24">
        <v>2</v>
      </c>
      <c r="K354" s="24">
        <v>86</v>
      </c>
      <c r="L354" s="24">
        <v>76</v>
      </c>
      <c r="M354" s="23">
        <v>118198333</v>
      </c>
    </row>
    <row r="355" spans="1:13" x14ac:dyDescent="0.25">
      <c r="A355">
        <v>2011</v>
      </c>
      <c r="B355" t="s">
        <v>930</v>
      </c>
      <c r="C355" s="24" t="s">
        <v>931</v>
      </c>
      <c r="D355" s="24" t="s">
        <v>883</v>
      </c>
      <c r="E355" s="24" t="s">
        <v>884</v>
      </c>
      <c r="F355" s="24">
        <v>108</v>
      </c>
      <c r="G355" s="24">
        <v>718</v>
      </c>
      <c r="H355" s="24">
        <v>742</v>
      </c>
      <c r="I355" s="24">
        <v>-24</v>
      </c>
      <c r="J355" s="24">
        <v>4</v>
      </c>
      <c r="K355" s="24">
        <v>77</v>
      </c>
      <c r="L355" s="24">
        <v>85</v>
      </c>
      <c r="M355" s="23">
        <v>118847309</v>
      </c>
    </row>
    <row r="356" spans="1:13" x14ac:dyDescent="0.25">
      <c r="A356">
        <v>2011</v>
      </c>
      <c r="B356" t="s">
        <v>916</v>
      </c>
      <c r="C356" s="24" t="s">
        <v>917</v>
      </c>
      <c r="D356" s="24" t="s">
        <v>883</v>
      </c>
      <c r="E356" s="24" t="s">
        <v>880</v>
      </c>
      <c r="F356" s="24">
        <v>148</v>
      </c>
      <c r="G356" s="24">
        <v>654</v>
      </c>
      <c r="H356" s="24">
        <v>756</v>
      </c>
      <c r="I356" s="24">
        <v>-102</v>
      </c>
      <c r="J356" s="24">
        <v>5</v>
      </c>
      <c r="K356" s="24">
        <v>71</v>
      </c>
      <c r="L356" s="24">
        <v>91</v>
      </c>
      <c r="M356" s="23">
        <v>125047329</v>
      </c>
    </row>
    <row r="357" spans="1:13" x14ac:dyDescent="0.25">
      <c r="A357">
        <v>2011</v>
      </c>
      <c r="B357" t="s">
        <v>889</v>
      </c>
      <c r="C357" s="24" t="s">
        <v>890</v>
      </c>
      <c r="D357" s="24" t="s">
        <v>879</v>
      </c>
      <c r="E357" s="24" t="s">
        <v>880</v>
      </c>
      <c r="F357" s="24">
        <v>154</v>
      </c>
      <c r="G357" s="24">
        <v>654</v>
      </c>
      <c r="H357" s="24">
        <v>706</v>
      </c>
      <c r="I357" s="24">
        <v>-52</v>
      </c>
      <c r="J357" s="24">
        <v>3</v>
      </c>
      <c r="K357" s="24">
        <v>79</v>
      </c>
      <c r="L357" s="24">
        <v>83</v>
      </c>
      <c r="M357" s="23">
        <v>127789000</v>
      </c>
    </row>
    <row r="358" spans="1:13" x14ac:dyDescent="0.25">
      <c r="A358">
        <v>2011</v>
      </c>
      <c r="B358" t="s">
        <v>944</v>
      </c>
      <c r="C358" s="24" t="s">
        <v>945</v>
      </c>
      <c r="D358" s="24" t="s">
        <v>879</v>
      </c>
      <c r="E358" s="24" t="s">
        <v>893</v>
      </c>
      <c r="F358" s="24">
        <v>155</v>
      </c>
      <c r="G358" s="24">
        <v>667</v>
      </c>
      <c r="H358" s="24">
        <v>633</v>
      </c>
      <c r="I358" s="24">
        <v>34</v>
      </c>
      <c r="J358" s="24">
        <v>2</v>
      </c>
      <c r="K358" s="24">
        <v>86</v>
      </c>
      <c r="L358" s="24">
        <v>76</v>
      </c>
      <c r="M358" s="23">
        <v>138543166</v>
      </c>
    </row>
    <row r="359" spans="1:13" x14ac:dyDescent="0.25">
      <c r="A359">
        <v>2011</v>
      </c>
      <c r="B359" t="s">
        <v>928</v>
      </c>
      <c r="C359" s="24" t="s">
        <v>929</v>
      </c>
      <c r="D359" s="24" t="s">
        <v>879</v>
      </c>
      <c r="E359" s="24" t="s">
        <v>884</v>
      </c>
      <c r="F359" s="24">
        <v>203</v>
      </c>
      <c r="G359" s="24">
        <v>875</v>
      </c>
      <c r="H359" s="24">
        <v>737</v>
      </c>
      <c r="I359" s="24">
        <v>138</v>
      </c>
      <c r="J359" s="24">
        <v>3</v>
      </c>
      <c r="K359" s="24">
        <v>90</v>
      </c>
      <c r="L359" s="24">
        <v>72</v>
      </c>
      <c r="M359" s="23">
        <v>161762475</v>
      </c>
    </row>
    <row r="360" spans="1:13" x14ac:dyDescent="0.25">
      <c r="A360">
        <v>2011</v>
      </c>
      <c r="B360" t="s">
        <v>902</v>
      </c>
      <c r="C360" s="24" t="s">
        <v>903</v>
      </c>
      <c r="D360" s="24" t="s">
        <v>883</v>
      </c>
      <c r="E360" s="24" t="s">
        <v>884</v>
      </c>
      <c r="F360" s="24">
        <v>153</v>
      </c>
      <c r="G360" s="24">
        <v>713</v>
      </c>
      <c r="H360" s="24">
        <v>529</v>
      </c>
      <c r="I360" s="24">
        <v>184</v>
      </c>
      <c r="J360" s="24">
        <v>1</v>
      </c>
      <c r="K360" s="24">
        <v>102</v>
      </c>
      <c r="L360" s="24">
        <v>60</v>
      </c>
      <c r="M360" s="23">
        <v>172976379</v>
      </c>
    </row>
    <row r="361" spans="1:13" x14ac:dyDescent="0.25">
      <c r="A361">
        <v>2011</v>
      </c>
      <c r="B361" t="s">
        <v>940</v>
      </c>
      <c r="C361" s="24" t="s">
        <v>941</v>
      </c>
      <c r="D361" s="24" t="s">
        <v>879</v>
      </c>
      <c r="E361" s="24" t="s">
        <v>884</v>
      </c>
      <c r="F361" s="24">
        <v>222</v>
      </c>
      <c r="G361" s="24">
        <v>867</v>
      </c>
      <c r="H361" s="24">
        <v>657</v>
      </c>
      <c r="I361" s="24">
        <v>210</v>
      </c>
      <c r="J361" s="24">
        <v>1</v>
      </c>
      <c r="K361" s="24">
        <v>97</v>
      </c>
      <c r="L361" s="24">
        <v>65</v>
      </c>
      <c r="M361" s="23">
        <v>202275028</v>
      </c>
    </row>
    <row r="362" spans="1:13" x14ac:dyDescent="0.25">
      <c r="A362">
        <v>2012</v>
      </c>
      <c r="B362" t="s">
        <v>910</v>
      </c>
      <c r="C362" s="24" t="s">
        <v>911</v>
      </c>
      <c r="D362" s="24" t="s">
        <v>883</v>
      </c>
      <c r="E362" s="24" t="s">
        <v>893</v>
      </c>
      <c r="F362" s="24">
        <v>121</v>
      </c>
      <c r="G362" s="24">
        <v>651</v>
      </c>
      <c r="H362" s="24">
        <v>710</v>
      </c>
      <c r="I362" s="24">
        <v>-59</v>
      </c>
      <c r="J362" s="24">
        <v>4</v>
      </c>
      <c r="K362" s="24">
        <v>76</v>
      </c>
      <c r="L362" s="24">
        <v>86</v>
      </c>
      <c r="M362" s="23">
        <v>55244700</v>
      </c>
    </row>
    <row r="363" spans="1:13" x14ac:dyDescent="0.25">
      <c r="A363">
        <v>2012</v>
      </c>
      <c r="B363" t="s">
        <v>891</v>
      </c>
      <c r="C363" s="24" t="s">
        <v>892</v>
      </c>
      <c r="D363" s="24" t="s">
        <v>879</v>
      </c>
      <c r="E363" s="24" t="s">
        <v>893</v>
      </c>
      <c r="F363" s="24">
        <v>195</v>
      </c>
      <c r="G363" s="24">
        <v>713</v>
      </c>
      <c r="H363" s="24">
        <v>614</v>
      </c>
      <c r="I363" s="24">
        <v>99</v>
      </c>
      <c r="J363" s="24">
        <v>1</v>
      </c>
      <c r="K363" s="24">
        <v>94</v>
      </c>
      <c r="L363" s="24">
        <v>68</v>
      </c>
      <c r="M363" s="23">
        <v>55372500</v>
      </c>
    </row>
    <row r="364" spans="1:13" x14ac:dyDescent="0.25">
      <c r="A364">
        <v>2012</v>
      </c>
      <c r="B364" t="s">
        <v>904</v>
      </c>
      <c r="C364" s="24" t="s">
        <v>905</v>
      </c>
      <c r="D364" s="24" t="s">
        <v>883</v>
      </c>
      <c r="E364" s="24" t="s">
        <v>880</v>
      </c>
      <c r="F364" s="24">
        <v>146</v>
      </c>
      <c r="G364" s="24">
        <v>583</v>
      </c>
      <c r="H364" s="24">
        <v>794</v>
      </c>
      <c r="I364" s="24">
        <v>-211</v>
      </c>
      <c r="J364" s="24">
        <v>6</v>
      </c>
      <c r="K364" s="24">
        <v>55</v>
      </c>
      <c r="L364" s="24">
        <v>107</v>
      </c>
      <c r="M364" s="23">
        <v>60651000</v>
      </c>
    </row>
    <row r="365" spans="1:13" x14ac:dyDescent="0.25">
      <c r="A365">
        <v>2012</v>
      </c>
      <c r="B365" t="s">
        <v>885</v>
      </c>
      <c r="C365" s="24" t="s">
        <v>886</v>
      </c>
      <c r="D365" s="24" t="s">
        <v>879</v>
      </c>
      <c r="E365" s="24" t="s">
        <v>880</v>
      </c>
      <c r="F365" s="24">
        <v>131</v>
      </c>
      <c r="G365" s="24">
        <v>676</v>
      </c>
      <c r="H365" s="24">
        <v>746</v>
      </c>
      <c r="I365" s="24">
        <v>-70</v>
      </c>
      <c r="J365" s="24">
        <v>3</v>
      </c>
      <c r="K365" s="24">
        <v>72</v>
      </c>
      <c r="L365" s="24">
        <v>90</v>
      </c>
      <c r="M365" s="23">
        <v>60916225</v>
      </c>
    </row>
    <row r="366" spans="1:13" x14ac:dyDescent="0.25">
      <c r="A366">
        <v>2012</v>
      </c>
      <c r="B366" t="s">
        <v>887</v>
      </c>
      <c r="C366" s="24" t="s">
        <v>888</v>
      </c>
      <c r="D366" s="24" t="s">
        <v>883</v>
      </c>
      <c r="E366" s="24" t="s">
        <v>880</v>
      </c>
      <c r="F366" s="24">
        <v>170</v>
      </c>
      <c r="G366" s="24">
        <v>651</v>
      </c>
      <c r="H366" s="24">
        <v>674</v>
      </c>
      <c r="I366" s="24">
        <v>-23</v>
      </c>
      <c r="J366" s="24">
        <v>4</v>
      </c>
      <c r="K366" s="24">
        <v>79</v>
      </c>
      <c r="L366" s="24">
        <v>83</v>
      </c>
      <c r="M366" s="23">
        <v>62951999</v>
      </c>
    </row>
    <row r="367" spans="1:13" x14ac:dyDescent="0.25">
      <c r="A367">
        <v>2012</v>
      </c>
      <c r="B367" t="s">
        <v>946</v>
      </c>
      <c r="C367" s="24" t="s">
        <v>923</v>
      </c>
      <c r="D367" s="24" t="s">
        <v>879</v>
      </c>
      <c r="E367" s="24" t="s">
        <v>884</v>
      </c>
      <c r="F367" s="24">
        <v>175</v>
      </c>
      <c r="G367" s="24">
        <v>697</v>
      </c>
      <c r="H367" s="24">
        <v>577</v>
      </c>
      <c r="I367" s="24">
        <v>120</v>
      </c>
      <c r="J367" s="24">
        <v>3</v>
      </c>
      <c r="K367" s="24">
        <v>90</v>
      </c>
      <c r="L367" s="24">
        <v>72</v>
      </c>
      <c r="M367" s="23">
        <v>64173500</v>
      </c>
    </row>
    <row r="368" spans="1:13" x14ac:dyDescent="0.25">
      <c r="A368">
        <v>2012</v>
      </c>
      <c r="B368" t="s">
        <v>932</v>
      </c>
      <c r="C368" s="24" t="s">
        <v>933</v>
      </c>
      <c r="D368" s="24" t="s">
        <v>883</v>
      </c>
      <c r="E368" s="24" t="s">
        <v>893</v>
      </c>
      <c r="F368" s="24">
        <v>165</v>
      </c>
      <c r="G368" s="24">
        <v>734</v>
      </c>
      <c r="H368" s="24">
        <v>688</v>
      </c>
      <c r="I368" s="24">
        <v>46</v>
      </c>
      <c r="J368" s="24">
        <v>3</v>
      </c>
      <c r="K368" s="24">
        <v>81</v>
      </c>
      <c r="L368" s="24">
        <v>81</v>
      </c>
      <c r="M368" s="23">
        <v>73804833</v>
      </c>
    </row>
    <row r="369" spans="1:13" x14ac:dyDescent="0.25">
      <c r="A369">
        <v>2012</v>
      </c>
      <c r="B369" t="s">
        <v>898</v>
      </c>
      <c r="C369" s="24" t="s">
        <v>899</v>
      </c>
      <c r="D369" s="24" t="s">
        <v>879</v>
      </c>
      <c r="E369" s="24" t="s">
        <v>884</v>
      </c>
      <c r="F369" s="24">
        <v>198</v>
      </c>
      <c r="G369" s="24">
        <v>716</v>
      </c>
      <c r="H369" s="24">
        <v>784</v>
      </c>
      <c r="I369" s="24">
        <v>-68</v>
      </c>
      <c r="J369" s="24">
        <v>4</v>
      </c>
      <c r="K369" s="24">
        <v>73</v>
      </c>
      <c r="L369" s="24">
        <v>89</v>
      </c>
      <c r="M369" s="23">
        <v>75009200</v>
      </c>
    </row>
    <row r="370" spans="1:13" x14ac:dyDescent="0.25">
      <c r="A370">
        <v>2012</v>
      </c>
      <c r="B370" t="s">
        <v>934</v>
      </c>
      <c r="C370" s="24" t="s">
        <v>935</v>
      </c>
      <c r="D370" s="24" t="s">
        <v>879</v>
      </c>
      <c r="E370" s="24" t="s">
        <v>884</v>
      </c>
      <c r="F370" s="24">
        <v>214</v>
      </c>
      <c r="G370" s="24">
        <v>712</v>
      </c>
      <c r="H370" s="24">
        <v>705</v>
      </c>
      <c r="I370" s="24">
        <v>7</v>
      </c>
      <c r="J370" s="24">
        <v>2</v>
      </c>
      <c r="K370" s="24">
        <v>93</v>
      </c>
      <c r="L370" s="24">
        <v>69</v>
      </c>
      <c r="M370" s="23">
        <v>77353999</v>
      </c>
    </row>
    <row r="371" spans="1:13" x14ac:dyDescent="0.25">
      <c r="A371">
        <v>2012</v>
      </c>
      <c r="B371" t="s">
        <v>918</v>
      </c>
      <c r="C371" s="24" t="s">
        <v>919</v>
      </c>
      <c r="D371" s="24" t="s">
        <v>883</v>
      </c>
      <c r="E371" s="24" t="s">
        <v>893</v>
      </c>
      <c r="F371" s="24">
        <v>166</v>
      </c>
      <c r="G371" s="24">
        <v>758</v>
      </c>
      <c r="H371" s="24">
        <v>890</v>
      </c>
      <c r="I371" s="24">
        <v>-132</v>
      </c>
      <c r="J371" s="24">
        <v>5</v>
      </c>
      <c r="K371" s="24">
        <v>64</v>
      </c>
      <c r="L371" s="24">
        <v>98</v>
      </c>
      <c r="M371" s="23">
        <v>78069571</v>
      </c>
    </row>
    <row r="372" spans="1:13" x14ac:dyDescent="0.25">
      <c r="A372">
        <v>2012</v>
      </c>
      <c r="B372" t="s">
        <v>926</v>
      </c>
      <c r="C372" s="24" t="s">
        <v>927</v>
      </c>
      <c r="D372" s="24" t="s">
        <v>879</v>
      </c>
      <c r="E372" s="24" t="s">
        <v>880</v>
      </c>
      <c r="F372" s="24">
        <v>136</v>
      </c>
      <c r="G372" s="24">
        <v>667</v>
      </c>
      <c r="H372" s="24">
        <v>845</v>
      </c>
      <c r="I372" s="24">
        <v>-178</v>
      </c>
      <c r="J372" s="24">
        <v>4</v>
      </c>
      <c r="K372" s="24">
        <v>68</v>
      </c>
      <c r="L372" s="24">
        <v>94</v>
      </c>
      <c r="M372" s="23">
        <v>78430300</v>
      </c>
    </row>
    <row r="373" spans="1:13" x14ac:dyDescent="0.25">
      <c r="A373">
        <v>2012</v>
      </c>
      <c r="B373" t="s">
        <v>942</v>
      </c>
      <c r="C373" s="24" t="s">
        <v>943</v>
      </c>
      <c r="D373" s="24" t="s">
        <v>883</v>
      </c>
      <c r="E373" s="24" t="s">
        <v>884</v>
      </c>
      <c r="F373" s="24">
        <v>194</v>
      </c>
      <c r="G373" s="24">
        <v>731</v>
      </c>
      <c r="H373" s="24">
        <v>594</v>
      </c>
      <c r="I373" s="24">
        <v>137</v>
      </c>
      <c r="J373" s="24">
        <v>1</v>
      </c>
      <c r="K373" s="24">
        <v>98</v>
      </c>
      <c r="L373" s="24">
        <v>64</v>
      </c>
      <c r="M373" s="23">
        <v>80855143</v>
      </c>
    </row>
    <row r="374" spans="1:13" x14ac:dyDescent="0.25">
      <c r="A374">
        <v>2012</v>
      </c>
      <c r="B374" t="s">
        <v>914</v>
      </c>
      <c r="C374" s="24" t="s">
        <v>915</v>
      </c>
      <c r="D374" s="24" t="s">
        <v>879</v>
      </c>
      <c r="E374" s="24" t="s">
        <v>893</v>
      </c>
      <c r="F374" s="24">
        <v>149</v>
      </c>
      <c r="G374" s="24">
        <v>619</v>
      </c>
      <c r="H374" s="24">
        <v>651</v>
      </c>
      <c r="I374" s="24">
        <v>-32</v>
      </c>
      <c r="J374" s="24">
        <v>4</v>
      </c>
      <c r="K374" s="24">
        <v>75</v>
      </c>
      <c r="L374" s="24">
        <v>87</v>
      </c>
      <c r="M374" s="23">
        <v>81978100</v>
      </c>
    </row>
    <row r="375" spans="1:13" x14ac:dyDescent="0.25">
      <c r="A375">
        <v>2012</v>
      </c>
      <c r="B375" t="s">
        <v>900</v>
      </c>
      <c r="C375" s="24" t="s">
        <v>901</v>
      </c>
      <c r="D375" s="24" t="s">
        <v>883</v>
      </c>
      <c r="E375" s="24" t="s">
        <v>880</v>
      </c>
      <c r="F375" s="24">
        <v>172</v>
      </c>
      <c r="G375" s="24">
        <v>669</v>
      </c>
      <c r="H375" s="24">
        <v>588</v>
      </c>
      <c r="I375" s="24">
        <v>81</v>
      </c>
      <c r="J375" s="24">
        <v>1</v>
      </c>
      <c r="K375" s="24">
        <v>97</v>
      </c>
      <c r="L375" s="24">
        <v>65</v>
      </c>
      <c r="M375" s="23">
        <v>82203616</v>
      </c>
    </row>
    <row r="376" spans="1:13" x14ac:dyDescent="0.25">
      <c r="A376">
        <v>2012</v>
      </c>
      <c r="B376" t="s">
        <v>936</v>
      </c>
      <c r="C376" s="24" t="s">
        <v>937</v>
      </c>
      <c r="D376" s="24" t="s">
        <v>883</v>
      </c>
      <c r="E376" s="24" t="s">
        <v>884</v>
      </c>
      <c r="F376" s="24">
        <v>149</v>
      </c>
      <c r="G376" s="24">
        <v>700</v>
      </c>
      <c r="H376" s="24">
        <v>600</v>
      </c>
      <c r="I376" s="24">
        <v>100</v>
      </c>
      <c r="J376" s="24">
        <v>2</v>
      </c>
      <c r="K376" s="24">
        <v>94</v>
      </c>
      <c r="L376" s="24">
        <v>68</v>
      </c>
      <c r="M376" s="23">
        <v>82829942</v>
      </c>
    </row>
    <row r="377" spans="1:13" x14ac:dyDescent="0.25">
      <c r="A377">
        <v>2012</v>
      </c>
      <c r="B377" t="s">
        <v>916</v>
      </c>
      <c r="C377" s="24" t="s">
        <v>917</v>
      </c>
      <c r="D377" s="24" t="s">
        <v>883</v>
      </c>
      <c r="E377" s="24" t="s">
        <v>880</v>
      </c>
      <c r="F377" s="24">
        <v>137</v>
      </c>
      <c r="G377" s="24">
        <v>613</v>
      </c>
      <c r="H377" s="24">
        <v>759</v>
      </c>
      <c r="I377" s="24">
        <v>-146</v>
      </c>
      <c r="J377" s="24">
        <v>5</v>
      </c>
      <c r="K377" s="24">
        <v>61</v>
      </c>
      <c r="L377" s="24">
        <v>101</v>
      </c>
      <c r="M377" s="23">
        <v>88197033</v>
      </c>
    </row>
    <row r="378" spans="1:13" x14ac:dyDescent="0.25">
      <c r="A378">
        <v>2012</v>
      </c>
      <c r="B378" t="s">
        <v>930</v>
      </c>
      <c r="C378" s="24" t="s">
        <v>931</v>
      </c>
      <c r="D378" s="24" t="s">
        <v>883</v>
      </c>
      <c r="E378" s="24" t="s">
        <v>884</v>
      </c>
      <c r="F378" s="24">
        <v>139</v>
      </c>
      <c r="G378" s="24">
        <v>650</v>
      </c>
      <c r="H378" s="24">
        <v>709</v>
      </c>
      <c r="I378" s="24">
        <v>-59</v>
      </c>
      <c r="J378" s="24">
        <v>4</v>
      </c>
      <c r="K378" s="24">
        <v>74</v>
      </c>
      <c r="L378" s="24">
        <v>88</v>
      </c>
      <c r="M378" s="23">
        <v>93353983</v>
      </c>
    </row>
    <row r="379" spans="1:13" x14ac:dyDescent="0.25">
      <c r="A379">
        <v>2012</v>
      </c>
      <c r="B379" t="s">
        <v>877</v>
      </c>
      <c r="C379" s="24" t="s">
        <v>878</v>
      </c>
      <c r="D379" s="24" t="s">
        <v>879</v>
      </c>
      <c r="E379" s="24" t="s">
        <v>880</v>
      </c>
      <c r="F379" s="24">
        <v>131</v>
      </c>
      <c r="G379" s="24">
        <v>701</v>
      </c>
      <c r="H379" s="24">
        <v>832</v>
      </c>
      <c r="I379" s="24">
        <v>-131</v>
      </c>
      <c r="J379" s="24">
        <v>5</v>
      </c>
      <c r="K379" s="24">
        <v>66</v>
      </c>
      <c r="L379" s="24">
        <v>96</v>
      </c>
      <c r="M379" s="23">
        <v>94085000</v>
      </c>
    </row>
    <row r="380" spans="1:13" x14ac:dyDescent="0.25">
      <c r="A380">
        <v>2012</v>
      </c>
      <c r="B380" t="s">
        <v>938</v>
      </c>
      <c r="C380" s="24" t="s">
        <v>939</v>
      </c>
      <c r="D380" s="24" t="s">
        <v>883</v>
      </c>
      <c r="E380" s="24" t="s">
        <v>893</v>
      </c>
      <c r="F380" s="24">
        <v>116</v>
      </c>
      <c r="G380" s="24">
        <v>637</v>
      </c>
      <c r="H380" s="24">
        <v>597</v>
      </c>
      <c r="I380" s="24">
        <v>40</v>
      </c>
      <c r="J380" s="24">
        <v>2</v>
      </c>
      <c r="K380" s="24">
        <v>86</v>
      </c>
      <c r="L380" s="24">
        <v>76</v>
      </c>
      <c r="M380" s="23">
        <v>95143575</v>
      </c>
    </row>
    <row r="381" spans="1:13" x14ac:dyDescent="0.25">
      <c r="A381">
        <v>2012</v>
      </c>
      <c r="B381" t="s">
        <v>889</v>
      </c>
      <c r="C381" s="24" t="s">
        <v>890</v>
      </c>
      <c r="D381" s="24" t="s">
        <v>879</v>
      </c>
      <c r="E381" s="24" t="s">
        <v>880</v>
      </c>
      <c r="F381" s="24">
        <v>211</v>
      </c>
      <c r="G381" s="24">
        <v>748</v>
      </c>
      <c r="H381" s="24">
        <v>676</v>
      </c>
      <c r="I381" s="24">
        <v>72</v>
      </c>
      <c r="J381" s="24">
        <v>2</v>
      </c>
      <c r="K381" s="24">
        <v>85</v>
      </c>
      <c r="L381" s="24">
        <v>77</v>
      </c>
      <c r="M381" s="23">
        <v>96919500</v>
      </c>
    </row>
    <row r="382" spans="1:13" x14ac:dyDescent="0.25">
      <c r="A382">
        <v>2012</v>
      </c>
      <c r="B382" t="s">
        <v>896</v>
      </c>
      <c r="C382" s="24" t="s">
        <v>897</v>
      </c>
      <c r="D382" s="24" t="s">
        <v>883</v>
      </c>
      <c r="E382" s="24" t="s">
        <v>880</v>
      </c>
      <c r="F382" s="24">
        <v>202</v>
      </c>
      <c r="G382" s="24">
        <v>776</v>
      </c>
      <c r="H382" s="24">
        <v>733</v>
      </c>
      <c r="I382" s="24">
        <v>43</v>
      </c>
      <c r="J382" s="24">
        <v>3</v>
      </c>
      <c r="K382" s="24">
        <v>83</v>
      </c>
      <c r="L382" s="24">
        <v>79</v>
      </c>
      <c r="M382" s="23">
        <v>97653944</v>
      </c>
    </row>
    <row r="383" spans="1:13" x14ac:dyDescent="0.25">
      <c r="A383">
        <v>2012</v>
      </c>
      <c r="B383" t="s">
        <v>920</v>
      </c>
      <c r="C383" s="24" t="s">
        <v>921</v>
      </c>
      <c r="D383" s="24" t="s">
        <v>883</v>
      </c>
      <c r="E383" s="24" t="s">
        <v>880</v>
      </c>
      <c r="F383" s="24">
        <v>159</v>
      </c>
      <c r="G383" s="24">
        <v>765</v>
      </c>
      <c r="H383" s="24">
        <v>648</v>
      </c>
      <c r="I383" s="24">
        <v>117</v>
      </c>
      <c r="J383" s="24">
        <v>2</v>
      </c>
      <c r="K383" s="24">
        <v>88</v>
      </c>
      <c r="L383" s="24">
        <v>74</v>
      </c>
      <c r="M383" s="23">
        <v>110300862</v>
      </c>
    </row>
    <row r="384" spans="1:13" x14ac:dyDescent="0.25">
      <c r="A384">
        <v>2012</v>
      </c>
      <c r="B384" t="s">
        <v>908</v>
      </c>
      <c r="C384" s="24" t="s">
        <v>909</v>
      </c>
      <c r="D384" s="24" t="s">
        <v>883</v>
      </c>
      <c r="E384" s="24" t="s">
        <v>893</v>
      </c>
      <c r="F384" s="24">
        <v>103</v>
      </c>
      <c r="G384" s="24">
        <v>718</v>
      </c>
      <c r="H384" s="24">
        <v>649</v>
      </c>
      <c r="I384" s="24">
        <v>69</v>
      </c>
      <c r="J384" s="24">
        <v>1</v>
      </c>
      <c r="K384" s="24">
        <v>94</v>
      </c>
      <c r="L384" s="24">
        <v>68</v>
      </c>
      <c r="M384" s="23">
        <v>117620683</v>
      </c>
    </row>
    <row r="385" spans="1:13" x14ac:dyDescent="0.25">
      <c r="A385">
        <v>2012</v>
      </c>
      <c r="B385" t="s">
        <v>947</v>
      </c>
      <c r="C385" s="24" t="s">
        <v>948</v>
      </c>
      <c r="D385" s="24" t="s">
        <v>883</v>
      </c>
      <c r="E385" s="24" t="s">
        <v>884</v>
      </c>
      <c r="F385" s="24">
        <v>137</v>
      </c>
      <c r="G385" s="24">
        <v>609</v>
      </c>
      <c r="H385" s="24">
        <v>724</v>
      </c>
      <c r="I385" s="24">
        <v>-115</v>
      </c>
      <c r="J385" s="24">
        <v>5</v>
      </c>
      <c r="K385" s="24">
        <v>69</v>
      </c>
      <c r="L385" s="24">
        <v>93</v>
      </c>
      <c r="M385" s="23">
        <v>118078000</v>
      </c>
    </row>
    <row r="386" spans="1:13" x14ac:dyDescent="0.25">
      <c r="A386">
        <v>2012</v>
      </c>
      <c r="B386" t="s">
        <v>924</v>
      </c>
      <c r="C386" s="24" t="s">
        <v>925</v>
      </c>
      <c r="D386" s="24" t="s">
        <v>879</v>
      </c>
      <c r="E386" s="24" t="s">
        <v>893</v>
      </c>
      <c r="F386" s="24">
        <v>200</v>
      </c>
      <c r="G386" s="24">
        <v>808</v>
      </c>
      <c r="H386" s="24">
        <v>707</v>
      </c>
      <c r="I386" s="24">
        <v>101</v>
      </c>
      <c r="J386" s="24">
        <v>2</v>
      </c>
      <c r="K386" s="24">
        <v>93</v>
      </c>
      <c r="L386" s="24">
        <v>69</v>
      </c>
      <c r="M386" s="23">
        <v>120510974</v>
      </c>
    </row>
    <row r="387" spans="1:13" x14ac:dyDescent="0.25">
      <c r="A387">
        <v>2012</v>
      </c>
      <c r="B387" t="s">
        <v>912</v>
      </c>
      <c r="C387" s="24" t="s">
        <v>913</v>
      </c>
      <c r="D387" s="24" t="s">
        <v>879</v>
      </c>
      <c r="E387" s="24" t="s">
        <v>880</v>
      </c>
      <c r="F387" s="24">
        <v>163</v>
      </c>
      <c r="G387" s="24">
        <v>726</v>
      </c>
      <c r="H387" s="24">
        <v>670</v>
      </c>
      <c r="I387" s="24">
        <v>56</v>
      </c>
      <c r="J387" s="24">
        <v>1</v>
      </c>
      <c r="K387" s="24">
        <v>88</v>
      </c>
      <c r="L387" s="24">
        <v>74</v>
      </c>
      <c r="M387" s="23">
        <v>132300000</v>
      </c>
    </row>
    <row r="388" spans="1:13" x14ac:dyDescent="0.25">
      <c r="A388">
        <v>2012</v>
      </c>
      <c r="B388" t="s">
        <v>944</v>
      </c>
      <c r="C388" s="24" t="s">
        <v>945</v>
      </c>
      <c r="D388" s="24" t="s">
        <v>879</v>
      </c>
      <c r="E388" s="24" t="s">
        <v>893</v>
      </c>
      <c r="F388" s="24">
        <v>187</v>
      </c>
      <c r="G388" s="24">
        <v>767</v>
      </c>
      <c r="H388" s="24">
        <v>699</v>
      </c>
      <c r="I388" s="24">
        <v>68</v>
      </c>
      <c r="J388" s="24">
        <v>3</v>
      </c>
      <c r="K388" s="24">
        <v>89</v>
      </c>
      <c r="L388" s="24">
        <v>73</v>
      </c>
      <c r="M388" s="23">
        <v>154485166</v>
      </c>
    </row>
    <row r="389" spans="1:13" x14ac:dyDescent="0.25">
      <c r="A389">
        <v>2012</v>
      </c>
      <c r="B389" t="s">
        <v>928</v>
      </c>
      <c r="C389" s="24" t="s">
        <v>929</v>
      </c>
      <c r="D389" s="24" t="s">
        <v>879</v>
      </c>
      <c r="E389" s="24" t="s">
        <v>884</v>
      </c>
      <c r="F389" s="24">
        <v>165</v>
      </c>
      <c r="G389" s="24">
        <v>734</v>
      </c>
      <c r="H389" s="24">
        <v>806</v>
      </c>
      <c r="I389" s="24">
        <v>-72</v>
      </c>
      <c r="J389" s="24">
        <v>5</v>
      </c>
      <c r="K389" s="24">
        <v>69</v>
      </c>
      <c r="L389" s="24">
        <v>93</v>
      </c>
      <c r="M389" s="23">
        <v>173186617</v>
      </c>
    </row>
    <row r="390" spans="1:13" x14ac:dyDescent="0.25">
      <c r="A390">
        <v>2012</v>
      </c>
      <c r="B390" t="s">
        <v>902</v>
      </c>
      <c r="C390" s="24" t="s">
        <v>903</v>
      </c>
      <c r="D390" s="24" t="s">
        <v>883</v>
      </c>
      <c r="E390" s="24" t="s">
        <v>884</v>
      </c>
      <c r="F390" s="24">
        <v>158</v>
      </c>
      <c r="G390" s="24">
        <v>684</v>
      </c>
      <c r="H390" s="24">
        <v>680</v>
      </c>
      <c r="I390" s="24">
        <v>4</v>
      </c>
      <c r="J390" s="24">
        <v>3</v>
      </c>
      <c r="K390" s="24">
        <v>81</v>
      </c>
      <c r="L390" s="24">
        <v>81</v>
      </c>
      <c r="M390" s="23">
        <v>174538938</v>
      </c>
    </row>
    <row r="391" spans="1:13" x14ac:dyDescent="0.25">
      <c r="A391">
        <v>2012</v>
      </c>
      <c r="B391" t="s">
        <v>940</v>
      </c>
      <c r="C391" s="24" t="s">
        <v>941</v>
      </c>
      <c r="D391" s="24" t="s">
        <v>879</v>
      </c>
      <c r="E391" s="24" t="s">
        <v>884</v>
      </c>
      <c r="F391" s="24">
        <v>245</v>
      </c>
      <c r="G391" s="24">
        <v>804</v>
      </c>
      <c r="H391" s="24">
        <v>668</v>
      </c>
      <c r="I391" s="24">
        <v>136</v>
      </c>
      <c r="J391" s="24">
        <v>1</v>
      </c>
      <c r="K391" s="24">
        <v>95</v>
      </c>
      <c r="L391" s="24">
        <v>67</v>
      </c>
      <c r="M391" s="23">
        <v>196522289</v>
      </c>
    </row>
    <row r="392" spans="1:13" x14ac:dyDescent="0.25">
      <c r="A392">
        <v>2013</v>
      </c>
      <c r="B392" t="s">
        <v>904</v>
      </c>
      <c r="C392" s="24" t="s">
        <v>905</v>
      </c>
      <c r="D392" s="24" t="s">
        <v>879</v>
      </c>
      <c r="E392" s="24" t="s">
        <v>893</v>
      </c>
      <c r="F392" s="24">
        <v>148</v>
      </c>
      <c r="G392" s="24">
        <v>610</v>
      </c>
      <c r="H392" s="24">
        <v>848</v>
      </c>
      <c r="I392" s="24">
        <v>-238</v>
      </c>
      <c r="J392" s="24">
        <v>5</v>
      </c>
      <c r="K392" s="24">
        <v>51</v>
      </c>
      <c r="L392" s="24">
        <v>111</v>
      </c>
      <c r="M392" s="23">
        <v>17890700</v>
      </c>
    </row>
    <row r="393" spans="1:13" x14ac:dyDescent="0.25">
      <c r="A393">
        <v>2013</v>
      </c>
      <c r="B393" t="s">
        <v>947</v>
      </c>
      <c r="C393" s="24" t="s">
        <v>948</v>
      </c>
      <c r="D393" s="24" t="s">
        <v>883</v>
      </c>
      <c r="E393" s="24" t="s">
        <v>884</v>
      </c>
      <c r="F393" s="24">
        <v>95</v>
      </c>
      <c r="G393" s="24">
        <v>513</v>
      </c>
      <c r="H393" s="24">
        <v>646</v>
      </c>
      <c r="I393" s="24">
        <v>-133</v>
      </c>
      <c r="J393" s="24">
        <v>5</v>
      </c>
      <c r="K393" s="24">
        <v>62</v>
      </c>
      <c r="L393" s="24">
        <v>100</v>
      </c>
      <c r="M393" s="23">
        <v>33601900</v>
      </c>
    </row>
    <row r="394" spans="1:13" x14ac:dyDescent="0.25">
      <c r="A394">
        <v>2013</v>
      </c>
      <c r="B394" t="s">
        <v>930</v>
      </c>
      <c r="C394" s="24" t="s">
        <v>931</v>
      </c>
      <c r="D394" s="24" t="s">
        <v>883</v>
      </c>
      <c r="E394" s="24" t="s">
        <v>884</v>
      </c>
      <c r="F394" s="24">
        <v>130</v>
      </c>
      <c r="G394" s="24">
        <v>619</v>
      </c>
      <c r="H394" s="24">
        <v>684</v>
      </c>
      <c r="I394" s="24">
        <v>-65</v>
      </c>
      <c r="J394" s="24">
        <v>4</v>
      </c>
      <c r="K394" s="24">
        <v>74</v>
      </c>
      <c r="L394" s="24">
        <v>88</v>
      </c>
      <c r="M394" s="23">
        <v>49448346</v>
      </c>
    </row>
    <row r="395" spans="1:13" x14ac:dyDescent="0.25">
      <c r="A395">
        <v>2013</v>
      </c>
      <c r="B395" t="s">
        <v>946</v>
      </c>
      <c r="C395" s="24" t="s">
        <v>923</v>
      </c>
      <c r="D395" s="24" t="s">
        <v>879</v>
      </c>
      <c r="E395" s="24" t="s">
        <v>884</v>
      </c>
      <c r="F395" s="24">
        <v>165</v>
      </c>
      <c r="G395" s="24">
        <v>700</v>
      </c>
      <c r="H395" s="24">
        <v>646</v>
      </c>
      <c r="I395" s="24">
        <v>54</v>
      </c>
      <c r="J395" s="24">
        <v>2</v>
      </c>
      <c r="K395" s="24">
        <v>92</v>
      </c>
      <c r="L395" s="24">
        <v>71</v>
      </c>
      <c r="M395" s="23">
        <v>52955272</v>
      </c>
    </row>
    <row r="396" spans="1:13" x14ac:dyDescent="0.25">
      <c r="A396">
        <v>2013</v>
      </c>
      <c r="B396" t="s">
        <v>891</v>
      </c>
      <c r="C396" s="24" t="s">
        <v>892</v>
      </c>
      <c r="D396" s="24" t="s">
        <v>879</v>
      </c>
      <c r="E396" s="24" t="s">
        <v>893</v>
      </c>
      <c r="F396" s="24">
        <v>186</v>
      </c>
      <c r="G396" s="24">
        <v>767</v>
      </c>
      <c r="H396" s="24">
        <v>625</v>
      </c>
      <c r="I396" s="24">
        <v>142</v>
      </c>
      <c r="J396" s="24">
        <v>1</v>
      </c>
      <c r="K396" s="24">
        <v>96</v>
      </c>
      <c r="L396" s="24">
        <v>66</v>
      </c>
      <c r="M396" s="23">
        <v>60132500</v>
      </c>
    </row>
    <row r="397" spans="1:13" x14ac:dyDescent="0.25">
      <c r="A397">
        <v>2013</v>
      </c>
      <c r="B397" t="s">
        <v>910</v>
      </c>
      <c r="C397" s="24" t="s">
        <v>911</v>
      </c>
      <c r="D397" s="24" t="s">
        <v>883</v>
      </c>
      <c r="E397" s="24" t="s">
        <v>893</v>
      </c>
      <c r="F397" s="24">
        <v>146</v>
      </c>
      <c r="G397" s="24">
        <v>618</v>
      </c>
      <c r="H397" s="24">
        <v>700</v>
      </c>
      <c r="I397" s="24">
        <v>-82</v>
      </c>
      <c r="J397" s="24">
        <v>3</v>
      </c>
      <c r="K397" s="24">
        <v>76</v>
      </c>
      <c r="L397" s="24">
        <v>86</v>
      </c>
      <c r="M397" s="23">
        <v>65585500</v>
      </c>
    </row>
    <row r="398" spans="1:13" x14ac:dyDescent="0.25">
      <c r="A398">
        <v>2013</v>
      </c>
      <c r="B398" t="s">
        <v>914</v>
      </c>
      <c r="C398" s="24" t="s">
        <v>915</v>
      </c>
      <c r="D398" s="24" t="s">
        <v>879</v>
      </c>
      <c r="E398" s="24" t="s">
        <v>893</v>
      </c>
      <c r="F398" s="24">
        <v>188</v>
      </c>
      <c r="G398" s="24">
        <v>624</v>
      </c>
      <c r="H398" s="24">
        <v>754</v>
      </c>
      <c r="I398" s="24">
        <v>-130</v>
      </c>
      <c r="J398" s="24">
        <v>4</v>
      </c>
      <c r="K398" s="24">
        <v>71</v>
      </c>
      <c r="L398" s="24">
        <v>91</v>
      </c>
      <c r="M398" s="23">
        <v>74005043</v>
      </c>
    </row>
    <row r="399" spans="1:13" x14ac:dyDescent="0.25">
      <c r="A399">
        <v>2013</v>
      </c>
      <c r="B399" t="s">
        <v>918</v>
      </c>
      <c r="C399" s="24" t="s">
        <v>919</v>
      </c>
      <c r="D399" s="24" t="s">
        <v>883</v>
      </c>
      <c r="E399" s="24" t="s">
        <v>893</v>
      </c>
      <c r="F399" s="24">
        <v>159</v>
      </c>
      <c r="G399" s="24">
        <v>706</v>
      </c>
      <c r="H399" s="24">
        <v>760</v>
      </c>
      <c r="I399" s="24">
        <v>-54</v>
      </c>
      <c r="J399" s="24">
        <v>5</v>
      </c>
      <c r="K399" s="24">
        <v>74</v>
      </c>
      <c r="L399" s="24">
        <v>88</v>
      </c>
      <c r="M399" s="23">
        <v>74409071</v>
      </c>
    </row>
    <row r="400" spans="1:13" x14ac:dyDescent="0.25">
      <c r="A400">
        <v>2013</v>
      </c>
      <c r="B400" t="s">
        <v>877</v>
      </c>
      <c r="C400" s="24" t="s">
        <v>878</v>
      </c>
      <c r="D400" s="24" t="s">
        <v>879</v>
      </c>
      <c r="E400" s="24" t="s">
        <v>880</v>
      </c>
      <c r="F400" s="24">
        <v>151</v>
      </c>
      <c r="G400" s="24">
        <v>614</v>
      </c>
      <c r="H400" s="24">
        <v>788</v>
      </c>
      <c r="I400" s="24">
        <v>-174</v>
      </c>
      <c r="J400" s="24">
        <v>4</v>
      </c>
      <c r="K400" s="24">
        <v>66</v>
      </c>
      <c r="L400" s="24">
        <v>96</v>
      </c>
      <c r="M400" s="23">
        <v>75337500</v>
      </c>
    </row>
    <row r="401" spans="1:13" x14ac:dyDescent="0.25">
      <c r="A401">
        <v>2013</v>
      </c>
      <c r="B401" t="s">
        <v>926</v>
      </c>
      <c r="C401" s="24" t="s">
        <v>927</v>
      </c>
      <c r="D401" s="24" t="s">
        <v>879</v>
      </c>
      <c r="E401" s="24" t="s">
        <v>880</v>
      </c>
      <c r="F401" s="24">
        <v>171</v>
      </c>
      <c r="G401" s="24">
        <v>745</v>
      </c>
      <c r="H401" s="24">
        <v>662</v>
      </c>
      <c r="I401" s="24">
        <v>83</v>
      </c>
      <c r="J401" s="24">
        <v>2</v>
      </c>
      <c r="K401" s="24">
        <v>92</v>
      </c>
      <c r="L401" s="24">
        <v>70</v>
      </c>
      <c r="M401" s="23">
        <v>75771800</v>
      </c>
    </row>
    <row r="402" spans="1:13" x14ac:dyDescent="0.25">
      <c r="A402">
        <v>2013</v>
      </c>
      <c r="B402" t="s">
        <v>896</v>
      </c>
      <c r="C402" s="24" t="s">
        <v>897</v>
      </c>
      <c r="D402" s="24" t="s">
        <v>883</v>
      </c>
      <c r="E402" s="24" t="s">
        <v>880</v>
      </c>
      <c r="F402" s="24">
        <v>157</v>
      </c>
      <c r="G402" s="24">
        <v>640</v>
      </c>
      <c r="H402" s="24">
        <v>687</v>
      </c>
      <c r="I402" s="24">
        <v>-47</v>
      </c>
      <c r="J402" s="24">
        <v>4</v>
      </c>
      <c r="K402" s="24">
        <v>74</v>
      </c>
      <c r="L402" s="24">
        <v>88</v>
      </c>
      <c r="M402" s="23">
        <v>76947033</v>
      </c>
    </row>
    <row r="403" spans="1:13" x14ac:dyDescent="0.25">
      <c r="A403">
        <v>2013</v>
      </c>
      <c r="B403" t="s">
        <v>887</v>
      </c>
      <c r="C403" s="24" t="s">
        <v>888</v>
      </c>
      <c r="D403" s="24" t="s">
        <v>883</v>
      </c>
      <c r="E403" s="24" t="s">
        <v>880</v>
      </c>
      <c r="F403" s="24">
        <v>161</v>
      </c>
      <c r="G403" s="24">
        <v>634</v>
      </c>
      <c r="H403" s="24">
        <v>577</v>
      </c>
      <c r="I403" s="24">
        <v>57</v>
      </c>
      <c r="J403" s="24">
        <v>2</v>
      </c>
      <c r="K403" s="24">
        <v>94</v>
      </c>
      <c r="L403" s="24">
        <v>68</v>
      </c>
      <c r="M403" s="23">
        <v>77062000</v>
      </c>
    </row>
    <row r="404" spans="1:13" x14ac:dyDescent="0.25">
      <c r="A404">
        <v>2013</v>
      </c>
      <c r="B404" t="s">
        <v>885</v>
      </c>
      <c r="C404" s="24" t="s">
        <v>886</v>
      </c>
      <c r="D404" s="24" t="s">
        <v>879</v>
      </c>
      <c r="E404" s="24" t="s">
        <v>880</v>
      </c>
      <c r="F404" s="24">
        <v>112</v>
      </c>
      <c r="G404" s="24">
        <v>648</v>
      </c>
      <c r="H404" s="24">
        <v>601</v>
      </c>
      <c r="I404" s="24">
        <v>47</v>
      </c>
      <c r="J404" s="24">
        <v>3</v>
      </c>
      <c r="K404" s="24">
        <v>86</v>
      </c>
      <c r="L404" s="24">
        <v>76</v>
      </c>
      <c r="M404" s="23">
        <v>80091725</v>
      </c>
    </row>
    <row r="405" spans="1:13" x14ac:dyDescent="0.25">
      <c r="A405">
        <v>2013</v>
      </c>
      <c r="B405" t="s">
        <v>934</v>
      </c>
      <c r="C405" s="24" t="s">
        <v>935</v>
      </c>
      <c r="D405" s="24" t="s">
        <v>879</v>
      </c>
      <c r="E405" s="24" t="s">
        <v>884</v>
      </c>
      <c r="F405" s="24">
        <v>212</v>
      </c>
      <c r="G405" s="24">
        <v>745</v>
      </c>
      <c r="H405" s="24">
        <v>709</v>
      </c>
      <c r="I405" s="24">
        <v>36</v>
      </c>
      <c r="J405" s="24">
        <v>3</v>
      </c>
      <c r="K405" s="24">
        <v>85</v>
      </c>
      <c r="L405" s="24">
        <v>77</v>
      </c>
      <c r="M405" s="23">
        <v>84393333</v>
      </c>
    </row>
    <row r="406" spans="1:13" x14ac:dyDescent="0.25">
      <c r="A406">
        <v>2013</v>
      </c>
      <c r="B406" t="s">
        <v>936</v>
      </c>
      <c r="C406" s="24" t="s">
        <v>937</v>
      </c>
      <c r="D406" s="24" t="s">
        <v>883</v>
      </c>
      <c r="E406" s="24" t="s">
        <v>884</v>
      </c>
      <c r="F406" s="24">
        <v>181</v>
      </c>
      <c r="G406" s="24">
        <v>688</v>
      </c>
      <c r="H406" s="24">
        <v>548</v>
      </c>
      <c r="I406" s="24">
        <v>140</v>
      </c>
      <c r="J406" s="24">
        <v>1</v>
      </c>
      <c r="K406" s="24">
        <v>96</v>
      </c>
      <c r="L406" s="24">
        <v>66</v>
      </c>
      <c r="M406" s="23">
        <v>87871525</v>
      </c>
    </row>
    <row r="407" spans="1:13" x14ac:dyDescent="0.25">
      <c r="A407">
        <v>2013</v>
      </c>
      <c r="B407" t="s">
        <v>932</v>
      </c>
      <c r="C407" s="24" t="s">
        <v>933</v>
      </c>
      <c r="D407" s="24" t="s">
        <v>883</v>
      </c>
      <c r="E407" s="24" t="s">
        <v>893</v>
      </c>
      <c r="F407" s="24">
        <v>130</v>
      </c>
      <c r="G407" s="24">
        <v>685</v>
      </c>
      <c r="H407" s="24">
        <v>695</v>
      </c>
      <c r="I407" s="24">
        <v>-10</v>
      </c>
      <c r="J407" s="24">
        <v>2</v>
      </c>
      <c r="K407" s="24">
        <v>81</v>
      </c>
      <c r="L407" s="24">
        <v>81</v>
      </c>
      <c r="M407" s="23">
        <v>90132000</v>
      </c>
    </row>
    <row r="408" spans="1:13" x14ac:dyDescent="0.25">
      <c r="A408">
        <v>2013</v>
      </c>
      <c r="B408" t="s">
        <v>920</v>
      </c>
      <c r="C408" s="24" t="s">
        <v>921</v>
      </c>
      <c r="D408" s="24" t="s">
        <v>883</v>
      </c>
      <c r="E408" s="24" t="s">
        <v>880</v>
      </c>
      <c r="F408" s="24">
        <v>125</v>
      </c>
      <c r="G408" s="24">
        <v>783</v>
      </c>
      <c r="H408" s="24">
        <v>596</v>
      </c>
      <c r="I408" s="24">
        <v>187</v>
      </c>
      <c r="J408" s="24">
        <v>1</v>
      </c>
      <c r="K408" s="24">
        <v>97</v>
      </c>
      <c r="L408" s="24">
        <v>65</v>
      </c>
      <c r="M408" s="23">
        <v>92260110</v>
      </c>
    </row>
    <row r="409" spans="1:13" x14ac:dyDescent="0.25">
      <c r="A409">
        <v>2013</v>
      </c>
      <c r="B409" t="s">
        <v>916</v>
      </c>
      <c r="C409" s="24" t="s">
        <v>917</v>
      </c>
      <c r="D409" s="24" t="s">
        <v>883</v>
      </c>
      <c r="E409" s="24" t="s">
        <v>880</v>
      </c>
      <c r="F409" s="24">
        <v>172</v>
      </c>
      <c r="G409" s="24">
        <v>602</v>
      </c>
      <c r="H409" s="24">
        <v>689</v>
      </c>
      <c r="I409" s="24">
        <v>-87</v>
      </c>
      <c r="J409" s="24">
        <v>5</v>
      </c>
      <c r="K409" s="24">
        <v>66</v>
      </c>
      <c r="L409" s="24">
        <v>96</v>
      </c>
      <c r="M409" s="23">
        <v>100567726</v>
      </c>
    </row>
    <row r="410" spans="1:13" x14ac:dyDescent="0.25">
      <c r="A410">
        <v>2013</v>
      </c>
      <c r="B410" t="s">
        <v>900</v>
      </c>
      <c r="C410" s="24" t="s">
        <v>901</v>
      </c>
      <c r="D410" s="24" t="s">
        <v>883</v>
      </c>
      <c r="E410" s="24" t="s">
        <v>880</v>
      </c>
      <c r="F410" s="24">
        <v>155</v>
      </c>
      <c r="G410" s="24">
        <v>698</v>
      </c>
      <c r="H410" s="24">
        <v>589</v>
      </c>
      <c r="I410" s="24">
        <v>109</v>
      </c>
      <c r="J410" s="24">
        <v>3</v>
      </c>
      <c r="K410" s="24">
        <v>90</v>
      </c>
      <c r="L410" s="24">
        <v>72</v>
      </c>
      <c r="M410" s="23">
        <v>106404462</v>
      </c>
    </row>
    <row r="411" spans="1:13" x14ac:dyDescent="0.25">
      <c r="A411">
        <v>2013</v>
      </c>
      <c r="B411" t="s">
        <v>924</v>
      </c>
      <c r="C411" s="24" t="s">
        <v>925</v>
      </c>
      <c r="D411" s="24" t="s">
        <v>879</v>
      </c>
      <c r="E411" s="24" t="s">
        <v>893</v>
      </c>
      <c r="F411" s="24">
        <v>176</v>
      </c>
      <c r="G411" s="24">
        <v>730</v>
      </c>
      <c r="H411" s="24">
        <v>636</v>
      </c>
      <c r="I411" s="24">
        <v>94</v>
      </c>
      <c r="J411" s="24">
        <v>2</v>
      </c>
      <c r="K411" s="24">
        <v>91</v>
      </c>
      <c r="L411" s="24">
        <v>72</v>
      </c>
      <c r="M411" s="23">
        <v>112522600</v>
      </c>
    </row>
    <row r="412" spans="1:13" x14ac:dyDescent="0.25">
      <c r="A412">
        <v>2013</v>
      </c>
      <c r="B412" t="s">
        <v>942</v>
      </c>
      <c r="C412" s="24" t="s">
        <v>943</v>
      </c>
      <c r="D412" s="24" t="s">
        <v>883</v>
      </c>
      <c r="E412" s="24" t="s">
        <v>884</v>
      </c>
      <c r="F412" s="24">
        <v>161</v>
      </c>
      <c r="G412" s="24">
        <v>656</v>
      </c>
      <c r="H412" s="24">
        <v>626</v>
      </c>
      <c r="I412" s="24">
        <v>30</v>
      </c>
      <c r="J412" s="24">
        <v>2</v>
      </c>
      <c r="K412" s="24">
        <v>86</v>
      </c>
      <c r="L412" s="24">
        <v>76</v>
      </c>
      <c r="M412" s="23">
        <v>113703270</v>
      </c>
    </row>
    <row r="413" spans="1:13" x14ac:dyDescent="0.25">
      <c r="A413">
        <v>2013</v>
      </c>
      <c r="B413" t="s">
        <v>889</v>
      </c>
      <c r="C413" s="24" t="s">
        <v>890</v>
      </c>
      <c r="D413" s="24" t="s">
        <v>879</v>
      </c>
      <c r="E413" s="24" t="s">
        <v>880</v>
      </c>
      <c r="F413" s="24">
        <v>148</v>
      </c>
      <c r="G413" s="24">
        <v>598</v>
      </c>
      <c r="H413" s="24">
        <v>723</v>
      </c>
      <c r="I413" s="24">
        <v>-125</v>
      </c>
      <c r="J413" s="24">
        <v>5</v>
      </c>
      <c r="K413" s="24">
        <v>63</v>
      </c>
      <c r="L413" s="24">
        <v>99</v>
      </c>
      <c r="M413" s="23">
        <v>120065277</v>
      </c>
    </row>
    <row r="414" spans="1:13" x14ac:dyDescent="0.25">
      <c r="A414">
        <v>2013</v>
      </c>
      <c r="B414" t="s">
        <v>944</v>
      </c>
      <c r="C414" s="24" t="s">
        <v>945</v>
      </c>
      <c r="D414" s="24" t="s">
        <v>879</v>
      </c>
      <c r="E414" s="24" t="s">
        <v>893</v>
      </c>
      <c r="F414" s="24">
        <v>164</v>
      </c>
      <c r="G414" s="24">
        <v>733</v>
      </c>
      <c r="H414" s="24">
        <v>737</v>
      </c>
      <c r="I414" s="24">
        <v>-4</v>
      </c>
      <c r="J414" s="24">
        <v>3</v>
      </c>
      <c r="K414" s="24">
        <v>78</v>
      </c>
      <c r="L414" s="24">
        <v>84</v>
      </c>
      <c r="M414" s="23">
        <v>124174750</v>
      </c>
    </row>
    <row r="415" spans="1:13" x14ac:dyDescent="0.25">
      <c r="A415">
        <v>2013</v>
      </c>
      <c r="B415" t="s">
        <v>898</v>
      </c>
      <c r="C415" s="24" t="s">
        <v>899</v>
      </c>
      <c r="D415" s="24" t="s">
        <v>879</v>
      </c>
      <c r="E415" s="24" t="s">
        <v>884</v>
      </c>
      <c r="F415" s="24">
        <v>185</v>
      </c>
      <c r="G415" s="24">
        <v>712</v>
      </c>
      <c r="H415" s="24">
        <v>756</v>
      </c>
      <c r="I415" s="24">
        <v>-44</v>
      </c>
      <c r="J415" s="24">
        <v>5</v>
      </c>
      <c r="K415" s="24">
        <v>74</v>
      </c>
      <c r="L415" s="24">
        <v>88</v>
      </c>
      <c r="M415" s="23">
        <v>126288100</v>
      </c>
    </row>
    <row r="416" spans="1:13" x14ac:dyDescent="0.25">
      <c r="A416">
        <v>2013</v>
      </c>
      <c r="B416" t="s">
        <v>908</v>
      </c>
      <c r="C416" s="24" t="s">
        <v>909</v>
      </c>
      <c r="D416" s="24" t="s">
        <v>883</v>
      </c>
      <c r="E416" s="24" t="s">
        <v>893</v>
      </c>
      <c r="F416" s="24">
        <v>107</v>
      </c>
      <c r="G416" s="24">
        <v>629</v>
      </c>
      <c r="H416" s="24">
        <v>691</v>
      </c>
      <c r="I416" s="24">
        <v>-62</v>
      </c>
      <c r="J416" s="24">
        <v>4</v>
      </c>
      <c r="K416" s="24">
        <v>76</v>
      </c>
      <c r="L416" s="24">
        <v>86</v>
      </c>
      <c r="M416" s="23">
        <v>140180334</v>
      </c>
    </row>
    <row r="417" spans="1:13" x14ac:dyDescent="0.25">
      <c r="A417">
        <v>2013</v>
      </c>
      <c r="B417" t="s">
        <v>912</v>
      </c>
      <c r="C417" s="24" t="s">
        <v>913</v>
      </c>
      <c r="D417" s="24" t="s">
        <v>879</v>
      </c>
      <c r="E417" s="24" t="s">
        <v>880</v>
      </c>
      <c r="F417" s="24">
        <v>176</v>
      </c>
      <c r="G417" s="24">
        <v>796</v>
      </c>
      <c r="H417" s="24">
        <v>624</v>
      </c>
      <c r="I417" s="24">
        <v>172</v>
      </c>
      <c r="J417" s="24">
        <v>1</v>
      </c>
      <c r="K417" s="24">
        <v>93</v>
      </c>
      <c r="L417" s="24">
        <v>69</v>
      </c>
      <c r="M417" s="23">
        <v>145989500</v>
      </c>
    </row>
    <row r="418" spans="1:13" x14ac:dyDescent="0.25">
      <c r="A418">
        <v>2013</v>
      </c>
      <c r="B418" t="s">
        <v>928</v>
      </c>
      <c r="C418" s="24" t="s">
        <v>929</v>
      </c>
      <c r="D418" s="24" t="s">
        <v>879</v>
      </c>
      <c r="E418" s="24" t="s">
        <v>884</v>
      </c>
      <c r="F418" s="24">
        <v>178</v>
      </c>
      <c r="G418" s="24">
        <v>853</v>
      </c>
      <c r="H418" s="24">
        <v>656</v>
      </c>
      <c r="I418" s="24">
        <v>197</v>
      </c>
      <c r="J418" s="24">
        <v>1</v>
      </c>
      <c r="K418" s="24">
        <v>97</v>
      </c>
      <c r="L418" s="24">
        <v>65</v>
      </c>
      <c r="M418" s="23">
        <v>151530000</v>
      </c>
    </row>
    <row r="419" spans="1:13" x14ac:dyDescent="0.25">
      <c r="A419">
        <v>2013</v>
      </c>
      <c r="B419" t="s">
        <v>902</v>
      </c>
      <c r="C419" s="24" t="s">
        <v>903</v>
      </c>
      <c r="D419" s="24" t="s">
        <v>883</v>
      </c>
      <c r="E419" s="24" t="s">
        <v>884</v>
      </c>
      <c r="F419" s="24">
        <v>140</v>
      </c>
      <c r="G419" s="24">
        <v>610</v>
      </c>
      <c r="H419" s="24">
        <v>749</v>
      </c>
      <c r="I419" s="24">
        <v>-139</v>
      </c>
      <c r="J419" s="24">
        <v>4</v>
      </c>
      <c r="K419" s="24">
        <v>73</v>
      </c>
      <c r="L419" s="24">
        <v>89</v>
      </c>
      <c r="M419" s="23">
        <v>169863189</v>
      </c>
    </row>
    <row r="420" spans="1:13" x14ac:dyDescent="0.25">
      <c r="A420">
        <v>2013</v>
      </c>
      <c r="B420" t="s">
        <v>938</v>
      </c>
      <c r="C420" s="24" t="s">
        <v>939</v>
      </c>
      <c r="D420" s="24" t="s">
        <v>883</v>
      </c>
      <c r="E420" s="24" t="s">
        <v>893</v>
      </c>
      <c r="F420" s="24">
        <v>138</v>
      </c>
      <c r="G420" s="24">
        <v>649</v>
      </c>
      <c r="H420" s="24">
        <v>582</v>
      </c>
      <c r="I420" s="24">
        <v>67</v>
      </c>
      <c r="J420" s="24">
        <v>1</v>
      </c>
      <c r="K420" s="24">
        <v>92</v>
      </c>
      <c r="L420" s="24">
        <v>70</v>
      </c>
      <c r="M420" s="23">
        <v>223362196</v>
      </c>
    </row>
    <row r="421" spans="1:13" x14ac:dyDescent="0.25">
      <c r="A421">
        <v>2013</v>
      </c>
      <c r="B421" t="s">
        <v>940</v>
      </c>
      <c r="C421" s="24" t="s">
        <v>941</v>
      </c>
      <c r="D421" s="24" t="s">
        <v>879</v>
      </c>
      <c r="E421" s="24" t="s">
        <v>884</v>
      </c>
      <c r="F421" s="24">
        <v>144</v>
      </c>
      <c r="G421" s="24">
        <v>650</v>
      </c>
      <c r="H421" s="24">
        <v>671</v>
      </c>
      <c r="I421" s="24">
        <v>-21</v>
      </c>
      <c r="J421" s="24">
        <v>4</v>
      </c>
      <c r="K421" s="24">
        <v>85</v>
      </c>
      <c r="L421" s="24">
        <v>77</v>
      </c>
      <c r="M421" s="23">
        <v>231978886</v>
      </c>
    </row>
    <row r="422" spans="1:13" x14ac:dyDescent="0.25">
      <c r="A422">
        <v>2014</v>
      </c>
      <c r="B422" t="s">
        <v>904</v>
      </c>
      <c r="C422" s="24" t="s">
        <v>905</v>
      </c>
      <c r="D422" s="24" t="s">
        <v>879</v>
      </c>
      <c r="E422" s="24" t="s">
        <v>893</v>
      </c>
      <c r="F422" s="24">
        <v>163</v>
      </c>
      <c r="G422" s="24">
        <v>629</v>
      </c>
      <c r="H422" s="24">
        <v>723</v>
      </c>
      <c r="I422" s="24">
        <v>-94</v>
      </c>
      <c r="J422" s="24">
        <v>4</v>
      </c>
      <c r="K422" s="24">
        <v>70</v>
      </c>
      <c r="L422" s="24">
        <v>92</v>
      </c>
      <c r="M422" s="23">
        <v>35116300</v>
      </c>
    </row>
    <row r="423" spans="1:13" x14ac:dyDescent="0.25">
      <c r="A423">
        <v>2014</v>
      </c>
      <c r="B423" t="s">
        <v>947</v>
      </c>
      <c r="C423" s="24" t="s">
        <v>948</v>
      </c>
      <c r="D423" s="24" t="s">
        <v>883</v>
      </c>
      <c r="E423" s="24" t="s">
        <v>884</v>
      </c>
      <c r="F423" s="24">
        <v>122</v>
      </c>
      <c r="G423" s="24">
        <v>645</v>
      </c>
      <c r="H423" s="24">
        <v>674</v>
      </c>
      <c r="I423" s="24">
        <v>-29</v>
      </c>
      <c r="J423" s="24">
        <v>4</v>
      </c>
      <c r="K423" s="24">
        <v>77</v>
      </c>
      <c r="L423" s="24">
        <v>85</v>
      </c>
      <c r="M423" s="23">
        <v>41836900</v>
      </c>
    </row>
    <row r="424" spans="1:13" x14ac:dyDescent="0.25">
      <c r="A424">
        <v>2014</v>
      </c>
      <c r="B424" t="s">
        <v>916</v>
      </c>
      <c r="C424" s="24" t="s">
        <v>917</v>
      </c>
      <c r="D424" s="24" t="s">
        <v>883</v>
      </c>
      <c r="E424" s="24" t="s">
        <v>880</v>
      </c>
      <c r="F424" s="24">
        <v>157</v>
      </c>
      <c r="G424" s="24">
        <v>614</v>
      </c>
      <c r="H424" s="24">
        <v>707</v>
      </c>
      <c r="I424" s="24">
        <v>-93</v>
      </c>
      <c r="J424" s="24">
        <v>5</v>
      </c>
      <c r="K424" s="24">
        <v>73</v>
      </c>
      <c r="L424" s="24">
        <v>89</v>
      </c>
      <c r="M424" s="23">
        <v>65522500</v>
      </c>
    </row>
    <row r="425" spans="1:13" x14ac:dyDescent="0.25">
      <c r="A425">
        <v>2014</v>
      </c>
      <c r="B425" t="s">
        <v>891</v>
      </c>
      <c r="C425" s="24" t="s">
        <v>892</v>
      </c>
      <c r="D425" s="24" t="s">
        <v>879</v>
      </c>
      <c r="E425" s="24" t="s">
        <v>893</v>
      </c>
      <c r="F425" s="24">
        <v>146</v>
      </c>
      <c r="G425" s="24">
        <v>729</v>
      </c>
      <c r="H425" s="24">
        <v>572</v>
      </c>
      <c r="I425" s="24">
        <v>157</v>
      </c>
      <c r="J425" s="24">
        <v>2</v>
      </c>
      <c r="K425" s="24">
        <v>88</v>
      </c>
      <c r="L425" s="24">
        <v>74</v>
      </c>
      <c r="M425" s="23">
        <v>72408400</v>
      </c>
    </row>
    <row r="426" spans="1:13" x14ac:dyDescent="0.25">
      <c r="A426">
        <v>2014</v>
      </c>
      <c r="B426" t="s">
        <v>946</v>
      </c>
      <c r="C426" s="24" t="s">
        <v>923</v>
      </c>
      <c r="D426" s="24" t="s">
        <v>879</v>
      </c>
      <c r="E426" s="24" t="s">
        <v>884</v>
      </c>
      <c r="F426" s="24">
        <v>117</v>
      </c>
      <c r="G426" s="24">
        <v>612</v>
      </c>
      <c r="H426" s="24">
        <v>625</v>
      </c>
      <c r="I426" s="24">
        <v>-13</v>
      </c>
      <c r="J426" s="24">
        <v>4</v>
      </c>
      <c r="K426" s="24">
        <v>77</v>
      </c>
      <c r="L426" s="24">
        <v>85</v>
      </c>
      <c r="M426" s="23">
        <v>72689100</v>
      </c>
    </row>
    <row r="427" spans="1:13" x14ac:dyDescent="0.25">
      <c r="A427">
        <v>2014</v>
      </c>
      <c r="B427" t="s">
        <v>885</v>
      </c>
      <c r="C427" s="24" t="s">
        <v>886</v>
      </c>
      <c r="D427" s="24" t="s">
        <v>879</v>
      </c>
      <c r="E427" s="24" t="s">
        <v>880</v>
      </c>
      <c r="F427" s="24">
        <v>95</v>
      </c>
      <c r="G427" s="24">
        <v>651</v>
      </c>
      <c r="H427" s="24">
        <v>624</v>
      </c>
      <c r="I427" s="24">
        <v>27</v>
      </c>
      <c r="J427" s="24">
        <v>2</v>
      </c>
      <c r="K427" s="24">
        <v>89</v>
      </c>
      <c r="L427" s="24">
        <v>73</v>
      </c>
      <c r="M427" s="23">
        <v>74594075</v>
      </c>
    </row>
    <row r="428" spans="1:13" x14ac:dyDescent="0.25">
      <c r="A428">
        <v>2014</v>
      </c>
      <c r="B428" t="s">
        <v>910</v>
      </c>
      <c r="C428" s="24" t="s">
        <v>911</v>
      </c>
      <c r="D428" s="24" t="s">
        <v>883</v>
      </c>
      <c r="E428" s="24" t="s">
        <v>893</v>
      </c>
      <c r="F428" s="24">
        <v>109</v>
      </c>
      <c r="G428" s="24">
        <v>535</v>
      </c>
      <c r="H428" s="24">
        <v>577</v>
      </c>
      <c r="I428" s="24">
        <v>-42</v>
      </c>
      <c r="J428" s="24">
        <v>3</v>
      </c>
      <c r="K428" s="24">
        <v>77</v>
      </c>
      <c r="L428" s="24">
        <v>85</v>
      </c>
      <c r="M428" s="23">
        <v>75685700</v>
      </c>
    </row>
    <row r="429" spans="1:13" x14ac:dyDescent="0.25">
      <c r="A429">
        <v>2014</v>
      </c>
      <c r="B429" t="s">
        <v>887</v>
      </c>
      <c r="C429" s="24" t="s">
        <v>888</v>
      </c>
      <c r="D429" s="24" t="s">
        <v>883</v>
      </c>
      <c r="E429" s="24" t="s">
        <v>880</v>
      </c>
      <c r="F429" s="24">
        <v>156</v>
      </c>
      <c r="G429" s="24">
        <v>682</v>
      </c>
      <c r="H429" s="24">
        <v>631</v>
      </c>
      <c r="I429" s="24">
        <v>51</v>
      </c>
      <c r="J429" s="24">
        <v>2</v>
      </c>
      <c r="K429" s="24">
        <v>88</v>
      </c>
      <c r="L429" s="24">
        <v>74</v>
      </c>
      <c r="M429" s="23">
        <v>77178000</v>
      </c>
    </row>
    <row r="430" spans="1:13" x14ac:dyDescent="0.25">
      <c r="A430">
        <v>2014</v>
      </c>
      <c r="B430" t="s">
        <v>889</v>
      </c>
      <c r="C430" s="24" t="s">
        <v>890</v>
      </c>
      <c r="D430" s="24" t="s">
        <v>879</v>
      </c>
      <c r="E430" s="24" t="s">
        <v>880</v>
      </c>
      <c r="F430" s="24">
        <v>155</v>
      </c>
      <c r="G430" s="24">
        <v>660</v>
      </c>
      <c r="H430" s="24">
        <v>758</v>
      </c>
      <c r="I430" s="24">
        <v>-98</v>
      </c>
      <c r="J430" s="24">
        <v>4</v>
      </c>
      <c r="K430" s="24">
        <v>73</v>
      </c>
      <c r="L430" s="24">
        <v>89</v>
      </c>
      <c r="M430" s="23">
        <v>81830500</v>
      </c>
    </row>
    <row r="431" spans="1:13" x14ac:dyDescent="0.25">
      <c r="A431">
        <v>2014</v>
      </c>
      <c r="B431" t="s">
        <v>926</v>
      </c>
      <c r="C431" s="24" t="s">
        <v>927</v>
      </c>
      <c r="D431" s="24" t="s">
        <v>879</v>
      </c>
      <c r="E431" s="24" t="s">
        <v>880</v>
      </c>
      <c r="F431" s="24">
        <v>142</v>
      </c>
      <c r="G431" s="24">
        <v>669</v>
      </c>
      <c r="H431" s="24">
        <v>653</v>
      </c>
      <c r="I431" s="24">
        <v>16</v>
      </c>
      <c r="J431" s="24">
        <v>3</v>
      </c>
      <c r="K431" s="24">
        <v>85</v>
      </c>
      <c r="L431" s="24">
        <v>77</v>
      </c>
      <c r="M431" s="23">
        <v>82151899</v>
      </c>
    </row>
    <row r="432" spans="1:13" x14ac:dyDescent="0.25">
      <c r="A432">
        <v>2014</v>
      </c>
      <c r="B432" t="s">
        <v>877</v>
      </c>
      <c r="C432" s="24" t="s">
        <v>878</v>
      </c>
      <c r="D432" s="24" t="s">
        <v>879</v>
      </c>
      <c r="E432" s="24" t="s">
        <v>880</v>
      </c>
      <c r="F432" s="24">
        <v>128</v>
      </c>
      <c r="G432" s="24">
        <v>715</v>
      </c>
      <c r="H432" s="24">
        <v>777</v>
      </c>
      <c r="I432" s="24">
        <v>-62</v>
      </c>
      <c r="J432" s="24">
        <v>5</v>
      </c>
      <c r="K432" s="24">
        <v>70</v>
      </c>
      <c r="L432" s="24">
        <v>92</v>
      </c>
      <c r="M432" s="23">
        <v>83762500</v>
      </c>
    </row>
    <row r="433" spans="1:13" x14ac:dyDescent="0.25">
      <c r="A433">
        <v>2014</v>
      </c>
      <c r="B433" t="s">
        <v>930</v>
      </c>
      <c r="C433" s="24" t="s">
        <v>931</v>
      </c>
      <c r="D433" s="24" t="s">
        <v>883</v>
      </c>
      <c r="E433" s="24" t="s">
        <v>884</v>
      </c>
      <c r="F433" s="24">
        <v>125</v>
      </c>
      <c r="G433" s="24">
        <v>629</v>
      </c>
      <c r="H433" s="24">
        <v>618</v>
      </c>
      <c r="I433" s="24">
        <v>11</v>
      </c>
      <c r="J433" s="24">
        <v>3</v>
      </c>
      <c r="K433" s="24">
        <v>79</v>
      </c>
      <c r="L433" s="24">
        <v>83</v>
      </c>
      <c r="M433" s="23">
        <v>85556990</v>
      </c>
    </row>
    <row r="434" spans="1:13" x14ac:dyDescent="0.25">
      <c r="A434">
        <v>2014</v>
      </c>
      <c r="B434" t="s">
        <v>914</v>
      </c>
      <c r="C434" s="24" t="s">
        <v>915</v>
      </c>
      <c r="D434" s="24" t="s">
        <v>879</v>
      </c>
      <c r="E434" s="24" t="s">
        <v>893</v>
      </c>
      <c r="F434" s="24">
        <v>136</v>
      </c>
      <c r="G434" s="24">
        <v>634</v>
      </c>
      <c r="H434" s="24">
        <v>554</v>
      </c>
      <c r="I434" s="24">
        <v>80</v>
      </c>
      <c r="J434" s="24">
        <v>3</v>
      </c>
      <c r="K434" s="24">
        <v>87</v>
      </c>
      <c r="L434" s="24">
        <v>75</v>
      </c>
      <c r="M434" s="23">
        <v>92531100</v>
      </c>
    </row>
    <row r="435" spans="1:13" x14ac:dyDescent="0.25">
      <c r="A435">
        <v>2014</v>
      </c>
      <c r="B435" t="s">
        <v>918</v>
      </c>
      <c r="C435" s="24" t="s">
        <v>919</v>
      </c>
      <c r="D435" s="24" t="s">
        <v>883</v>
      </c>
      <c r="E435" s="24" t="s">
        <v>893</v>
      </c>
      <c r="F435" s="24">
        <v>186</v>
      </c>
      <c r="G435" s="24">
        <v>755</v>
      </c>
      <c r="H435" s="24">
        <v>818</v>
      </c>
      <c r="I435" s="24">
        <v>-63</v>
      </c>
      <c r="J435" s="24">
        <v>4</v>
      </c>
      <c r="K435" s="24">
        <v>66</v>
      </c>
      <c r="L435" s="24">
        <v>96</v>
      </c>
      <c r="M435" s="23">
        <v>95403500</v>
      </c>
    </row>
    <row r="436" spans="1:13" x14ac:dyDescent="0.25">
      <c r="A436">
        <v>2014</v>
      </c>
      <c r="B436" t="s">
        <v>936</v>
      </c>
      <c r="C436" s="24" t="s">
        <v>937</v>
      </c>
      <c r="D436" s="24" t="s">
        <v>883</v>
      </c>
      <c r="E436" s="24" t="s">
        <v>884</v>
      </c>
      <c r="F436" s="24">
        <v>123</v>
      </c>
      <c r="G436" s="24">
        <v>573</v>
      </c>
      <c r="H436" s="24">
        <v>597</v>
      </c>
      <c r="I436" s="24">
        <v>-24</v>
      </c>
      <c r="J436" s="24">
        <v>2</v>
      </c>
      <c r="K436" s="24">
        <v>79</v>
      </c>
      <c r="L436" s="24">
        <v>83</v>
      </c>
      <c r="M436" s="23">
        <v>97609000</v>
      </c>
    </row>
    <row r="437" spans="1:13" x14ac:dyDescent="0.25">
      <c r="A437">
        <v>2014</v>
      </c>
      <c r="B437" t="s">
        <v>932</v>
      </c>
      <c r="C437" s="24" t="s">
        <v>933</v>
      </c>
      <c r="D437" s="24" t="s">
        <v>883</v>
      </c>
      <c r="E437" s="24" t="s">
        <v>893</v>
      </c>
      <c r="F437" s="24">
        <v>118</v>
      </c>
      <c r="G437" s="24">
        <v>615</v>
      </c>
      <c r="H437" s="24">
        <v>742</v>
      </c>
      <c r="I437" s="24">
        <v>-127</v>
      </c>
      <c r="J437" s="24">
        <v>5</v>
      </c>
      <c r="K437" s="24">
        <v>64</v>
      </c>
      <c r="L437" s="24">
        <v>98</v>
      </c>
      <c r="M437" s="23">
        <v>97861500</v>
      </c>
    </row>
    <row r="438" spans="1:13" x14ac:dyDescent="0.25">
      <c r="A438">
        <v>2014</v>
      </c>
      <c r="B438" t="s">
        <v>896</v>
      </c>
      <c r="C438" s="24" t="s">
        <v>897</v>
      </c>
      <c r="D438" s="24" t="s">
        <v>883</v>
      </c>
      <c r="E438" s="24" t="s">
        <v>880</v>
      </c>
      <c r="F438" s="24">
        <v>150</v>
      </c>
      <c r="G438" s="24">
        <v>650</v>
      </c>
      <c r="H438" s="24">
        <v>657</v>
      </c>
      <c r="I438" s="24">
        <v>-7</v>
      </c>
      <c r="J438" s="24">
        <v>3</v>
      </c>
      <c r="K438" s="24">
        <v>82</v>
      </c>
      <c r="L438" s="24">
        <v>80</v>
      </c>
      <c r="M438" s="23">
        <v>101217000</v>
      </c>
    </row>
    <row r="439" spans="1:13" x14ac:dyDescent="0.25">
      <c r="A439">
        <v>2014</v>
      </c>
      <c r="B439" t="s">
        <v>934</v>
      </c>
      <c r="C439" s="24" t="s">
        <v>935</v>
      </c>
      <c r="D439" s="24" t="s">
        <v>879</v>
      </c>
      <c r="E439" s="24" t="s">
        <v>884</v>
      </c>
      <c r="F439" s="24">
        <v>211</v>
      </c>
      <c r="G439" s="24">
        <v>705</v>
      </c>
      <c r="H439" s="24">
        <v>593</v>
      </c>
      <c r="I439" s="24">
        <v>112</v>
      </c>
      <c r="J439" s="24">
        <v>1</v>
      </c>
      <c r="K439" s="24">
        <v>96</v>
      </c>
      <c r="L439" s="24">
        <v>66</v>
      </c>
      <c r="M439" s="23">
        <v>103416000</v>
      </c>
    </row>
    <row r="440" spans="1:13" x14ac:dyDescent="0.25">
      <c r="A440">
        <v>2014</v>
      </c>
      <c r="B440" t="s">
        <v>900</v>
      </c>
      <c r="C440" s="24" t="s">
        <v>901</v>
      </c>
      <c r="D440" s="24" t="s">
        <v>883</v>
      </c>
      <c r="E440" s="24" t="s">
        <v>880</v>
      </c>
      <c r="F440" s="24">
        <v>131</v>
      </c>
      <c r="G440" s="24">
        <v>595</v>
      </c>
      <c r="H440" s="24">
        <v>612</v>
      </c>
      <c r="I440" s="24">
        <v>-17</v>
      </c>
      <c r="J440" s="24">
        <v>4</v>
      </c>
      <c r="K440" s="24">
        <v>76</v>
      </c>
      <c r="L440" s="24">
        <v>86</v>
      </c>
      <c r="M440" s="23">
        <v>108217500</v>
      </c>
    </row>
    <row r="441" spans="1:13" x14ac:dyDescent="0.25">
      <c r="A441">
        <v>2014</v>
      </c>
      <c r="B441" t="s">
        <v>898</v>
      </c>
      <c r="C441" s="24" t="s">
        <v>899</v>
      </c>
      <c r="D441" s="24" t="s">
        <v>879</v>
      </c>
      <c r="E441" s="24" t="s">
        <v>884</v>
      </c>
      <c r="F441" s="24">
        <v>177</v>
      </c>
      <c r="G441" s="24">
        <v>723</v>
      </c>
      <c r="H441" s="24">
        <v>686</v>
      </c>
      <c r="I441" s="24">
        <v>37</v>
      </c>
      <c r="J441" s="24">
        <v>3</v>
      </c>
      <c r="K441" s="24">
        <v>83</v>
      </c>
      <c r="L441" s="24">
        <v>79</v>
      </c>
      <c r="M441" s="23">
        <v>109920100</v>
      </c>
    </row>
    <row r="442" spans="1:13" x14ac:dyDescent="0.25">
      <c r="A442">
        <v>2014</v>
      </c>
      <c r="B442" t="s">
        <v>924</v>
      </c>
      <c r="C442" s="24" t="s">
        <v>925</v>
      </c>
      <c r="D442" s="24" t="s">
        <v>879</v>
      </c>
      <c r="E442" s="24" t="s">
        <v>893</v>
      </c>
      <c r="F442" s="24">
        <v>111</v>
      </c>
      <c r="G442" s="24">
        <v>637</v>
      </c>
      <c r="H442" s="24">
        <v>773</v>
      </c>
      <c r="I442" s="24">
        <v>-136</v>
      </c>
      <c r="J442" s="24">
        <v>5</v>
      </c>
      <c r="K442" s="24">
        <v>67</v>
      </c>
      <c r="L442" s="24">
        <v>95</v>
      </c>
      <c r="M442" s="23">
        <v>112255059</v>
      </c>
    </row>
    <row r="443" spans="1:13" x14ac:dyDescent="0.25">
      <c r="A443">
        <v>2014</v>
      </c>
      <c r="B443" t="s">
        <v>920</v>
      </c>
      <c r="C443" s="24" t="s">
        <v>921</v>
      </c>
      <c r="D443" s="24" t="s">
        <v>883</v>
      </c>
      <c r="E443" s="24" t="s">
        <v>880</v>
      </c>
      <c r="F443" s="24">
        <v>105</v>
      </c>
      <c r="G443" s="24">
        <v>619</v>
      </c>
      <c r="H443" s="24">
        <v>603</v>
      </c>
      <c r="I443" s="24">
        <v>16</v>
      </c>
      <c r="J443" s="24">
        <v>1</v>
      </c>
      <c r="K443" s="24">
        <v>90</v>
      </c>
      <c r="L443" s="24">
        <v>72</v>
      </c>
      <c r="M443" s="23">
        <v>120693000</v>
      </c>
    </row>
    <row r="444" spans="1:13" x14ac:dyDescent="0.25">
      <c r="A444">
        <v>2014</v>
      </c>
      <c r="B444" t="s">
        <v>944</v>
      </c>
      <c r="C444" s="24" t="s">
        <v>945</v>
      </c>
      <c r="D444" s="24" t="s">
        <v>879</v>
      </c>
      <c r="E444" s="24" t="s">
        <v>893</v>
      </c>
      <c r="F444" s="24">
        <v>155</v>
      </c>
      <c r="G444" s="24">
        <v>773</v>
      </c>
      <c r="H444" s="24">
        <v>630</v>
      </c>
      <c r="I444" s="24">
        <v>143</v>
      </c>
      <c r="J444" s="24">
        <v>1</v>
      </c>
      <c r="K444" s="24">
        <v>98</v>
      </c>
      <c r="L444" s="24">
        <v>64</v>
      </c>
      <c r="M444" s="23">
        <v>121988250</v>
      </c>
    </row>
    <row r="445" spans="1:13" x14ac:dyDescent="0.25">
      <c r="A445">
        <v>2014</v>
      </c>
      <c r="B445" t="s">
        <v>942</v>
      </c>
      <c r="C445" s="24" t="s">
        <v>943</v>
      </c>
      <c r="D445" s="24" t="s">
        <v>883</v>
      </c>
      <c r="E445" s="24" t="s">
        <v>884</v>
      </c>
      <c r="F445" s="24">
        <v>152</v>
      </c>
      <c r="G445" s="24">
        <v>686</v>
      </c>
      <c r="H445" s="24">
        <v>555</v>
      </c>
      <c r="I445" s="24">
        <v>131</v>
      </c>
      <c r="J445" s="24">
        <v>1</v>
      </c>
      <c r="K445" s="24">
        <v>96</v>
      </c>
      <c r="L445" s="24">
        <v>66</v>
      </c>
      <c r="M445" s="23">
        <v>131983680</v>
      </c>
    </row>
    <row r="446" spans="1:13" x14ac:dyDescent="0.25">
      <c r="A446">
        <v>2014</v>
      </c>
      <c r="B446" t="s">
        <v>928</v>
      </c>
      <c r="C446" s="24" t="s">
        <v>929</v>
      </c>
      <c r="D446" s="24" t="s">
        <v>879</v>
      </c>
      <c r="E446" s="24" t="s">
        <v>884</v>
      </c>
      <c r="F446" s="24">
        <v>123</v>
      </c>
      <c r="G446" s="24">
        <v>634</v>
      </c>
      <c r="H446" s="24">
        <v>715</v>
      </c>
      <c r="I446" s="24">
        <v>-81</v>
      </c>
      <c r="J446" s="24">
        <v>5</v>
      </c>
      <c r="K446" s="24">
        <v>71</v>
      </c>
      <c r="L446" s="24">
        <v>91</v>
      </c>
      <c r="M446" s="23">
        <v>139019929</v>
      </c>
    </row>
    <row r="447" spans="1:13" x14ac:dyDescent="0.25">
      <c r="A447">
        <v>2014</v>
      </c>
      <c r="B447" t="s">
        <v>912</v>
      </c>
      <c r="C447" s="24" t="s">
        <v>913</v>
      </c>
      <c r="D447" s="24" t="s">
        <v>879</v>
      </c>
      <c r="E447" s="24" t="s">
        <v>880</v>
      </c>
      <c r="F447" s="24">
        <v>155</v>
      </c>
      <c r="G447" s="24">
        <v>757</v>
      </c>
      <c r="H447" s="24">
        <v>705</v>
      </c>
      <c r="I447" s="24">
        <v>52</v>
      </c>
      <c r="J447" s="24">
        <v>1</v>
      </c>
      <c r="K447" s="24">
        <v>90</v>
      </c>
      <c r="L447" s="24">
        <v>72</v>
      </c>
      <c r="M447" s="23">
        <v>152855500</v>
      </c>
    </row>
    <row r="448" spans="1:13" x14ac:dyDescent="0.25">
      <c r="A448">
        <v>2014</v>
      </c>
      <c r="B448" t="s">
        <v>908</v>
      </c>
      <c r="C448" s="24" t="s">
        <v>909</v>
      </c>
      <c r="D448" s="24" t="s">
        <v>883</v>
      </c>
      <c r="E448" s="24" t="s">
        <v>893</v>
      </c>
      <c r="F448" s="24">
        <v>132</v>
      </c>
      <c r="G448" s="24">
        <v>665</v>
      </c>
      <c r="H448" s="24">
        <v>614</v>
      </c>
      <c r="I448" s="24">
        <v>51</v>
      </c>
      <c r="J448" s="24">
        <v>2</v>
      </c>
      <c r="K448" s="24">
        <v>88</v>
      </c>
      <c r="L448" s="24">
        <v>74</v>
      </c>
      <c r="M448" s="23">
        <v>163510167</v>
      </c>
    </row>
    <row r="449" spans="1:13" x14ac:dyDescent="0.25">
      <c r="A449">
        <v>2014</v>
      </c>
      <c r="B449" t="s">
        <v>902</v>
      </c>
      <c r="C449" s="24" t="s">
        <v>903</v>
      </c>
      <c r="D449" s="24" t="s">
        <v>883</v>
      </c>
      <c r="E449" s="24" t="s">
        <v>884</v>
      </c>
      <c r="F449" s="24">
        <v>125</v>
      </c>
      <c r="G449" s="24">
        <v>619</v>
      </c>
      <c r="H449" s="24">
        <v>687</v>
      </c>
      <c r="I449" s="24">
        <v>-68</v>
      </c>
      <c r="J449" s="24">
        <v>5</v>
      </c>
      <c r="K449" s="24">
        <v>73</v>
      </c>
      <c r="L449" s="24">
        <v>89</v>
      </c>
      <c r="M449" s="23">
        <v>180944967</v>
      </c>
    </row>
    <row r="450" spans="1:13" x14ac:dyDescent="0.25">
      <c r="A450">
        <v>2014</v>
      </c>
      <c r="B450" t="s">
        <v>940</v>
      </c>
      <c r="C450" s="24" t="s">
        <v>941</v>
      </c>
      <c r="D450" s="24" t="s">
        <v>879</v>
      </c>
      <c r="E450" s="24" t="s">
        <v>884</v>
      </c>
      <c r="F450" s="24">
        <v>147</v>
      </c>
      <c r="G450" s="24">
        <v>633</v>
      </c>
      <c r="H450" s="24">
        <v>664</v>
      </c>
      <c r="I450" s="24">
        <v>-31</v>
      </c>
      <c r="J450" s="24">
        <v>2</v>
      </c>
      <c r="K450" s="24">
        <v>84</v>
      </c>
      <c r="L450" s="24">
        <v>78</v>
      </c>
      <c r="M450" s="23">
        <v>197543907</v>
      </c>
    </row>
    <row r="451" spans="1:13" x14ac:dyDescent="0.25">
      <c r="A451">
        <v>2014</v>
      </c>
      <c r="B451" t="s">
        <v>938</v>
      </c>
      <c r="C451" s="24" t="s">
        <v>939</v>
      </c>
      <c r="D451" s="24" t="s">
        <v>883</v>
      </c>
      <c r="E451" s="24" t="s">
        <v>893</v>
      </c>
      <c r="F451" s="24">
        <v>134</v>
      </c>
      <c r="G451" s="24">
        <v>718</v>
      </c>
      <c r="H451" s="24">
        <v>617</v>
      </c>
      <c r="I451" s="24">
        <v>101</v>
      </c>
      <c r="J451" s="24">
        <v>1</v>
      </c>
      <c r="K451" s="24">
        <v>94</v>
      </c>
      <c r="L451" s="24">
        <v>68</v>
      </c>
      <c r="M451" s="23">
        <v>217014600</v>
      </c>
    </row>
    <row r="452" spans="1:13" x14ac:dyDescent="0.25">
      <c r="A452">
        <v>2015</v>
      </c>
      <c r="B452" t="s">
        <v>932</v>
      </c>
      <c r="C452" s="24" t="s">
        <v>933</v>
      </c>
      <c r="D452" s="24" t="s">
        <v>883</v>
      </c>
      <c r="E452" s="24" t="s">
        <v>893</v>
      </c>
      <c r="F452" s="24">
        <v>154</v>
      </c>
      <c r="G452" s="24">
        <v>720</v>
      </c>
      <c r="H452" s="24">
        <v>713</v>
      </c>
      <c r="I452" s="24">
        <v>7</v>
      </c>
      <c r="J452" s="24">
        <v>3</v>
      </c>
      <c r="K452" s="24">
        <v>79</v>
      </c>
      <c r="L452" s="24">
        <v>83</v>
      </c>
      <c r="M452" s="23">
        <v>61834000</v>
      </c>
    </row>
    <row r="453" spans="1:13" x14ac:dyDescent="0.25">
      <c r="A453">
        <v>2015</v>
      </c>
      <c r="B453" t="s">
        <v>946</v>
      </c>
      <c r="C453" s="24" t="s">
        <v>923</v>
      </c>
      <c r="D453" s="24" t="s">
        <v>879</v>
      </c>
      <c r="E453" s="24" t="s">
        <v>884</v>
      </c>
      <c r="F453" s="24">
        <v>167</v>
      </c>
      <c r="G453" s="24">
        <v>644</v>
      </c>
      <c r="H453" s="24">
        <v>642</v>
      </c>
      <c r="I453" s="24">
        <v>2</v>
      </c>
      <c r="J453" s="24">
        <v>4</v>
      </c>
      <c r="K453" s="24">
        <v>80</v>
      </c>
      <c r="L453" s="24">
        <v>82</v>
      </c>
      <c r="M453" s="23">
        <v>64521233</v>
      </c>
    </row>
    <row r="454" spans="1:13" x14ac:dyDescent="0.25">
      <c r="A454">
        <v>2015</v>
      </c>
      <c r="B454" t="s">
        <v>947</v>
      </c>
      <c r="C454" s="24" t="s">
        <v>948</v>
      </c>
      <c r="D454" s="24" t="s">
        <v>883</v>
      </c>
      <c r="E454" s="24" t="s">
        <v>884</v>
      </c>
      <c r="F454" s="24">
        <v>120</v>
      </c>
      <c r="G454" s="24">
        <v>613</v>
      </c>
      <c r="H454" s="24">
        <v>678</v>
      </c>
      <c r="I454" s="24">
        <v>-65</v>
      </c>
      <c r="J454" s="24">
        <v>3</v>
      </c>
      <c r="K454" s="24">
        <v>71</v>
      </c>
      <c r="L454" s="24">
        <v>91</v>
      </c>
      <c r="M454" s="23">
        <v>68056500</v>
      </c>
    </row>
    <row r="455" spans="1:13" x14ac:dyDescent="0.25">
      <c r="A455">
        <v>2015</v>
      </c>
      <c r="B455" t="s">
        <v>936</v>
      </c>
      <c r="C455" s="24" t="s">
        <v>937</v>
      </c>
      <c r="D455" s="24" t="s">
        <v>883</v>
      </c>
      <c r="E455" s="24" t="s">
        <v>884</v>
      </c>
      <c r="F455" s="24">
        <v>100</v>
      </c>
      <c r="G455" s="24">
        <v>573</v>
      </c>
      <c r="H455" s="24">
        <v>760</v>
      </c>
      <c r="I455" s="24">
        <v>-187</v>
      </c>
      <c r="J455" s="24">
        <v>4</v>
      </c>
      <c r="K455" s="24">
        <v>67</v>
      </c>
      <c r="L455" s="24">
        <v>95</v>
      </c>
      <c r="M455" s="23">
        <v>71781250</v>
      </c>
    </row>
    <row r="456" spans="1:13" x14ac:dyDescent="0.25">
      <c r="A456">
        <v>2015</v>
      </c>
      <c r="B456" t="s">
        <v>904</v>
      </c>
      <c r="C456" s="24" t="s">
        <v>905</v>
      </c>
      <c r="D456" s="24" t="s">
        <v>879</v>
      </c>
      <c r="E456" s="24" t="s">
        <v>893</v>
      </c>
      <c r="F456" s="24">
        <v>230</v>
      </c>
      <c r="G456" s="24">
        <v>729</v>
      </c>
      <c r="H456" s="24">
        <v>618</v>
      </c>
      <c r="I456" s="24">
        <v>111</v>
      </c>
      <c r="J456" s="24">
        <v>2</v>
      </c>
      <c r="K456" s="24">
        <v>86</v>
      </c>
      <c r="L456" s="24">
        <v>76</v>
      </c>
      <c r="M456" s="23">
        <v>72256200</v>
      </c>
    </row>
    <row r="457" spans="1:13" x14ac:dyDescent="0.25">
      <c r="A457">
        <v>2015</v>
      </c>
      <c r="B457" t="s">
        <v>891</v>
      </c>
      <c r="C457" s="24" t="s">
        <v>892</v>
      </c>
      <c r="D457" s="24" t="s">
        <v>879</v>
      </c>
      <c r="E457" s="24" t="s">
        <v>893</v>
      </c>
      <c r="F457" s="24">
        <v>146</v>
      </c>
      <c r="G457" s="24">
        <v>694</v>
      </c>
      <c r="H457" s="24">
        <v>729</v>
      </c>
      <c r="I457" s="24">
        <v>-35</v>
      </c>
      <c r="J457" s="24">
        <v>5</v>
      </c>
      <c r="K457" s="24">
        <v>68</v>
      </c>
      <c r="L457" s="24">
        <v>94</v>
      </c>
      <c r="M457" s="23">
        <v>79053501</v>
      </c>
    </row>
    <row r="458" spans="1:13" x14ac:dyDescent="0.25">
      <c r="A458">
        <v>2015</v>
      </c>
      <c r="B458" t="s">
        <v>926</v>
      </c>
      <c r="C458" s="24" t="s">
        <v>927</v>
      </c>
      <c r="D458" s="24" t="s">
        <v>879</v>
      </c>
      <c r="E458" s="24" t="s">
        <v>880</v>
      </c>
      <c r="F458" s="24">
        <v>141</v>
      </c>
      <c r="G458" s="24">
        <v>669</v>
      </c>
      <c r="H458" s="24">
        <v>640</v>
      </c>
      <c r="I458" s="24">
        <v>29</v>
      </c>
      <c r="J458" s="24">
        <v>3</v>
      </c>
      <c r="K458" s="24">
        <v>81</v>
      </c>
      <c r="L458" s="24">
        <v>80</v>
      </c>
      <c r="M458" s="23">
        <v>87663766</v>
      </c>
    </row>
    <row r="459" spans="1:13" x14ac:dyDescent="0.25">
      <c r="A459">
        <v>2015</v>
      </c>
      <c r="B459" t="s">
        <v>887</v>
      </c>
      <c r="C459" s="24" t="s">
        <v>888</v>
      </c>
      <c r="D459" s="24" t="s">
        <v>883</v>
      </c>
      <c r="E459" s="24" t="s">
        <v>880</v>
      </c>
      <c r="F459" s="24">
        <v>140</v>
      </c>
      <c r="G459" s="24">
        <v>697</v>
      </c>
      <c r="H459" s="24">
        <v>596</v>
      </c>
      <c r="I459" s="24">
        <v>101</v>
      </c>
      <c r="J459" s="24">
        <v>2</v>
      </c>
      <c r="K459" s="24">
        <v>98</v>
      </c>
      <c r="L459" s="24">
        <v>64</v>
      </c>
      <c r="M459" s="23">
        <v>88892499</v>
      </c>
    </row>
    <row r="460" spans="1:13" x14ac:dyDescent="0.25">
      <c r="A460">
        <v>2015</v>
      </c>
      <c r="B460" t="s">
        <v>918</v>
      </c>
      <c r="C460" s="24" t="s">
        <v>919</v>
      </c>
      <c r="D460" s="24" t="s">
        <v>883</v>
      </c>
      <c r="E460" s="24" t="s">
        <v>893</v>
      </c>
      <c r="F460" s="24">
        <v>186</v>
      </c>
      <c r="G460" s="24">
        <v>737</v>
      </c>
      <c r="H460" s="24">
        <v>844</v>
      </c>
      <c r="I460" s="24">
        <v>-107</v>
      </c>
      <c r="J460" s="24">
        <v>5</v>
      </c>
      <c r="K460" s="24">
        <v>68</v>
      </c>
      <c r="L460" s="24">
        <v>94</v>
      </c>
      <c r="M460" s="23">
        <v>95688600</v>
      </c>
    </row>
    <row r="461" spans="1:13" x14ac:dyDescent="0.25">
      <c r="A461">
        <v>2015</v>
      </c>
      <c r="B461" t="s">
        <v>930</v>
      </c>
      <c r="C461" s="24" t="s">
        <v>931</v>
      </c>
      <c r="D461" s="24" t="s">
        <v>883</v>
      </c>
      <c r="E461" s="24" t="s">
        <v>884</v>
      </c>
      <c r="F461" s="24">
        <v>177</v>
      </c>
      <c r="G461" s="24">
        <v>683</v>
      </c>
      <c r="H461" s="24">
        <v>613</v>
      </c>
      <c r="I461" s="24">
        <v>70</v>
      </c>
      <c r="J461" s="24">
        <v>1</v>
      </c>
      <c r="K461" s="24">
        <v>90</v>
      </c>
      <c r="L461" s="24">
        <v>72</v>
      </c>
      <c r="M461" s="23">
        <v>96766683</v>
      </c>
    </row>
    <row r="462" spans="1:13" x14ac:dyDescent="0.25">
      <c r="A462">
        <v>2015</v>
      </c>
      <c r="B462" t="s">
        <v>896</v>
      </c>
      <c r="C462" s="24" t="s">
        <v>897</v>
      </c>
      <c r="D462" s="24" t="s">
        <v>883</v>
      </c>
      <c r="E462" s="24" t="s">
        <v>880</v>
      </c>
      <c r="F462" s="24">
        <v>145</v>
      </c>
      <c r="G462" s="24">
        <v>655</v>
      </c>
      <c r="H462" s="24">
        <v>737</v>
      </c>
      <c r="I462" s="24">
        <v>-82</v>
      </c>
      <c r="J462" s="24">
        <v>4</v>
      </c>
      <c r="K462" s="24">
        <v>68</v>
      </c>
      <c r="L462" s="24">
        <v>94</v>
      </c>
      <c r="M462" s="23">
        <v>100850000</v>
      </c>
    </row>
    <row r="463" spans="1:13" x14ac:dyDescent="0.25">
      <c r="A463">
        <v>2015</v>
      </c>
      <c r="B463" t="s">
        <v>877</v>
      </c>
      <c r="C463" s="24" t="s">
        <v>878</v>
      </c>
      <c r="D463" s="24" t="s">
        <v>879</v>
      </c>
      <c r="E463" s="24" t="s">
        <v>880</v>
      </c>
      <c r="F463" s="24">
        <v>156</v>
      </c>
      <c r="G463" s="24">
        <v>696</v>
      </c>
      <c r="H463" s="24">
        <v>700</v>
      </c>
      <c r="I463" s="24">
        <v>-4</v>
      </c>
      <c r="J463" s="24">
        <v>2</v>
      </c>
      <c r="K463" s="24">
        <v>83</v>
      </c>
      <c r="L463" s="24">
        <v>79</v>
      </c>
      <c r="M463" s="23">
        <v>107755000</v>
      </c>
    </row>
    <row r="464" spans="1:13" x14ac:dyDescent="0.25">
      <c r="A464">
        <v>2015</v>
      </c>
      <c r="B464" t="s">
        <v>902</v>
      </c>
      <c r="C464" s="24" t="s">
        <v>903</v>
      </c>
      <c r="D464" s="24" t="s">
        <v>883</v>
      </c>
      <c r="E464" s="24" t="s">
        <v>884</v>
      </c>
      <c r="F464" s="24">
        <v>130</v>
      </c>
      <c r="G464" s="24">
        <v>626</v>
      </c>
      <c r="H464" s="24">
        <v>809</v>
      </c>
      <c r="I464" s="24">
        <v>-183</v>
      </c>
      <c r="J464" s="24">
        <v>5</v>
      </c>
      <c r="K464" s="24">
        <v>63</v>
      </c>
      <c r="L464" s="24">
        <v>99</v>
      </c>
      <c r="M464" s="23">
        <v>111693000</v>
      </c>
    </row>
    <row r="465" spans="1:13" x14ac:dyDescent="0.25">
      <c r="A465">
        <v>2015</v>
      </c>
      <c r="B465" t="s">
        <v>885</v>
      </c>
      <c r="C465" s="24" t="s">
        <v>886</v>
      </c>
      <c r="D465" s="24" t="s">
        <v>879</v>
      </c>
      <c r="E465" s="24" t="s">
        <v>880</v>
      </c>
      <c r="F465" s="24">
        <v>139</v>
      </c>
      <c r="G465" s="24">
        <v>724</v>
      </c>
      <c r="H465" s="24">
        <v>641</v>
      </c>
      <c r="I465" s="24">
        <v>83</v>
      </c>
      <c r="J465" s="24">
        <v>1</v>
      </c>
      <c r="K465" s="24">
        <v>95</v>
      </c>
      <c r="L465" s="24">
        <v>67</v>
      </c>
      <c r="M465" s="23">
        <v>112107025</v>
      </c>
    </row>
    <row r="466" spans="1:13" x14ac:dyDescent="0.25">
      <c r="A466">
        <v>2015</v>
      </c>
      <c r="B466" t="s">
        <v>889</v>
      </c>
      <c r="C466" s="24" t="s">
        <v>890</v>
      </c>
      <c r="D466" s="24" t="s">
        <v>879</v>
      </c>
      <c r="E466" s="24" t="s">
        <v>880</v>
      </c>
      <c r="F466" s="24">
        <v>136</v>
      </c>
      <c r="G466" s="24">
        <v>622</v>
      </c>
      <c r="H466" s="24">
        <v>701</v>
      </c>
      <c r="I466" s="24">
        <v>-79</v>
      </c>
      <c r="J466" s="24">
        <v>4</v>
      </c>
      <c r="K466" s="24">
        <v>76</v>
      </c>
      <c r="L466" s="24">
        <v>86</v>
      </c>
      <c r="M466" s="23">
        <v>112373700</v>
      </c>
    </row>
    <row r="467" spans="1:13" x14ac:dyDescent="0.25">
      <c r="A467">
        <v>2015</v>
      </c>
      <c r="B467" t="s">
        <v>898</v>
      </c>
      <c r="C467" s="24" t="s">
        <v>899</v>
      </c>
      <c r="D467" s="24" t="s">
        <v>879</v>
      </c>
      <c r="E467" s="24" t="s">
        <v>884</v>
      </c>
      <c r="F467" s="24">
        <v>232</v>
      </c>
      <c r="G467" s="24">
        <v>891</v>
      </c>
      <c r="H467" s="24">
        <v>670</v>
      </c>
      <c r="I467" s="24">
        <v>221</v>
      </c>
      <c r="J467" s="24">
        <v>1</v>
      </c>
      <c r="K467" s="24">
        <v>93</v>
      </c>
      <c r="L467" s="24">
        <v>69</v>
      </c>
      <c r="M467" s="23">
        <v>112992400</v>
      </c>
    </row>
    <row r="468" spans="1:13" x14ac:dyDescent="0.25">
      <c r="A468">
        <v>2015</v>
      </c>
      <c r="B468" t="s">
        <v>900</v>
      </c>
      <c r="C468" s="24" t="s">
        <v>901</v>
      </c>
      <c r="D468" s="24" t="s">
        <v>883</v>
      </c>
      <c r="E468" s="24" t="s">
        <v>880</v>
      </c>
      <c r="F468" s="24">
        <v>167</v>
      </c>
      <c r="G468" s="24">
        <v>640</v>
      </c>
      <c r="H468" s="24">
        <v>754</v>
      </c>
      <c r="I468" s="24">
        <v>-114</v>
      </c>
      <c r="J468" s="24">
        <v>5</v>
      </c>
      <c r="K468" s="24">
        <v>64</v>
      </c>
      <c r="L468" s="24">
        <v>98</v>
      </c>
      <c r="M468" s="23">
        <v>113072286</v>
      </c>
    </row>
    <row r="469" spans="1:13" x14ac:dyDescent="0.25">
      <c r="A469">
        <v>2015</v>
      </c>
      <c r="B469" t="s">
        <v>934</v>
      </c>
      <c r="C469" s="24" t="s">
        <v>935</v>
      </c>
      <c r="D469" s="24" t="s">
        <v>879</v>
      </c>
      <c r="E469" s="24" t="s">
        <v>884</v>
      </c>
      <c r="F469" s="24">
        <v>217</v>
      </c>
      <c r="G469" s="24">
        <v>713</v>
      </c>
      <c r="H469" s="24">
        <v>693</v>
      </c>
      <c r="I469" s="24">
        <v>20</v>
      </c>
      <c r="J469" s="24">
        <v>3</v>
      </c>
      <c r="K469" s="24">
        <v>81</v>
      </c>
      <c r="L469" s="24">
        <v>81</v>
      </c>
      <c r="M469" s="23">
        <v>115044833</v>
      </c>
    </row>
    <row r="470" spans="1:13" x14ac:dyDescent="0.25">
      <c r="A470">
        <v>2015</v>
      </c>
      <c r="B470" t="s">
        <v>916</v>
      </c>
      <c r="C470" s="24" t="s">
        <v>917</v>
      </c>
      <c r="D470" s="24" t="s">
        <v>883</v>
      </c>
      <c r="E470" s="24" t="s">
        <v>880</v>
      </c>
      <c r="F470" s="24">
        <v>171</v>
      </c>
      <c r="G470" s="24">
        <v>689</v>
      </c>
      <c r="H470" s="24">
        <v>608</v>
      </c>
      <c r="I470" s="24">
        <v>81</v>
      </c>
      <c r="J470" s="24">
        <v>3</v>
      </c>
      <c r="K470" s="24">
        <v>97</v>
      </c>
      <c r="L470" s="24">
        <v>65</v>
      </c>
      <c r="M470" s="23">
        <v>115879310</v>
      </c>
    </row>
    <row r="471" spans="1:13" x14ac:dyDescent="0.25">
      <c r="A471">
        <v>2015</v>
      </c>
      <c r="B471" t="s">
        <v>910</v>
      </c>
      <c r="C471" s="24" t="s">
        <v>911</v>
      </c>
      <c r="D471" s="24" t="s">
        <v>883</v>
      </c>
      <c r="E471" s="24" t="s">
        <v>893</v>
      </c>
      <c r="F471" s="24">
        <v>148</v>
      </c>
      <c r="G471" s="24">
        <v>650</v>
      </c>
      <c r="H471" s="24">
        <v>731</v>
      </c>
      <c r="I471" s="24">
        <v>-81</v>
      </c>
      <c r="J471" s="24">
        <v>4</v>
      </c>
      <c r="K471" s="24">
        <v>74</v>
      </c>
      <c r="L471" s="24">
        <v>88</v>
      </c>
      <c r="M471" s="23">
        <v>118441300</v>
      </c>
    </row>
    <row r="472" spans="1:13" x14ac:dyDescent="0.25">
      <c r="A472">
        <v>2015</v>
      </c>
      <c r="B472" t="s">
        <v>920</v>
      </c>
      <c r="C472" s="24" t="s">
        <v>921</v>
      </c>
      <c r="D472" s="24" t="s">
        <v>883</v>
      </c>
      <c r="E472" s="24" t="s">
        <v>880</v>
      </c>
      <c r="F472" s="24">
        <v>137</v>
      </c>
      <c r="G472" s="24">
        <v>647</v>
      </c>
      <c r="H472" s="24">
        <v>525</v>
      </c>
      <c r="I472" s="24">
        <v>122</v>
      </c>
      <c r="J472" s="24">
        <v>1</v>
      </c>
      <c r="K472" s="24">
        <v>100</v>
      </c>
      <c r="L472" s="24">
        <v>62</v>
      </c>
      <c r="M472" s="23">
        <v>119241500</v>
      </c>
    </row>
    <row r="473" spans="1:13" x14ac:dyDescent="0.25">
      <c r="A473">
        <v>2015</v>
      </c>
      <c r="B473" t="s">
        <v>944</v>
      </c>
      <c r="C473" s="24" t="s">
        <v>945</v>
      </c>
      <c r="D473" s="24" t="s">
        <v>879</v>
      </c>
      <c r="E473" s="24" t="s">
        <v>893</v>
      </c>
      <c r="F473" s="24">
        <v>176</v>
      </c>
      <c r="G473" s="24">
        <v>661</v>
      </c>
      <c r="H473" s="24">
        <v>675</v>
      </c>
      <c r="I473" s="24">
        <v>-14</v>
      </c>
      <c r="J473" s="24">
        <v>3</v>
      </c>
      <c r="K473" s="24">
        <v>85</v>
      </c>
      <c r="L473" s="24">
        <v>77</v>
      </c>
      <c r="M473" s="23">
        <v>120005415</v>
      </c>
    </row>
    <row r="474" spans="1:13" x14ac:dyDescent="0.25">
      <c r="A474">
        <v>2015</v>
      </c>
      <c r="B474" t="s">
        <v>914</v>
      </c>
      <c r="C474" s="24" t="s">
        <v>915</v>
      </c>
      <c r="D474" s="24" t="s">
        <v>879</v>
      </c>
      <c r="E474" s="24" t="s">
        <v>893</v>
      </c>
      <c r="F474" s="24">
        <v>198</v>
      </c>
      <c r="G474" s="24">
        <v>656</v>
      </c>
      <c r="H474" s="24">
        <v>726</v>
      </c>
      <c r="I474" s="24">
        <v>-70</v>
      </c>
      <c r="J474" s="24">
        <v>4</v>
      </c>
      <c r="K474" s="24">
        <v>76</v>
      </c>
      <c r="L474" s="24">
        <v>86</v>
      </c>
      <c r="M474" s="23">
        <v>122208700</v>
      </c>
    </row>
    <row r="475" spans="1:13" x14ac:dyDescent="0.25">
      <c r="A475">
        <v>2015</v>
      </c>
      <c r="B475" t="s">
        <v>924</v>
      </c>
      <c r="C475" s="24" t="s">
        <v>925</v>
      </c>
      <c r="D475" s="24" t="s">
        <v>879</v>
      </c>
      <c r="E475" s="24" t="s">
        <v>893</v>
      </c>
      <c r="F475" s="24">
        <v>172</v>
      </c>
      <c r="G475" s="24">
        <v>751</v>
      </c>
      <c r="H475" s="24">
        <v>733</v>
      </c>
      <c r="I475" s="24">
        <v>18</v>
      </c>
      <c r="J475" s="24">
        <v>1</v>
      </c>
      <c r="K475" s="24">
        <v>88</v>
      </c>
      <c r="L475" s="24">
        <v>74</v>
      </c>
      <c r="M475" s="23">
        <v>143742789</v>
      </c>
    </row>
    <row r="476" spans="1:13" x14ac:dyDescent="0.25">
      <c r="A476">
        <v>2015</v>
      </c>
      <c r="B476" t="s">
        <v>942</v>
      </c>
      <c r="C476" s="24" t="s">
        <v>943</v>
      </c>
      <c r="D476" s="24" t="s">
        <v>883</v>
      </c>
      <c r="E476" s="24" t="s">
        <v>884</v>
      </c>
      <c r="F476" s="24">
        <v>177</v>
      </c>
      <c r="G476" s="24">
        <v>703</v>
      </c>
      <c r="H476" s="24">
        <v>635</v>
      </c>
      <c r="I476" s="24">
        <v>68</v>
      </c>
      <c r="J476" s="24">
        <v>2</v>
      </c>
      <c r="K476" s="24">
        <v>83</v>
      </c>
      <c r="L476" s="24">
        <v>79</v>
      </c>
      <c r="M476" s="23">
        <v>155587472</v>
      </c>
    </row>
    <row r="477" spans="1:13" x14ac:dyDescent="0.25">
      <c r="A477">
        <v>2015</v>
      </c>
      <c r="B477" t="s">
        <v>908</v>
      </c>
      <c r="C477" s="24" t="s">
        <v>909</v>
      </c>
      <c r="D477" s="24" t="s">
        <v>883</v>
      </c>
      <c r="E477" s="24" t="s">
        <v>893</v>
      </c>
      <c r="F477" s="24">
        <v>136</v>
      </c>
      <c r="G477" s="24">
        <v>696</v>
      </c>
      <c r="H477" s="24">
        <v>627</v>
      </c>
      <c r="I477" s="24">
        <v>69</v>
      </c>
      <c r="J477" s="24">
        <v>2</v>
      </c>
      <c r="K477" s="24">
        <v>84</v>
      </c>
      <c r="L477" s="24">
        <v>78</v>
      </c>
      <c r="M477" s="23">
        <v>164701500</v>
      </c>
    </row>
    <row r="478" spans="1:13" x14ac:dyDescent="0.25">
      <c r="A478">
        <v>2015</v>
      </c>
      <c r="B478" t="s">
        <v>912</v>
      </c>
      <c r="C478" s="24" t="s">
        <v>913</v>
      </c>
      <c r="D478" s="24" t="s">
        <v>879</v>
      </c>
      <c r="E478" s="24" t="s">
        <v>880</v>
      </c>
      <c r="F478" s="24">
        <v>151</v>
      </c>
      <c r="G478" s="24">
        <v>689</v>
      </c>
      <c r="H478" s="24">
        <v>803</v>
      </c>
      <c r="I478" s="24">
        <v>-114</v>
      </c>
      <c r="J478" s="24">
        <v>5</v>
      </c>
      <c r="K478" s="24">
        <v>74</v>
      </c>
      <c r="L478" s="24">
        <v>87</v>
      </c>
      <c r="M478" s="23">
        <v>172284750</v>
      </c>
    </row>
    <row r="479" spans="1:13" x14ac:dyDescent="0.25">
      <c r="A479">
        <v>2015</v>
      </c>
      <c r="B479" t="s">
        <v>928</v>
      </c>
      <c r="C479" s="24" t="s">
        <v>929</v>
      </c>
      <c r="D479" s="24" t="s">
        <v>879</v>
      </c>
      <c r="E479" s="24" t="s">
        <v>884</v>
      </c>
      <c r="F479" s="24">
        <v>161</v>
      </c>
      <c r="G479" s="24">
        <v>748</v>
      </c>
      <c r="H479" s="24">
        <v>753</v>
      </c>
      <c r="I479" s="24">
        <v>-5</v>
      </c>
      <c r="J479" s="24">
        <v>5</v>
      </c>
      <c r="K479" s="24">
        <v>78</v>
      </c>
      <c r="L479" s="24">
        <v>84</v>
      </c>
      <c r="M479" s="23">
        <v>181103400</v>
      </c>
    </row>
    <row r="480" spans="1:13" x14ac:dyDescent="0.25">
      <c r="A480">
        <v>2015</v>
      </c>
      <c r="B480" t="s">
        <v>940</v>
      </c>
      <c r="C480" s="24" t="s">
        <v>941</v>
      </c>
      <c r="D480" s="24" t="s">
        <v>879</v>
      </c>
      <c r="E480" s="24" t="s">
        <v>884</v>
      </c>
      <c r="F480" s="24">
        <v>212</v>
      </c>
      <c r="G480" s="24">
        <v>764</v>
      </c>
      <c r="H480" s="24">
        <v>698</v>
      </c>
      <c r="I480" s="24">
        <v>66</v>
      </c>
      <c r="J480" s="24">
        <v>2</v>
      </c>
      <c r="K480" s="24">
        <v>87</v>
      </c>
      <c r="L480" s="24">
        <v>75</v>
      </c>
      <c r="M480" s="23">
        <v>212751957</v>
      </c>
    </row>
    <row r="481" spans="1:13" x14ac:dyDescent="0.25">
      <c r="A481">
        <v>2015</v>
      </c>
      <c r="B481" t="s">
        <v>938</v>
      </c>
      <c r="C481" s="24" t="s">
        <v>939</v>
      </c>
      <c r="D481" s="24" t="s">
        <v>883</v>
      </c>
      <c r="E481" s="24" t="s">
        <v>893</v>
      </c>
      <c r="F481" s="24">
        <v>187</v>
      </c>
      <c r="G481" s="24">
        <v>667</v>
      </c>
      <c r="H481" s="24">
        <v>595</v>
      </c>
      <c r="I481" s="24">
        <v>72</v>
      </c>
      <c r="J481" s="24">
        <v>1</v>
      </c>
      <c r="K481" s="24">
        <v>92</v>
      </c>
      <c r="L481" s="24">
        <v>70</v>
      </c>
      <c r="M481" s="23">
        <v>215792000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Съхранение</vt:lpstr>
      <vt:lpstr>Изчисления</vt:lpstr>
      <vt:lpstr>Доклад</vt:lpstr>
      <vt:lpstr>Визуализация</vt:lpstr>
      <vt:lpstr>Визуализация 2</vt:lpstr>
      <vt:lpstr>Планиране</vt:lpstr>
      <vt:lpstr>Планиране 2</vt:lpstr>
      <vt:lpstr>Анализ</vt:lpstr>
      <vt:lpstr>Анализ 2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2020-10-15T10:49:20Z</dcterms:created>
  <dcterms:modified xsi:type="dcterms:W3CDTF">2020-10-15T15:18:47Z</dcterms:modified>
</cp:coreProperties>
</file>