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venweisberg\OneDrive - University of Florida\ActiveProjects\DSP_Aging\analysis_code\Amanda Reference\"/>
    </mc:Choice>
  </mc:AlternateContent>
  <xr:revisionPtr revIDLastSave="188" documentId="13_ncr:1_{937B38A8-2E17-4C5E-907E-C68BB9AA032E}" xr6:coauthVersionLast="45" xr6:coauthVersionMax="45" xr10:uidLastSave="{8622ED58-6815-4AC3-9097-F1D2ADFCC022}"/>
  <bookViews>
    <workbookView xWindow="1320" yWindow="1500" windowWidth="21600" windowHeight="11025" xr2:uid="{00000000-000D-0000-FFFF-FFFF00000000}"/>
  </bookViews>
  <sheets>
    <sheet name="Coding" sheetId="1" r:id="rId1"/>
    <sheet name="PartLog" sheetId="2" r:id="rId2"/>
    <sheet name="Optimal" sheetId="3" r:id="rId3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19" i="1" l="1"/>
  <c r="W19" i="1"/>
  <c r="M2" i="1"/>
  <c r="X8" i="1"/>
  <c r="X5" i="1"/>
  <c r="W5" i="1"/>
  <c r="U5" i="1"/>
  <c r="T5" i="1"/>
  <c r="X2" i="1"/>
  <c r="V2" i="1"/>
  <c r="U2" i="1"/>
  <c r="T2" i="1"/>
  <c r="W2" i="1"/>
  <c r="S2" i="1"/>
  <c r="R2" i="1"/>
  <c r="M4" i="1"/>
  <c r="T4" i="1"/>
  <c r="Z15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M3" i="1"/>
  <c r="U3" i="1"/>
  <c r="V4" i="1"/>
  <c r="M5" i="1"/>
  <c r="M6" i="1"/>
  <c r="T6" i="1"/>
  <c r="M7" i="1"/>
  <c r="M8" i="1"/>
  <c r="T8" i="1"/>
  <c r="M9" i="1"/>
  <c r="T9" i="1"/>
  <c r="M10" i="1"/>
  <c r="T10" i="1"/>
  <c r="M11" i="1"/>
  <c r="M12" i="1"/>
  <c r="U12" i="1"/>
  <c r="M13" i="1"/>
  <c r="U13" i="1"/>
  <c r="M14" i="1"/>
  <c r="T14" i="1"/>
  <c r="M15" i="1"/>
  <c r="M16" i="1"/>
  <c r="M17" i="1"/>
  <c r="T17" i="1"/>
  <c r="M18" i="1"/>
  <c r="M19" i="1"/>
  <c r="M20" i="1"/>
  <c r="M21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2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2" i="2"/>
  <c r="C3" i="2"/>
  <c r="C5" i="2"/>
  <c r="C6" i="2"/>
  <c r="Q3" i="1"/>
  <c r="R3" i="1"/>
  <c r="S3" i="1"/>
  <c r="Y3" i="1"/>
  <c r="Z3" i="1"/>
  <c r="Q4" i="1"/>
  <c r="R4" i="1"/>
  <c r="S4" i="1"/>
  <c r="U4" i="1"/>
  <c r="Y4" i="1"/>
  <c r="Z4" i="1"/>
  <c r="Q5" i="1"/>
  <c r="R5" i="1"/>
  <c r="S5" i="1"/>
  <c r="Y5" i="1"/>
  <c r="Z5" i="1"/>
  <c r="Q6" i="1"/>
  <c r="R6" i="1"/>
  <c r="S6" i="1"/>
  <c r="Y6" i="1"/>
  <c r="Z6" i="1"/>
  <c r="Q7" i="1"/>
  <c r="R7" i="1"/>
  <c r="S7" i="1"/>
  <c r="T7" i="1"/>
  <c r="U7" i="1"/>
  <c r="V7" i="1"/>
  <c r="Y7" i="1"/>
  <c r="Z7" i="1"/>
  <c r="Q8" i="1"/>
  <c r="R8" i="1"/>
  <c r="S8" i="1"/>
  <c r="Y8" i="1"/>
  <c r="Z8" i="1"/>
  <c r="Q9" i="1"/>
  <c r="R9" i="1"/>
  <c r="S9" i="1"/>
  <c r="Y9" i="1"/>
  <c r="Z9" i="1"/>
  <c r="Q10" i="1"/>
  <c r="R10" i="1"/>
  <c r="S10" i="1"/>
  <c r="Y10" i="1"/>
  <c r="Z10" i="1"/>
  <c r="Q11" i="1"/>
  <c r="R11" i="1"/>
  <c r="S11" i="1"/>
  <c r="T11" i="1"/>
  <c r="U11" i="1"/>
  <c r="V11" i="1"/>
  <c r="Y11" i="1"/>
  <c r="Z11" i="1"/>
  <c r="Q12" i="1"/>
  <c r="R12" i="1"/>
  <c r="S12" i="1"/>
  <c r="T12" i="1"/>
  <c r="V12" i="1"/>
  <c r="Y12" i="1"/>
  <c r="Z12" i="1"/>
  <c r="Q13" i="1"/>
  <c r="R13" i="1"/>
  <c r="S13" i="1"/>
  <c r="Y13" i="1"/>
  <c r="Z13" i="1"/>
  <c r="Q14" i="1"/>
  <c r="R14" i="1"/>
  <c r="S14" i="1"/>
  <c r="V14" i="1"/>
  <c r="Y14" i="1"/>
  <c r="Z14" i="1"/>
  <c r="Q15" i="1"/>
  <c r="R15" i="1"/>
  <c r="S15" i="1"/>
  <c r="T15" i="1"/>
  <c r="W15" i="1"/>
  <c r="X15" i="1"/>
  <c r="U15" i="1"/>
  <c r="V15" i="1"/>
  <c r="Y15" i="1"/>
  <c r="Q16" i="1"/>
  <c r="R16" i="1"/>
  <c r="S16" i="1"/>
  <c r="T16" i="1"/>
  <c r="U16" i="1"/>
  <c r="V16" i="1"/>
  <c r="Y16" i="1"/>
  <c r="Z16" i="1"/>
  <c r="Q17" i="1"/>
  <c r="R17" i="1"/>
  <c r="S17" i="1"/>
  <c r="Y17" i="1"/>
  <c r="Z17" i="1"/>
  <c r="Q18" i="1"/>
  <c r="R18" i="1"/>
  <c r="S18" i="1"/>
  <c r="T18" i="1"/>
  <c r="U18" i="1"/>
  <c r="V18" i="1"/>
  <c r="Y18" i="1"/>
  <c r="Z18" i="1"/>
  <c r="Q19" i="1"/>
  <c r="R19" i="1"/>
  <c r="S19" i="1"/>
  <c r="T19" i="1"/>
  <c r="U19" i="1"/>
  <c r="V19" i="1"/>
  <c r="Y19" i="1"/>
  <c r="Z19" i="1"/>
  <c r="Q20" i="1"/>
  <c r="R20" i="1"/>
  <c r="S20" i="1"/>
  <c r="T20" i="1"/>
  <c r="U20" i="1"/>
  <c r="V20" i="1"/>
  <c r="Y20" i="1"/>
  <c r="Z20" i="1"/>
  <c r="Q21" i="1"/>
  <c r="R21" i="1"/>
  <c r="S21" i="1"/>
  <c r="T21" i="1"/>
  <c r="U21" i="1"/>
  <c r="V21" i="1"/>
  <c r="Y21" i="1"/>
  <c r="Z21" i="1"/>
  <c r="Y2" i="1"/>
  <c r="Z2" i="1"/>
  <c r="Q2" i="1"/>
  <c r="W11" i="1"/>
  <c r="X11" i="1"/>
  <c r="W21" i="1"/>
  <c r="X21" i="1"/>
  <c r="W20" i="1"/>
  <c r="X20" i="1"/>
  <c r="W18" i="1"/>
  <c r="X18" i="1"/>
  <c r="V17" i="1"/>
  <c r="U17" i="1"/>
  <c r="W17" i="1"/>
  <c r="X17" i="1"/>
  <c r="W16" i="1"/>
  <c r="X16" i="1"/>
  <c r="U14" i="1"/>
  <c r="W14" i="1"/>
  <c r="X14" i="1"/>
  <c r="V13" i="1"/>
  <c r="T13" i="1"/>
  <c r="W13" i="1"/>
  <c r="X13" i="1"/>
  <c r="W12" i="1"/>
  <c r="X12" i="1"/>
  <c r="V10" i="1"/>
  <c r="U10" i="1"/>
  <c r="W10" i="1"/>
  <c r="X10" i="1"/>
  <c r="V9" i="1"/>
  <c r="U9" i="1"/>
  <c r="W9" i="1"/>
  <c r="X9" i="1"/>
  <c r="U8" i="1"/>
  <c r="V8" i="1"/>
  <c r="W8" i="1"/>
  <c r="W7" i="1"/>
  <c r="X7" i="1"/>
  <c r="T3" i="1"/>
  <c r="V3" i="1"/>
  <c r="U6" i="1"/>
  <c r="V6" i="1"/>
  <c r="V5" i="1"/>
  <c r="W4" i="1"/>
  <c r="X4" i="1"/>
  <c r="C14" i="2"/>
  <c r="C10" i="2"/>
  <c r="C12" i="2"/>
  <c r="C8" i="2"/>
  <c r="C4" i="2"/>
  <c r="C13" i="2"/>
  <c r="C9" i="2"/>
  <c r="C11" i="2"/>
  <c r="C7" i="2"/>
  <c r="W3" i="1"/>
  <c r="X3" i="1"/>
  <c r="W6" i="1"/>
  <c r="X6" i="1"/>
  <c r="E2" i="2"/>
  <c r="H2" i="2"/>
  <c r="K2" i="2"/>
  <c r="G2" i="2"/>
  <c r="I2" i="2"/>
  <c r="F2" i="2"/>
  <c r="J2" i="2"/>
  <c r="L2" i="2"/>
  <c r="M2" i="2"/>
  <c r="N2" i="2"/>
</calcChain>
</file>

<file path=xl/sharedStrings.xml><?xml version="1.0" encoding="utf-8"?>
<sst xmlns="http://schemas.openxmlformats.org/spreadsheetml/2006/main" count="288" uniqueCount="107">
  <si>
    <t>Participant No</t>
  </si>
  <si>
    <t>Stressor</t>
  </si>
  <si>
    <t>ExpType</t>
  </si>
  <si>
    <t>DSPType</t>
  </si>
  <si>
    <t>TrialNo</t>
  </si>
  <si>
    <t>TrialID</t>
  </si>
  <si>
    <t>Time Elapsed</t>
  </si>
  <si>
    <t>Distance</t>
  </si>
  <si>
    <t>Status</t>
  </si>
  <si>
    <t>Time to First Movement</t>
  </si>
  <si>
    <t>Initial Strategy Coding</t>
  </si>
  <si>
    <t>Total Steps Taken</t>
  </si>
  <si>
    <t>Learned Steps</t>
  </si>
  <si>
    <t>reversed learned steps</t>
  </si>
  <si>
    <t>open steps</t>
  </si>
  <si>
    <t>optimal distance</t>
  </si>
  <si>
    <t>LearnedDist</t>
  </si>
  <si>
    <t>RevLearnedDist</t>
  </si>
  <si>
    <t>Length</t>
  </si>
  <si>
    <t>LearnRatio</t>
  </si>
  <si>
    <t>RevLearnRatio</t>
  </si>
  <si>
    <t>Mechanical Coding</t>
  </si>
  <si>
    <t>Final coding (count all)</t>
  </si>
  <si>
    <t>Optimal distance</t>
  </si>
  <si>
    <t>True_Efficiency</t>
  </si>
  <si>
    <t>Notes</t>
  </si>
  <si>
    <t xml:space="preserve">508
</t>
  </si>
  <si>
    <t xml:space="preserve">0_x000D_
</t>
  </si>
  <si>
    <t xml:space="preserve">Treatment_x000D_
</t>
  </si>
  <si>
    <t xml:space="preserve">1_x000D_
</t>
  </si>
  <si>
    <t>dsp1_03</t>
  </si>
  <si>
    <t>Success</t>
  </si>
  <si>
    <t>shortcut</t>
  </si>
  <si>
    <t>dsp1_10</t>
  </si>
  <si>
    <t>learned</t>
  </si>
  <si>
    <t>total of 33 steps bc 2 overlapped- reversed learned or learned? Separate column for 'misstep'?</t>
  </si>
  <si>
    <t>dsp1_07</t>
  </si>
  <si>
    <t>uncodable</t>
  </si>
  <si>
    <t>this was coded already; not using same counting method as us</t>
  </si>
  <si>
    <t>dsp1_04</t>
  </si>
  <si>
    <t>data shows 12 steps, coding 18</t>
  </si>
  <si>
    <t>dsp1_18</t>
  </si>
  <si>
    <t>same overlap issue</t>
  </si>
  <si>
    <t>dsp1_13</t>
  </si>
  <si>
    <t>dsp1_17</t>
  </si>
  <si>
    <t>Failure</t>
  </si>
  <si>
    <t>dsp1_23</t>
  </si>
  <si>
    <t>dsp1_06</t>
  </si>
  <si>
    <t>reverse</t>
  </si>
  <si>
    <t>dsp1_24</t>
  </si>
  <si>
    <t>dsp1_02</t>
  </si>
  <si>
    <t>overlap problem</t>
  </si>
  <si>
    <t>dsp1_08</t>
  </si>
  <si>
    <t>dsp1_22</t>
  </si>
  <si>
    <t>dsp1_16</t>
  </si>
  <si>
    <t>dsp1_19</t>
  </si>
  <si>
    <t>dsp1_21</t>
  </si>
  <si>
    <t>dsp1_05</t>
  </si>
  <si>
    <t>dsp1_09</t>
  </si>
  <si>
    <t>dsp1_14</t>
  </si>
  <si>
    <t>dsp1_11</t>
  </si>
  <si>
    <t>PartNo</t>
  </si>
  <si>
    <t>Gender</t>
  </si>
  <si>
    <t>Retrace</t>
  </si>
  <si>
    <t>Shortcut</t>
  </si>
  <si>
    <t>shortcut liberal</t>
  </si>
  <si>
    <t>Learned</t>
  </si>
  <si>
    <t>learned liberal</t>
  </si>
  <si>
    <t>Reverse Learned</t>
  </si>
  <si>
    <t>rev learned liberal</t>
  </si>
  <si>
    <t>Wandering</t>
  </si>
  <si>
    <t>Uncodable</t>
  </si>
  <si>
    <t>SI</t>
  </si>
  <si>
    <t>DSP</t>
  </si>
  <si>
    <t>Trial_ID</t>
  </si>
  <si>
    <t>rev</t>
  </si>
  <si>
    <t>Distance to Target</t>
  </si>
  <si>
    <t>DSP1</t>
  </si>
  <si>
    <t>dsp1_01</t>
  </si>
  <si>
    <t>dsp1_12</t>
  </si>
  <si>
    <t>dsp1_15</t>
  </si>
  <si>
    <t>dsp1_20</t>
  </si>
  <si>
    <t>DSP2</t>
  </si>
  <si>
    <t>dsp2_01</t>
  </si>
  <si>
    <t>dsp2_02</t>
  </si>
  <si>
    <t>dsp2_03</t>
  </si>
  <si>
    <t>dsp2_04</t>
  </si>
  <si>
    <t>dsp2_05</t>
  </si>
  <si>
    <t>dsp2_06</t>
  </si>
  <si>
    <t>dsp2_07</t>
  </si>
  <si>
    <t>dsp2_08</t>
  </si>
  <si>
    <t>dsp2_09</t>
  </si>
  <si>
    <t>dsp2_10</t>
  </si>
  <si>
    <t>dsp2_11</t>
  </si>
  <si>
    <t>dsp2_12</t>
  </si>
  <si>
    <t>dsp2_13</t>
  </si>
  <si>
    <t>dsp2_14</t>
  </si>
  <si>
    <t>dsp2_15</t>
  </si>
  <si>
    <t>dsp2_16</t>
  </si>
  <si>
    <t>dsp2_17</t>
  </si>
  <si>
    <t>dsp2_18</t>
  </si>
  <si>
    <t>dsp2_19</t>
  </si>
  <si>
    <t>dsp2_20</t>
  </si>
  <si>
    <t>dsp2_21</t>
  </si>
  <si>
    <t>dsp2_22</t>
  </si>
  <si>
    <t>dsp2_23</t>
  </si>
  <si>
    <t>dsp2_24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</si>
</sst>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164" fontId="0" fillId="0" borderId="0" xfId="0" applyNumberFormat="1"/>
    <xf numFmtId="2" fontId="0" fillId="0" borderId="0" xfId="0" applyNumberFormat="1"/>
    <xf numFmtId="0" fontId="5" fillId="0" borderId="0" xfId="0" applyFont="1"/>
    <xf numFmtId="2" fontId="5" fillId="0" borderId="0" xfId="0" applyNumberFormat="1" applyFont="1"/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58"/>
  <sheetViews>
    <sheetView tabSelected="1" zoomScale="70" zoomScaleNormal="70" workbookViewId="0">
      <selection activeCell="I18" sqref="I18"/>
    </sheetView>
  </sheetViews>
  <sheetFormatPr defaultColWidth="8.85546875" defaultRowHeight="15" x14ac:dyDescent="0.25"/>
  <cols>
    <col min="8" max="8" width="12.7109375" bestFit="1" customWidth="1"/>
    <col min="9" max="9" width="8.5703125" bestFit="1" customWidth="1"/>
    <col min="11" max="11" width="22.5703125" bestFit="1" customWidth="1"/>
    <col min="12" max="12" width="20.7109375" bestFit="1" customWidth="1"/>
    <col min="13" max="13" width="17.85546875" bestFit="1" customWidth="1"/>
    <col min="14" max="14" width="14.5703125" bestFit="1" customWidth="1"/>
    <col min="15" max="15" width="20.42578125" customWidth="1"/>
    <col min="17" max="17" width="17" bestFit="1" customWidth="1"/>
    <col min="23" max="23" width="19.140625" bestFit="1" customWidth="1"/>
    <col min="24" max="24" width="22.85546875" bestFit="1" customWidth="1"/>
    <col min="25" max="25" width="17.140625" bestFit="1" customWidth="1"/>
  </cols>
  <sheetData>
    <row r="1" spans="1:27" ht="15.75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1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1" t="s">
        <v>25</v>
      </c>
    </row>
    <row r="2" spans="1:27" x14ac:dyDescent="0.25">
      <c r="A2" s="11" t="s">
        <v>26</v>
      </c>
      <c r="B2">
        <f>LEFT(A2,3)*1</f>
        <v>508</v>
      </c>
      <c r="C2" t="s">
        <v>27</v>
      </c>
      <c r="D2" t="s">
        <v>28</v>
      </c>
      <c r="E2" t="s">
        <v>29</v>
      </c>
      <c r="F2">
        <v>1</v>
      </c>
      <c r="G2" t="s">
        <v>30</v>
      </c>
      <c r="H2">
        <v>24.36</v>
      </c>
      <c r="I2">
        <v>344.7300000000044</v>
      </c>
      <c r="J2" t="s">
        <v>31</v>
      </c>
      <c r="K2">
        <v>4.8600000000000003</v>
      </c>
      <c r="L2" t="s">
        <v>32</v>
      </c>
      <c r="M2">
        <f>SUM(N2:P2)</f>
        <v>22</v>
      </c>
      <c r="N2">
        <v>0</v>
      </c>
      <c r="O2">
        <v>22</v>
      </c>
      <c r="P2">
        <v>0</v>
      </c>
      <c r="Q2">
        <f>LOOKUP(G2,Optimal!$C$2:$C$49,Optimal!$D$2:$D$49)</f>
        <v>16</v>
      </c>
      <c r="R2">
        <f>LOOKUP(G2,Optimal!$C$2:$C$49,Optimal!$E$2:$E$49)</f>
        <v>28</v>
      </c>
      <c r="S2">
        <f>LOOKUP(G2,Optimal!$C$2:$C$49,Optimal!$F$2:$F$49)</f>
        <v>22</v>
      </c>
      <c r="T2">
        <f>IF(M2&gt;0,M2/R2,"")</f>
        <v>0.7857142857142857</v>
      </c>
      <c r="U2">
        <f>IF(M2&gt;0,N2/M2,"")</f>
        <v>0</v>
      </c>
      <c r="V2">
        <f>IF(M2&gt;0,O2/M2,"")</f>
        <v>1</v>
      </c>
      <c r="W2" t="str">
        <f>IF(T2="","",IF(AND(T2&lt;=0.84,U2&lt;0.7,V2&lt;0.7),"shortcut liberal",IF(U2&gt;0.7,"learned liberal",IF(V2&gt;0.7,"rev learned liberal",IF(OR(AND(T2&gt;=0.84,U2&lt;0.7),AND(T2&gt;=0.84,V2&lt;0.7)),"uncodable","??????")))))</f>
        <v>rev learned liberal</v>
      </c>
      <c r="X2" t="str">
        <f>IF(J2="Failure",J2,IF(L2="",W2,L2))</f>
        <v>shortcut</v>
      </c>
      <c r="Y2">
        <f>LOOKUP(G2,Optimal!$C$2:$C$49,Optimal!$G$2:$G$49)</f>
        <v>234.66666666666669</v>
      </c>
      <c r="Z2" s="8">
        <f>IF(J2="Failure","",I2/Y2)</f>
        <v>1.469019886363655</v>
      </c>
    </row>
    <row r="3" spans="1:27" x14ac:dyDescent="0.25">
      <c r="A3" s="11" t="s">
        <v>26</v>
      </c>
      <c r="B3">
        <f t="shared" ref="B3:B21" si="0">LEFT(A3,3)*1</f>
        <v>508</v>
      </c>
      <c r="C3" t="s">
        <v>27</v>
      </c>
      <c r="D3" t="s">
        <v>28</v>
      </c>
      <c r="E3" t="s">
        <v>29</v>
      </c>
      <c r="F3">
        <v>2</v>
      </c>
      <c r="G3" t="s">
        <v>33</v>
      </c>
      <c r="H3">
        <v>39.950000000000003</v>
      </c>
      <c r="I3">
        <v>587.34000000000015</v>
      </c>
      <c r="J3" t="s">
        <v>31</v>
      </c>
      <c r="K3">
        <v>6.68</v>
      </c>
      <c r="L3" t="s">
        <v>34</v>
      </c>
      <c r="M3">
        <f t="shared" ref="M3:M21" si="1">SUM(N3:P3)</f>
        <v>32</v>
      </c>
      <c r="N3">
        <v>2</v>
      </c>
      <c r="O3">
        <v>21</v>
      </c>
      <c r="P3">
        <v>9</v>
      </c>
      <c r="Q3">
        <f>LOOKUP(G3,Optimal!$C$2:$C$49,Optimal!$D$2:$D$49)</f>
        <v>11</v>
      </c>
      <c r="R3">
        <f>LOOKUP(G3,Optimal!$C$2:$C$49,Optimal!$E$2:$E$49)</f>
        <v>15</v>
      </c>
      <c r="S3">
        <f>LOOKUP(G3,Optimal!$C$2:$C$49,Optimal!$F$2:$F$49)</f>
        <v>35</v>
      </c>
      <c r="T3">
        <f t="shared" ref="T3:T21" si="2">IF(M3&gt;0,M3/R3,"")</f>
        <v>2.1333333333333333</v>
      </c>
      <c r="U3">
        <f t="shared" ref="U3:U21" si="3">IF(M3&gt;0,N3/M3,"")</f>
        <v>6.25E-2</v>
      </c>
      <c r="V3">
        <f t="shared" ref="V3:V21" si="4">IF(M3&gt;0,O3/M3,"")</f>
        <v>0.65625</v>
      </c>
      <c r="W3" t="str">
        <f t="shared" ref="W3:W21" si="5">IF(T3="","",IF(AND(T3&lt;=0.84,U3&lt;0.7,V3&lt;0.7),"shortcut liberal",IF(U3&gt;0.7,"learned liberal",IF(V3&gt;0.7,"rev learned liberal",IF(OR(AND(T3&gt;=0.84,U3&lt;0.7),AND(T3&gt;=0.84,V3&lt;0.7)),"uncodable","??????")))))</f>
        <v>uncodable</v>
      </c>
      <c r="X3" t="str">
        <f t="shared" ref="X3:X21" si="6">IF(J3="Failure",J3,IF(L3="",W3,L3))</f>
        <v>learned</v>
      </c>
      <c r="Y3">
        <f>LOOKUP(G3,Optimal!$C$2:$C$49,Optimal!$G$2:$G$49)</f>
        <v>152</v>
      </c>
      <c r="Z3" s="8">
        <f t="shared" ref="Z3:Z21" si="7">IF(J3="Failure","",I3/Y3)</f>
        <v>3.8640789473684221</v>
      </c>
      <c r="AA3" t="s">
        <v>35</v>
      </c>
    </row>
    <row r="4" spans="1:27" x14ac:dyDescent="0.25">
      <c r="A4" s="11" t="s">
        <v>26</v>
      </c>
      <c r="B4">
        <f t="shared" si="0"/>
        <v>508</v>
      </c>
      <c r="C4" t="s">
        <v>27</v>
      </c>
      <c r="D4" t="s">
        <v>28</v>
      </c>
      <c r="E4" t="s">
        <v>29</v>
      </c>
      <c r="F4">
        <v>3</v>
      </c>
      <c r="G4" t="s">
        <v>36</v>
      </c>
      <c r="H4">
        <v>31.74</v>
      </c>
      <c r="I4">
        <v>401.1600000000069</v>
      </c>
      <c r="J4" t="s">
        <v>31</v>
      </c>
      <c r="K4">
        <v>4.58</v>
      </c>
      <c r="L4" t="s">
        <v>37</v>
      </c>
      <c r="M4">
        <f>SUM(N4:P4)</f>
        <v>23</v>
      </c>
      <c r="N4">
        <v>1</v>
      </c>
      <c r="O4">
        <v>13</v>
      </c>
      <c r="P4">
        <v>9</v>
      </c>
      <c r="Q4">
        <f>LOOKUP(G4,Optimal!$C$2:$C$49,Optimal!$D$2:$D$49)</f>
        <v>14</v>
      </c>
      <c r="R4">
        <f>LOOKUP(G4,Optimal!$C$2:$C$49,Optimal!$E$2:$E$49)</f>
        <v>22</v>
      </c>
      <c r="S4">
        <f>LOOKUP(G4,Optimal!$C$2:$C$49,Optimal!$F$2:$F$49)</f>
        <v>28</v>
      </c>
      <c r="T4">
        <f>IF(M4&gt;0,M4/R4,"")</f>
        <v>1.0454545454545454</v>
      </c>
      <c r="U4">
        <f t="shared" si="3"/>
        <v>4.3478260869565216E-2</v>
      </c>
      <c r="V4">
        <f t="shared" si="4"/>
        <v>0.56521739130434778</v>
      </c>
      <c r="W4" t="str">
        <f t="shared" si="5"/>
        <v>uncodable</v>
      </c>
      <c r="X4" t="str">
        <f t="shared" si="6"/>
        <v>uncodable</v>
      </c>
      <c r="Y4">
        <f>LOOKUP(G4,Optimal!$C$2:$C$49,Optimal!$G$2:$G$49)</f>
        <v>221.33333333333337</v>
      </c>
      <c r="Z4" s="8">
        <f t="shared" si="7"/>
        <v>1.8124698795181031</v>
      </c>
      <c r="AA4" t="s">
        <v>38</v>
      </c>
    </row>
    <row r="5" spans="1:27" x14ac:dyDescent="0.25">
      <c r="A5" s="11" t="s">
        <v>26</v>
      </c>
      <c r="B5">
        <f t="shared" si="0"/>
        <v>508</v>
      </c>
      <c r="C5" t="s">
        <v>27</v>
      </c>
      <c r="D5" t="s">
        <v>28</v>
      </c>
      <c r="E5" t="s">
        <v>29</v>
      </c>
      <c r="F5">
        <v>4</v>
      </c>
      <c r="G5" t="s">
        <v>39</v>
      </c>
      <c r="H5">
        <v>19.100000000000001</v>
      </c>
      <c r="I5">
        <v>189.72000000000091</v>
      </c>
      <c r="J5" t="s">
        <v>31</v>
      </c>
      <c r="K5">
        <v>8.39</v>
      </c>
      <c r="L5" t="s">
        <v>32</v>
      </c>
      <c r="M5">
        <f t="shared" si="1"/>
        <v>12</v>
      </c>
      <c r="N5">
        <v>0</v>
      </c>
      <c r="O5">
        <v>9</v>
      </c>
      <c r="P5">
        <v>3</v>
      </c>
      <c r="Q5">
        <f>LOOKUP(G5,Optimal!$C$2:$C$49,Optimal!$D$2:$D$49)</f>
        <v>12</v>
      </c>
      <c r="R5">
        <f>LOOKUP(G5,Optimal!$C$2:$C$49,Optimal!$E$2:$E$49)</f>
        <v>32</v>
      </c>
      <c r="S5">
        <f>LOOKUP(G5,Optimal!$C$2:$C$49,Optimal!$F$2:$F$49)</f>
        <v>18</v>
      </c>
      <c r="T5">
        <f>IF(M5&gt;0,M5/R5,"")</f>
        <v>0.375</v>
      </c>
      <c r="U5">
        <f>IF(M5&gt;0,N5/M5,"")</f>
        <v>0</v>
      </c>
      <c r="V5">
        <f t="shared" si="4"/>
        <v>0.75</v>
      </c>
      <c r="W5" t="str">
        <f>IF(T5="","",IF(AND(T5&lt;=0.84,U5&lt;0.7,V5&lt;0.7),"shortcut liberal",IF(U5&gt;0.7,"learned liberal",IF(V5&gt;0.7,"rev learned liberal",IF(OR(AND(T5&gt;=0.84,U5&lt;0.7),AND(T5&gt;=0.84,V5&lt;0.7)),"uncodable","??????")))))</f>
        <v>rev learned liberal</v>
      </c>
      <c r="X5" t="str">
        <f>IF(J5="Failure",J5,IF(L5="",W5,L5))</f>
        <v>shortcut</v>
      </c>
      <c r="Y5">
        <f>LOOKUP(G5,Optimal!$C$2:$C$49,Optimal!$G$2:$G$49)</f>
        <v>185.33333333333334</v>
      </c>
      <c r="Z5" s="8">
        <f t="shared" si="7"/>
        <v>1.0236690647482063</v>
      </c>
      <c r="AA5" t="s">
        <v>40</v>
      </c>
    </row>
    <row r="6" spans="1:27" x14ac:dyDescent="0.25">
      <c r="A6" s="11" t="s">
        <v>26</v>
      </c>
      <c r="B6">
        <f t="shared" si="0"/>
        <v>508</v>
      </c>
      <c r="C6" t="s">
        <v>27</v>
      </c>
      <c r="D6" t="s">
        <v>28</v>
      </c>
      <c r="E6" t="s">
        <v>29</v>
      </c>
      <c r="F6">
        <v>5</v>
      </c>
      <c r="G6" t="s">
        <v>41</v>
      </c>
      <c r="H6">
        <v>27.37</v>
      </c>
      <c r="I6">
        <v>225.70000000000141</v>
      </c>
      <c r="J6" t="s">
        <v>31</v>
      </c>
      <c r="K6">
        <v>11.49</v>
      </c>
      <c r="L6" t="s">
        <v>32</v>
      </c>
      <c r="M6">
        <f t="shared" si="1"/>
        <v>14</v>
      </c>
      <c r="N6">
        <v>7</v>
      </c>
      <c r="O6">
        <v>4</v>
      </c>
      <c r="P6">
        <v>3</v>
      </c>
      <c r="Q6">
        <f>LOOKUP(G6,Optimal!$C$2:$C$49,Optimal!$D$2:$D$49)</f>
        <v>8</v>
      </c>
      <c r="R6">
        <f>LOOKUP(G6,Optimal!$C$2:$C$49,Optimal!$E$2:$E$49)</f>
        <v>14</v>
      </c>
      <c r="S6">
        <f>LOOKUP(G6,Optimal!$C$2:$C$49,Optimal!$F$2:$F$49)</f>
        <v>36</v>
      </c>
      <c r="T6">
        <f t="shared" si="2"/>
        <v>1</v>
      </c>
      <c r="U6">
        <f t="shared" si="3"/>
        <v>0.5</v>
      </c>
      <c r="V6">
        <f t="shared" si="4"/>
        <v>0.2857142857142857</v>
      </c>
      <c r="W6" t="str">
        <f t="shared" si="5"/>
        <v>uncodable</v>
      </c>
      <c r="X6" t="str">
        <f t="shared" si="6"/>
        <v>shortcut</v>
      </c>
      <c r="Y6">
        <f>LOOKUP(G6,Optimal!$C$2:$C$49,Optimal!$G$2:$G$49)</f>
        <v>115.33333333333333</v>
      </c>
      <c r="Z6" s="8">
        <f t="shared" si="7"/>
        <v>1.9569364161849834</v>
      </c>
      <c r="AA6" t="s">
        <v>42</v>
      </c>
    </row>
    <row r="7" spans="1:27" x14ac:dyDescent="0.25">
      <c r="A7" s="11" t="s">
        <v>26</v>
      </c>
      <c r="B7">
        <f t="shared" si="0"/>
        <v>508</v>
      </c>
      <c r="C7" t="s">
        <v>27</v>
      </c>
      <c r="D7" t="s">
        <v>28</v>
      </c>
      <c r="E7" t="s">
        <v>29</v>
      </c>
      <c r="F7">
        <v>6</v>
      </c>
      <c r="G7" t="s">
        <v>43</v>
      </c>
      <c r="H7">
        <v>29.46</v>
      </c>
      <c r="I7">
        <v>321.58000000000419</v>
      </c>
      <c r="J7" t="s">
        <v>31</v>
      </c>
      <c r="K7">
        <v>10.29</v>
      </c>
      <c r="L7" t="s">
        <v>32</v>
      </c>
      <c r="M7">
        <f t="shared" si="1"/>
        <v>21</v>
      </c>
      <c r="N7">
        <v>3</v>
      </c>
      <c r="O7">
        <v>13</v>
      </c>
      <c r="P7">
        <v>5</v>
      </c>
      <c r="Q7">
        <f>LOOKUP(G7,Optimal!$C$2:$C$49,Optimal!$D$2:$D$49)</f>
        <v>17</v>
      </c>
      <c r="R7">
        <f>LOOKUP(G7,Optimal!$C$2:$C$49,Optimal!$E$2:$E$49)</f>
        <v>29</v>
      </c>
      <c r="S7">
        <f>LOOKUP(G7,Optimal!$C$2:$C$49,Optimal!$F$2:$F$49)</f>
        <v>21</v>
      </c>
      <c r="T7">
        <f t="shared" si="2"/>
        <v>0.72413793103448276</v>
      </c>
      <c r="U7">
        <f t="shared" si="3"/>
        <v>0.14285714285714285</v>
      </c>
      <c r="V7">
        <f t="shared" si="4"/>
        <v>0.61904761904761907</v>
      </c>
      <c r="W7" t="str">
        <f t="shared" si="5"/>
        <v>shortcut liberal</v>
      </c>
      <c r="X7" t="str">
        <f t="shared" si="6"/>
        <v>shortcut</v>
      </c>
      <c r="Y7">
        <f>LOOKUP(G7,Optimal!$C$2:$C$49,Optimal!$G$2:$G$49)</f>
        <v>222.66666666666666</v>
      </c>
      <c r="Z7" s="8">
        <f t="shared" si="7"/>
        <v>1.4442215568862464</v>
      </c>
    </row>
    <row r="8" spans="1:27" x14ac:dyDescent="0.25">
      <c r="A8" s="11" t="s">
        <v>26</v>
      </c>
      <c r="B8">
        <f t="shared" si="0"/>
        <v>508</v>
      </c>
      <c r="C8" t="s">
        <v>27</v>
      </c>
      <c r="D8" t="s">
        <v>28</v>
      </c>
      <c r="E8" t="s">
        <v>29</v>
      </c>
      <c r="F8">
        <v>7</v>
      </c>
      <c r="G8" t="s">
        <v>44</v>
      </c>
      <c r="H8">
        <v>40</v>
      </c>
      <c r="I8">
        <v>441.31000000000688</v>
      </c>
      <c r="J8" t="s">
        <v>45</v>
      </c>
      <c r="K8">
        <v>10.02</v>
      </c>
      <c r="L8" t="s">
        <v>34</v>
      </c>
      <c r="M8">
        <f t="shared" si="1"/>
        <v>27</v>
      </c>
      <c r="N8">
        <v>13</v>
      </c>
      <c r="O8">
        <v>6</v>
      </c>
      <c r="P8">
        <v>8</v>
      </c>
      <c r="Q8">
        <f>LOOKUP(G8,Optimal!$C$2:$C$49,Optimal!$D$2:$D$49)</f>
        <v>10</v>
      </c>
      <c r="R8">
        <f>LOOKUP(G8,Optimal!$C$2:$C$49,Optimal!$E$2:$E$49)</f>
        <v>34</v>
      </c>
      <c r="S8">
        <f>LOOKUP(G8,Optimal!$C$2:$C$49,Optimal!$F$2:$F$49)</f>
        <v>16</v>
      </c>
      <c r="T8">
        <f t="shared" si="2"/>
        <v>0.79411764705882348</v>
      </c>
      <c r="U8">
        <f t="shared" si="3"/>
        <v>0.48148148148148145</v>
      </c>
      <c r="V8">
        <f t="shared" si="4"/>
        <v>0.22222222222222221</v>
      </c>
      <c r="W8" t="str">
        <f t="shared" si="5"/>
        <v>shortcut liberal</v>
      </c>
      <c r="X8" t="str">
        <f>IF(J8="Failure",J8,IF(L8="",W8,L8))</f>
        <v>Failure</v>
      </c>
      <c r="Y8">
        <f>LOOKUP(G8,Optimal!$C$2:$C$49,Optimal!$G$2:$G$49)</f>
        <v>130.66666666666669</v>
      </c>
      <c r="Z8" s="8" t="str">
        <f t="shared" si="7"/>
        <v/>
      </c>
    </row>
    <row r="9" spans="1:27" x14ac:dyDescent="0.25">
      <c r="A9" s="11" t="s">
        <v>26</v>
      </c>
      <c r="B9">
        <f t="shared" si="0"/>
        <v>508</v>
      </c>
      <c r="C9" t="s">
        <v>27</v>
      </c>
      <c r="D9" t="s">
        <v>28</v>
      </c>
      <c r="E9" t="s">
        <v>29</v>
      </c>
      <c r="F9">
        <v>8</v>
      </c>
      <c r="G9" t="s">
        <v>46</v>
      </c>
      <c r="H9">
        <v>34</v>
      </c>
      <c r="I9">
        <v>353.11000000000388</v>
      </c>
      <c r="J9" t="s">
        <v>31</v>
      </c>
      <c r="K9">
        <v>13.9</v>
      </c>
      <c r="L9" t="s">
        <v>37</v>
      </c>
      <c r="M9">
        <f t="shared" si="1"/>
        <v>22</v>
      </c>
      <c r="N9">
        <v>15</v>
      </c>
      <c r="O9">
        <v>0</v>
      </c>
      <c r="P9">
        <v>7</v>
      </c>
      <c r="Q9">
        <f>LOOKUP(G9,Optimal!$C$2:$C$49,Optimal!$D$2:$D$49)</f>
        <v>9</v>
      </c>
      <c r="R9">
        <f>LOOKUP(G9,Optimal!$C$2:$C$49,Optimal!$E$2:$E$49)</f>
        <v>21</v>
      </c>
      <c r="S9">
        <f>LOOKUP(G9,Optimal!$C$2:$C$49,Optimal!$F$2:$F$49)</f>
        <v>29</v>
      </c>
      <c r="T9">
        <f t="shared" si="2"/>
        <v>1.0476190476190477</v>
      </c>
      <c r="U9">
        <f t="shared" si="3"/>
        <v>0.68181818181818177</v>
      </c>
      <c r="V9">
        <f t="shared" si="4"/>
        <v>0</v>
      </c>
      <c r="W9" t="str">
        <f t="shared" si="5"/>
        <v>uncodable</v>
      </c>
      <c r="X9" t="str">
        <f t="shared" si="6"/>
        <v>uncodable</v>
      </c>
      <c r="Y9">
        <f>LOOKUP(G9,Optimal!$C$2:$C$49,Optimal!$G$2:$G$49)</f>
        <v>126.66666666666666</v>
      </c>
      <c r="Z9" s="8">
        <f t="shared" si="7"/>
        <v>2.7877105263158204</v>
      </c>
    </row>
    <row r="10" spans="1:27" x14ac:dyDescent="0.25">
      <c r="A10" s="11" t="s">
        <v>26</v>
      </c>
      <c r="B10">
        <f t="shared" si="0"/>
        <v>508</v>
      </c>
      <c r="C10" t="s">
        <v>27</v>
      </c>
      <c r="D10" t="s">
        <v>28</v>
      </c>
      <c r="E10" t="s">
        <v>29</v>
      </c>
      <c r="F10">
        <v>9</v>
      </c>
      <c r="G10" t="s">
        <v>47</v>
      </c>
      <c r="H10">
        <v>23.55</v>
      </c>
      <c r="I10">
        <v>238.4900000000024</v>
      </c>
      <c r="J10" t="s">
        <v>31</v>
      </c>
      <c r="K10">
        <v>4.0999999999999996</v>
      </c>
      <c r="L10" t="s">
        <v>48</v>
      </c>
      <c r="M10">
        <f t="shared" si="1"/>
        <v>13</v>
      </c>
      <c r="N10">
        <v>0</v>
      </c>
      <c r="O10">
        <v>13</v>
      </c>
      <c r="P10">
        <v>0</v>
      </c>
      <c r="Q10">
        <f>LOOKUP(G10,Optimal!$C$2:$C$49,Optimal!$D$2:$D$49)</f>
        <v>11</v>
      </c>
      <c r="R10">
        <f>LOOKUP(G10,Optimal!$C$2:$C$49,Optimal!$E$2:$E$49)</f>
        <v>37</v>
      </c>
      <c r="S10">
        <f>LOOKUP(G10,Optimal!$C$2:$C$49,Optimal!$F$2:$F$49)</f>
        <v>13</v>
      </c>
      <c r="T10">
        <f t="shared" si="2"/>
        <v>0.35135135135135137</v>
      </c>
      <c r="U10">
        <f t="shared" si="3"/>
        <v>0</v>
      </c>
      <c r="V10">
        <f t="shared" si="4"/>
        <v>1</v>
      </c>
      <c r="W10" t="str">
        <f t="shared" si="5"/>
        <v>rev learned liberal</v>
      </c>
      <c r="X10" t="str">
        <f t="shared" si="6"/>
        <v>reverse</v>
      </c>
      <c r="Y10">
        <f>LOOKUP(G10,Optimal!$C$2:$C$49,Optimal!$G$2:$G$49)</f>
        <v>153.33333333333334</v>
      </c>
      <c r="Z10" s="8">
        <f t="shared" si="7"/>
        <v>1.5553695652174069</v>
      </c>
    </row>
    <row r="11" spans="1:27" x14ac:dyDescent="0.25">
      <c r="A11" s="11" t="s">
        <v>26</v>
      </c>
      <c r="B11">
        <f t="shared" si="0"/>
        <v>508</v>
      </c>
      <c r="C11" t="s">
        <v>27</v>
      </c>
      <c r="D11" t="s">
        <v>28</v>
      </c>
      <c r="E11" t="s">
        <v>29</v>
      </c>
      <c r="F11">
        <v>10</v>
      </c>
      <c r="G11" t="s">
        <v>49</v>
      </c>
      <c r="H11">
        <v>16.97</v>
      </c>
      <c r="I11">
        <v>190.1700000000005</v>
      </c>
      <c r="J11" t="s">
        <v>31</v>
      </c>
      <c r="K11">
        <v>6.19</v>
      </c>
      <c r="L11" t="s">
        <v>32</v>
      </c>
      <c r="M11">
        <f t="shared" si="1"/>
        <v>12</v>
      </c>
      <c r="N11">
        <v>0</v>
      </c>
      <c r="O11">
        <v>11</v>
      </c>
      <c r="P11">
        <v>1</v>
      </c>
      <c r="Q11">
        <f>LOOKUP(G11,Optimal!$C$2:$C$49,Optimal!$D$2:$D$49)</f>
        <v>10</v>
      </c>
      <c r="R11">
        <f>LOOKUP(G11,Optimal!$C$2:$C$49,Optimal!$E$2:$E$49)</f>
        <v>18</v>
      </c>
      <c r="S11">
        <f>LOOKUP(G11,Optimal!$C$2:$C$49,Optimal!$F$2:$F$49)</f>
        <v>32</v>
      </c>
      <c r="T11">
        <f t="shared" si="2"/>
        <v>0.66666666666666663</v>
      </c>
      <c r="U11">
        <f t="shared" si="3"/>
        <v>0</v>
      </c>
      <c r="V11">
        <f t="shared" si="4"/>
        <v>0.91666666666666663</v>
      </c>
      <c r="W11" t="str">
        <f t="shared" si="5"/>
        <v>rev learned liberal</v>
      </c>
      <c r="X11" t="str">
        <f t="shared" si="6"/>
        <v>shortcut</v>
      </c>
      <c r="Y11">
        <f>LOOKUP(G11,Optimal!$C$2:$C$49,Optimal!$G$2:$G$49)</f>
        <v>133.33333333333334</v>
      </c>
      <c r="Z11" s="8">
        <f t="shared" si="7"/>
        <v>1.4262750000000037</v>
      </c>
    </row>
    <row r="12" spans="1:27" x14ac:dyDescent="0.25">
      <c r="A12" s="11" t="s">
        <v>26</v>
      </c>
      <c r="B12">
        <f t="shared" si="0"/>
        <v>508</v>
      </c>
      <c r="C12" t="s">
        <v>27</v>
      </c>
      <c r="D12" t="s">
        <v>28</v>
      </c>
      <c r="E12" t="s">
        <v>29</v>
      </c>
      <c r="F12">
        <v>11</v>
      </c>
      <c r="G12" t="s">
        <v>50</v>
      </c>
      <c r="H12">
        <v>19.12</v>
      </c>
      <c r="I12">
        <v>220.3900000000003</v>
      </c>
      <c r="J12" t="s">
        <v>31</v>
      </c>
      <c r="K12">
        <v>4.83</v>
      </c>
      <c r="L12" t="s">
        <v>32</v>
      </c>
      <c r="M12">
        <f t="shared" si="1"/>
        <v>13</v>
      </c>
      <c r="N12">
        <v>3</v>
      </c>
      <c r="O12">
        <v>9</v>
      </c>
      <c r="P12">
        <v>1</v>
      </c>
      <c r="Q12">
        <f>LOOKUP(G12,Optimal!$C$2:$C$49,Optimal!$D$2:$D$49)</f>
        <v>11</v>
      </c>
      <c r="R12">
        <f>LOOKUP(G12,Optimal!$C$2:$C$49,Optimal!$E$2:$E$49)</f>
        <v>21</v>
      </c>
      <c r="S12">
        <f>LOOKUP(G12,Optimal!$C$2:$C$49,Optimal!$F$2:$F$49)</f>
        <v>29</v>
      </c>
      <c r="T12">
        <f t="shared" si="2"/>
        <v>0.61904761904761907</v>
      </c>
      <c r="U12">
        <f t="shared" si="3"/>
        <v>0.23076923076923078</v>
      </c>
      <c r="V12">
        <f t="shared" si="4"/>
        <v>0.69230769230769229</v>
      </c>
      <c r="W12" t="str">
        <f t="shared" si="5"/>
        <v>shortcut liberal</v>
      </c>
      <c r="X12" t="str">
        <f t="shared" si="6"/>
        <v>shortcut</v>
      </c>
      <c r="Y12">
        <f>LOOKUP(G12,Optimal!$C$2:$C$49,Optimal!$G$2:$G$49)</f>
        <v>137.19999999999999</v>
      </c>
      <c r="Z12" s="8">
        <f t="shared" si="7"/>
        <v>1.6063411078717225</v>
      </c>
      <c r="AA12" t="s">
        <v>51</v>
      </c>
    </row>
    <row r="13" spans="1:27" x14ac:dyDescent="0.25">
      <c r="A13" s="11" t="s">
        <v>26</v>
      </c>
      <c r="B13">
        <f t="shared" si="0"/>
        <v>508</v>
      </c>
      <c r="C13" t="s">
        <v>27</v>
      </c>
      <c r="D13" t="s">
        <v>28</v>
      </c>
      <c r="E13" t="s">
        <v>29</v>
      </c>
      <c r="F13">
        <v>12</v>
      </c>
      <c r="G13" t="s">
        <v>52</v>
      </c>
      <c r="H13">
        <v>21.63</v>
      </c>
      <c r="I13">
        <v>220.56000000000029</v>
      </c>
      <c r="J13" t="s">
        <v>31</v>
      </c>
      <c r="K13">
        <v>8.08</v>
      </c>
      <c r="L13" t="s">
        <v>32</v>
      </c>
      <c r="M13">
        <f t="shared" si="1"/>
        <v>13</v>
      </c>
      <c r="N13">
        <v>3</v>
      </c>
      <c r="O13">
        <v>5</v>
      </c>
      <c r="P13">
        <v>5</v>
      </c>
      <c r="Q13">
        <f>LOOKUP(G13,Optimal!$C$2:$C$49,Optimal!$D$2:$D$49)</f>
        <v>9</v>
      </c>
      <c r="R13">
        <f>LOOKUP(G13,Optimal!$C$2:$C$49,Optimal!$E$2:$E$49)</f>
        <v>29</v>
      </c>
      <c r="S13">
        <f>LOOKUP(G13,Optimal!$C$2:$C$49,Optimal!$F$2:$F$49)</f>
        <v>21</v>
      </c>
      <c r="T13">
        <f t="shared" si="2"/>
        <v>0.44827586206896552</v>
      </c>
      <c r="U13">
        <f t="shared" si="3"/>
        <v>0.23076923076923078</v>
      </c>
      <c r="V13">
        <f t="shared" si="4"/>
        <v>0.38461538461538464</v>
      </c>
      <c r="W13" t="str">
        <f t="shared" si="5"/>
        <v>shortcut liberal</v>
      </c>
      <c r="X13" t="str">
        <f t="shared" si="6"/>
        <v>shortcut</v>
      </c>
      <c r="Y13">
        <f>LOOKUP(G13,Optimal!$C$2:$C$49,Optimal!$G$2:$G$49)</f>
        <v>115.33333333333333</v>
      </c>
      <c r="Z13" s="8">
        <f t="shared" si="7"/>
        <v>1.9123699421965343</v>
      </c>
    </row>
    <row r="14" spans="1:27" x14ac:dyDescent="0.25">
      <c r="A14" s="11" t="s">
        <v>26</v>
      </c>
      <c r="B14">
        <f t="shared" si="0"/>
        <v>508</v>
      </c>
      <c r="C14" t="s">
        <v>27</v>
      </c>
      <c r="D14" t="s">
        <v>28</v>
      </c>
      <c r="E14" t="s">
        <v>29</v>
      </c>
      <c r="F14">
        <v>13</v>
      </c>
      <c r="G14" t="s">
        <v>53</v>
      </c>
      <c r="H14">
        <v>20.91</v>
      </c>
      <c r="I14">
        <v>136.0900000000004</v>
      </c>
      <c r="J14" t="s">
        <v>31</v>
      </c>
      <c r="K14">
        <v>12.72</v>
      </c>
      <c r="L14" t="s">
        <v>32</v>
      </c>
      <c r="M14">
        <f t="shared" si="1"/>
        <v>9</v>
      </c>
      <c r="N14">
        <v>6</v>
      </c>
      <c r="O14">
        <v>2</v>
      </c>
      <c r="P14">
        <v>1</v>
      </c>
      <c r="Q14">
        <f>LOOKUP(G14,Optimal!$C$2:$C$49,Optimal!$D$2:$D$49)</f>
        <v>9</v>
      </c>
      <c r="R14">
        <f>LOOKUP(G14,Optimal!$C$2:$C$49,Optimal!$E$2:$E$49)</f>
        <v>31</v>
      </c>
      <c r="S14">
        <f>LOOKUP(G14,Optimal!$C$2:$C$49,Optimal!$F$2:$F$49)</f>
        <v>19</v>
      </c>
      <c r="T14">
        <f t="shared" si="2"/>
        <v>0.29032258064516131</v>
      </c>
      <c r="U14">
        <f t="shared" si="3"/>
        <v>0.66666666666666663</v>
      </c>
      <c r="V14">
        <f t="shared" si="4"/>
        <v>0.22222222222222221</v>
      </c>
      <c r="W14" t="str">
        <f t="shared" si="5"/>
        <v>shortcut liberal</v>
      </c>
      <c r="X14" t="str">
        <f t="shared" si="6"/>
        <v>shortcut</v>
      </c>
      <c r="Y14">
        <f>LOOKUP(G14,Optimal!$C$2:$C$49,Optimal!$G$2:$G$49)</f>
        <v>114.66666666666667</v>
      </c>
      <c r="Z14" s="8">
        <f t="shared" si="7"/>
        <v>1.1868313953488407</v>
      </c>
    </row>
    <row r="15" spans="1:27" x14ac:dyDescent="0.25">
      <c r="A15" s="11" t="s">
        <v>26</v>
      </c>
      <c r="B15">
        <f t="shared" si="0"/>
        <v>508</v>
      </c>
      <c r="C15" t="s">
        <v>27</v>
      </c>
      <c r="D15" t="s">
        <v>28</v>
      </c>
      <c r="E15" t="s">
        <v>29</v>
      </c>
      <c r="F15">
        <v>14</v>
      </c>
      <c r="G15" t="s">
        <v>54</v>
      </c>
      <c r="H15">
        <v>18.5</v>
      </c>
      <c r="I15">
        <v>208.2200000000006</v>
      </c>
      <c r="J15" t="s">
        <v>31</v>
      </c>
      <c r="K15">
        <v>4.95</v>
      </c>
      <c r="L15" t="s">
        <v>32</v>
      </c>
      <c r="M15">
        <f t="shared" si="1"/>
        <v>11</v>
      </c>
      <c r="N15">
        <v>6</v>
      </c>
      <c r="O15">
        <v>2</v>
      </c>
      <c r="P15">
        <v>3</v>
      </c>
      <c r="Q15">
        <f>LOOKUP(G15,Optimal!$C$2:$C$49,Optimal!$D$2:$D$49)</f>
        <v>11</v>
      </c>
      <c r="R15">
        <f>LOOKUP(G15,Optimal!$C$2:$C$49,Optimal!$E$2:$E$49)</f>
        <v>15</v>
      </c>
      <c r="S15">
        <f>LOOKUP(G15,Optimal!$C$2:$C$49,Optimal!$F$2:$F$49)</f>
        <v>35</v>
      </c>
      <c r="T15">
        <f t="shared" si="2"/>
        <v>0.73333333333333328</v>
      </c>
      <c r="U15">
        <f t="shared" si="3"/>
        <v>0.54545454545454541</v>
      </c>
      <c r="V15">
        <f t="shared" si="4"/>
        <v>0.18181818181818182</v>
      </c>
      <c r="W15" t="str">
        <f t="shared" si="5"/>
        <v>shortcut liberal</v>
      </c>
      <c r="X15" t="str">
        <f t="shared" si="6"/>
        <v>shortcut</v>
      </c>
      <c r="Y15">
        <f>LOOKUP(G15,Optimal!$C$2:$C$49,Optimal!$G$2:$G$49)</f>
        <v>153.33333333333334</v>
      </c>
      <c r="Z15" s="8">
        <f>IF(J15="Failure","",I15/Y15)</f>
        <v>1.3579565217391343</v>
      </c>
    </row>
    <row r="16" spans="1:27" x14ac:dyDescent="0.25">
      <c r="A16" s="11" t="s">
        <v>26</v>
      </c>
      <c r="B16">
        <f t="shared" si="0"/>
        <v>508</v>
      </c>
      <c r="C16" t="s">
        <v>27</v>
      </c>
      <c r="D16" t="s">
        <v>28</v>
      </c>
      <c r="E16" t="s">
        <v>29</v>
      </c>
      <c r="F16">
        <v>15</v>
      </c>
      <c r="G16" t="s">
        <v>55</v>
      </c>
      <c r="H16">
        <v>40</v>
      </c>
      <c r="I16">
        <v>606.58999999999503</v>
      </c>
      <c r="J16" t="s">
        <v>45</v>
      </c>
      <c r="K16">
        <v>5.91</v>
      </c>
      <c r="L16" t="s">
        <v>37</v>
      </c>
      <c r="M16">
        <f t="shared" si="1"/>
        <v>35</v>
      </c>
      <c r="N16">
        <v>11</v>
      </c>
      <c r="O16">
        <v>14</v>
      </c>
      <c r="P16">
        <v>10</v>
      </c>
      <c r="Q16">
        <f>LOOKUP(G16,Optimal!$C$2:$C$49,Optimal!$D$2:$D$49)</f>
        <v>8</v>
      </c>
      <c r="R16">
        <f>LOOKUP(G16,Optimal!$C$2:$C$49,Optimal!$E$2:$E$49)</f>
        <v>28</v>
      </c>
      <c r="S16">
        <f>LOOKUP(G16,Optimal!$C$2:$C$49,Optimal!$F$2:$F$49)</f>
        <v>22</v>
      </c>
      <c r="T16">
        <f t="shared" si="2"/>
        <v>1.25</v>
      </c>
      <c r="U16">
        <f t="shared" si="3"/>
        <v>0.31428571428571428</v>
      </c>
      <c r="V16">
        <f t="shared" si="4"/>
        <v>0.4</v>
      </c>
      <c r="W16" t="str">
        <f t="shared" si="5"/>
        <v>uncodable</v>
      </c>
      <c r="X16" t="str">
        <f t="shared" si="6"/>
        <v>Failure</v>
      </c>
      <c r="Y16">
        <f>LOOKUP(G16,Optimal!$C$2:$C$49,Optimal!$G$2:$G$49)</f>
        <v>118.66666666666667</v>
      </c>
      <c r="Z16" s="8" t="str">
        <f t="shared" si="7"/>
        <v/>
      </c>
      <c r="AA16" t="s">
        <v>51</v>
      </c>
    </row>
    <row r="17" spans="1:26" x14ac:dyDescent="0.25">
      <c r="A17" s="11" t="s">
        <v>26</v>
      </c>
      <c r="B17">
        <f t="shared" si="0"/>
        <v>508</v>
      </c>
      <c r="C17" t="s">
        <v>27</v>
      </c>
      <c r="D17" t="s">
        <v>28</v>
      </c>
      <c r="E17" t="s">
        <v>29</v>
      </c>
      <c r="F17">
        <v>16</v>
      </c>
      <c r="G17" t="s">
        <v>56</v>
      </c>
      <c r="H17">
        <v>28.93</v>
      </c>
      <c r="I17">
        <v>399.47000000000543</v>
      </c>
      <c r="J17" t="s">
        <v>31</v>
      </c>
      <c r="K17">
        <v>6.48</v>
      </c>
      <c r="L17" t="s">
        <v>48</v>
      </c>
      <c r="M17">
        <f t="shared" si="1"/>
        <v>24</v>
      </c>
      <c r="N17">
        <v>5</v>
      </c>
      <c r="O17">
        <v>17</v>
      </c>
      <c r="P17">
        <v>2</v>
      </c>
      <c r="Q17">
        <f>LOOKUP(G17,Optimal!$C$2:$C$49,Optimal!$D$2:$D$49)</f>
        <v>10</v>
      </c>
      <c r="R17">
        <f>LOOKUP(G17,Optimal!$C$2:$C$49,Optimal!$E$2:$E$49)</f>
        <v>16</v>
      </c>
      <c r="S17">
        <f>LOOKUP(G17,Optimal!$C$2:$C$49,Optimal!$F$2:$F$49)</f>
        <v>34</v>
      </c>
      <c r="T17">
        <f t="shared" si="2"/>
        <v>1.5</v>
      </c>
      <c r="U17">
        <f t="shared" si="3"/>
        <v>0.20833333333333334</v>
      </c>
      <c r="V17">
        <f t="shared" si="4"/>
        <v>0.70833333333333337</v>
      </c>
      <c r="W17" t="str">
        <f t="shared" si="5"/>
        <v>rev learned liberal</v>
      </c>
      <c r="X17" t="str">
        <f t="shared" si="6"/>
        <v>reverse</v>
      </c>
      <c r="Y17">
        <f>LOOKUP(G17,Optimal!$C$2:$C$49,Optimal!$G$2:$G$49)</f>
        <v>116</v>
      </c>
      <c r="Z17" s="8">
        <f t="shared" si="7"/>
        <v>3.4437068965517708</v>
      </c>
    </row>
    <row r="18" spans="1:26" x14ac:dyDescent="0.25">
      <c r="A18" s="11" t="s">
        <v>26</v>
      </c>
      <c r="B18">
        <f t="shared" si="0"/>
        <v>508</v>
      </c>
      <c r="C18" t="s">
        <v>27</v>
      </c>
      <c r="D18" t="s">
        <v>28</v>
      </c>
      <c r="E18" t="s">
        <v>29</v>
      </c>
      <c r="F18">
        <v>17</v>
      </c>
      <c r="G18" t="s">
        <v>57</v>
      </c>
      <c r="H18">
        <v>28.41</v>
      </c>
      <c r="I18">
        <v>419.40000000000748</v>
      </c>
      <c r="J18" t="s">
        <v>31</v>
      </c>
      <c r="K18">
        <v>4.8099999999999996</v>
      </c>
      <c r="L18" t="s">
        <v>34</v>
      </c>
      <c r="M18">
        <f t="shared" si="1"/>
        <v>24</v>
      </c>
      <c r="N18">
        <v>20</v>
      </c>
      <c r="O18">
        <v>0</v>
      </c>
      <c r="P18">
        <v>4</v>
      </c>
      <c r="Q18">
        <f>LOOKUP(G18,Optimal!$C$2:$C$49,Optimal!$D$2:$D$49)</f>
        <v>14</v>
      </c>
      <c r="R18">
        <f>LOOKUP(G18,Optimal!$C$2:$C$49,Optimal!$E$2:$E$49)</f>
        <v>30</v>
      </c>
      <c r="S18">
        <f>LOOKUP(G18,Optimal!$C$2:$C$49,Optimal!$F$2:$F$49)</f>
        <v>20</v>
      </c>
      <c r="T18">
        <f t="shared" si="2"/>
        <v>0.8</v>
      </c>
      <c r="U18">
        <f t="shared" si="3"/>
        <v>0.83333333333333337</v>
      </c>
      <c r="V18">
        <f t="shared" si="4"/>
        <v>0</v>
      </c>
      <c r="W18" t="str">
        <f t="shared" si="5"/>
        <v>learned liberal</v>
      </c>
      <c r="X18" t="str">
        <f t="shared" si="6"/>
        <v>learned</v>
      </c>
      <c r="Y18">
        <f>LOOKUP(G18,Optimal!$C$2:$C$49,Optimal!$G$2:$G$49)</f>
        <v>197.33333333333334</v>
      </c>
      <c r="Z18" s="8">
        <f t="shared" si="7"/>
        <v>2.1253378378378756</v>
      </c>
    </row>
    <row r="19" spans="1:26" x14ac:dyDescent="0.25">
      <c r="A19" s="11" t="s">
        <v>26</v>
      </c>
      <c r="B19">
        <f t="shared" si="0"/>
        <v>508</v>
      </c>
      <c r="C19" t="s">
        <v>27</v>
      </c>
      <c r="D19" t="s">
        <v>28</v>
      </c>
      <c r="E19" t="s">
        <v>29</v>
      </c>
      <c r="F19">
        <v>18</v>
      </c>
      <c r="G19" t="s">
        <v>58</v>
      </c>
      <c r="H19">
        <v>30.82</v>
      </c>
      <c r="I19">
        <v>441.65000000000782</v>
      </c>
      <c r="J19" t="s">
        <v>31</v>
      </c>
      <c r="K19">
        <v>5.38</v>
      </c>
      <c r="L19" t="s">
        <v>34</v>
      </c>
      <c r="M19">
        <f t="shared" si="1"/>
        <v>30</v>
      </c>
      <c r="N19">
        <v>13</v>
      </c>
      <c r="O19">
        <v>13</v>
      </c>
      <c r="P19">
        <v>4</v>
      </c>
      <c r="Q19">
        <f>LOOKUP(G19,Optimal!$C$2:$C$49,Optimal!$D$2:$D$49)</f>
        <v>12</v>
      </c>
      <c r="R19">
        <f>LOOKUP(G19,Optimal!$C$2:$C$49,Optimal!$E$2:$E$49)</f>
        <v>32</v>
      </c>
      <c r="S19">
        <f>LOOKUP(G19,Optimal!$C$2:$C$49,Optimal!$F$2:$F$49)</f>
        <v>18</v>
      </c>
      <c r="T19">
        <f t="shared" si="2"/>
        <v>0.9375</v>
      </c>
      <c r="U19">
        <f t="shared" si="3"/>
        <v>0.43333333333333335</v>
      </c>
      <c r="V19">
        <f t="shared" si="4"/>
        <v>0.43333333333333335</v>
      </c>
      <c r="W19" t="str">
        <f>IF(T19="","",IF(AND(T19&lt;=0.84,U19&lt;0.7,V19&lt;0.7),"shortcut liberal",IF(U19&gt;0.7,"learned liberal",IF(V19&gt;0.7,"rev learned liberal",IF(OR(AND(T19&gt;=0.84,U19&lt;0.7),AND(T19&gt;=0.84,V19&lt;0.7)),"uncodable","??????")))))</f>
        <v>uncodable</v>
      </c>
      <c r="X19" t="str">
        <f>IF(J19="Failure",J19,IF(L19="",W19,L19))</f>
        <v>learned</v>
      </c>
      <c r="Y19">
        <f>LOOKUP(G19,Optimal!$C$2:$C$49,Optimal!$G$2:$G$49)</f>
        <v>171.33333333333331</v>
      </c>
      <c r="Z19" s="8">
        <f t="shared" si="7"/>
        <v>2.5777237354086062</v>
      </c>
    </row>
    <row r="20" spans="1:26" x14ac:dyDescent="0.25">
      <c r="A20" s="11" t="s">
        <v>26</v>
      </c>
      <c r="B20">
        <f t="shared" si="0"/>
        <v>508</v>
      </c>
      <c r="C20" t="s">
        <v>27</v>
      </c>
      <c r="D20" t="s">
        <v>28</v>
      </c>
      <c r="E20" t="s">
        <v>29</v>
      </c>
      <c r="F20">
        <v>19</v>
      </c>
      <c r="G20" t="s">
        <v>59</v>
      </c>
      <c r="H20">
        <v>29.18</v>
      </c>
      <c r="I20">
        <v>351.58000000000442</v>
      </c>
      <c r="J20" t="s">
        <v>31</v>
      </c>
      <c r="K20">
        <v>6.38</v>
      </c>
      <c r="L20" t="s">
        <v>37</v>
      </c>
      <c r="M20">
        <f t="shared" si="1"/>
        <v>19</v>
      </c>
      <c r="N20">
        <v>9</v>
      </c>
      <c r="O20">
        <v>6</v>
      </c>
      <c r="P20">
        <v>4</v>
      </c>
      <c r="Q20">
        <f>LOOKUP(G20,Optimal!$C$2:$C$49,Optimal!$D$2:$D$49)</f>
        <v>11</v>
      </c>
      <c r="R20">
        <f>LOOKUP(G20,Optimal!$C$2:$C$49,Optimal!$E$2:$E$49)</f>
        <v>15</v>
      </c>
      <c r="S20">
        <f>LOOKUP(G20,Optimal!$C$2:$C$49,Optimal!$F$2:$F$49)</f>
        <v>35</v>
      </c>
      <c r="T20">
        <f t="shared" si="2"/>
        <v>1.2666666666666666</v>
      </c>
      <c r="U20">
        <f t="shared" si="3"/>
        <v>0.47368421052631576</v>
      </c>
      <c r="V20">
        <f t="shared" si="4"/>
        <v>0.31578947368421051</v>
      </c>
      <c r="W20" t="str">
        <f t="shared" si="5"/>
        <v>uncodable</v>
      </c>
      <c r="X20" t="str">
        <f t="shared" si="6"/>
        <v>uncodable</v>
      </c>
      <c r="Y20">
        <f>LOOKUP(G20,Optimal!$C$2:$C$49,Optimal!$G$2:$G$49)</f>
        <v>137.33333333333334</v>
      </c>
      <c r="Z20" s="8">
        <f t="shared" si="7"/>
        <v>2.5600485436893523</v>
      </c>
    </row>
    <row r="21" spans="1:26" x14ac:dyDescent="0.25">
      <c r="A21" s="11" t="s">
        <v>26</v>
      </c>
      <c r="B21">
        <f t="shared" si="0"/>
        <v>508</v>
      </c>
      <c r="C21" t="s">
        <v>27</v>
      </c>
      <c r="D21" t="s">
        <v>28</v>
      </c>
      <c r="E21" t="s">
        <v>29</v>
      </c>
      <c r="F21">
        <v>20</v>
      </c>
      <c r="G21" t="s">
        <v>60</v>
      </c>
      <c r="H21">
        <v>17.440000000000001</v>
      </c>
      <c r="I21">
        <v>169.06000000000029</v>
      </c>
      <c r="J21" t="s">
        <v>31</v>
      </c>
      <c r="K21">
        <v>7.91</v>
      </c>
      <c r="L21" t="s">
        <v>32</v>
      </c>
      <c r="M21">
        <f t="shared" si="1"/>
        <v>9</v>
      </c>
      <c r="N21">
        <v>5</v>
      </c>
      <c r="O21">
        <v>3</v>
      </c>
      <c r="P21">
        <v>1</v>
      </c>
      <c r="Q21">
        <f>LOOKUP(G21,Optimal!$C$2:$C$49,Optimal!$D$2:$D$49)</f>
        <v>5</v>
      </c>
      <c r="R21">
        <f>LOOKUP(G21,Optimal!$C$2:$C$49,Optimal!$E$2:$E$49)</f>
        <v>23</v>
      </c>
      <c r="S21">
        <f>LOOKUP(G21,Optimal!$C$2:$C$49,Optimal!$F$2:$F$49)</f>
        <v>27</v>
      </c>
      <c r="T21">
        <f t="shared" si="2"/>
        <v>0.39130434782608697</v>
      </c>
      <c r="U21">
        <f t="shared" si="3"/>
        <v>0.55555555555555558</v>
      </c>
      <c r="V21">
        <f t="shared" si="4"/>
        <v>0.33333333333333331</v>
      </c>
      <c r="W21" t="str">
        <f t="shared" si="5"/>
        <v>shortcut liberal</v>
      </c>
      <c r="X21" t="str">
        <f t="shared" si="6"/>
        <v>shortcut</v>
      </c>
      <c r="Y21">
        <f>LOOKUP(G21,Optimal!$C$2:$C$49,Optimal!$G$2:$G$49)</f>
        <v>43.999999999999993</v>
      </c>
      <c r="Z21" s="8">
        <f t="shared" si="7"/>
        <v>3.8422727272727344</v>
      </c>
    </row>
    <row r="22" spans="1:26" x14ac:dyDescent="0.25">
      <c r="A22" s="11"/>
      <c r="Z22" s="8"/>
    </row>
    <row r="23" spans="1:26" x14ac:dyDescent="0.25">
      <c r="A23" s="11"/>
      <c r="Z23" s="8"/>
    </row>
    <row r="24" spans="1:26" x14ac:dyDescent="0.25">
      <c r="A24" s="11"/>
      <c r="Z24" s="8"/>
    </row>
    <row r="25" spans="1:26" x14ac:dyDescent="0.25">
      <c r="A25" s="11"/>
      <c r="Z25" s="8"/>
    </row>
    <row r="26" spans="1:26" x14ac:dyDescent="0.25">
      <c r="A26" s="11"/>
      <c r="Z26" s="8"/>
    </row>
    <row r="27" spans="1:26" x14ac:dyDescent="0.25">
      <c r="A27" s="11"/>
      <c r="Z27" s="8"/>
    </row>
    <row r="28" spans="1:26" x14ac:dyDescent="0.25">
      <c r="A28" s="11"/>
      <c r="Z28" s="8"/>
    </row>
    <row r="29" spans="1:26" x14ac:dyDescent="0.25">
      <c r="A29" s="11"/>
      <c r="Z29" s="8"/>
    </row>
    <row r="30" spans="1:26" x14ac:dyDescent="0.25">
      <c r="A30" s="11"/>
      <c r="Z30" s="8"/>
    </row>
    <row r="31" spans="1:26" x14ac:dyDescent="0.25">
      <c r="A31" s="11"/>
      <c r="Z31" s="8"/>
    </row>
    <row r="32" spans="1:26" x14ac:dyDescent="0.25">
      <c r="A32" s="11"/>
      <c r="Z32" s="8"/>
    </row>
    <row r="33" spans="1:26" x14ac:dyDescent="0.25">
      <c r="A33" s="11"/>
      <c r="Z33" s="8"/>
    </row>
    <row r="34" spans="1:26" x14ac:dyDescent="0.25">
      <c r="A34" s="11"/>
      <c r="Z34" s="8"/>
    </row>
    <row r="35" spans="1:26" x14ac:dyDescent="0.25">
      <c r="A35" s="11"/>
      <c r="Z35" s="8"/>
    </row>
    <row r="36" spans="1:26" x14ac:dyDescent="0.25">
      <c r="A36" s="11"/>
      <c r="Z36" s="8"/>
    </row>
    <row r="37" spans="1:26" x14ac:dyDescent="0.25">
      <c r="A37" s="11"/>
      <c r="Z37" s="8"/>
    </row>
    <row r="38" spans="1:26" x14ac:dyDescent="0.25">
      <c r="A38" s="11"/>
      <c r="Z38" s="8"/>
    </row>
    <row r="39" spans="1:26" x14ac:dyDescent="0.25">
      <c r="A39" s="11"/>
      <c r="Z39" s="8"/>
    </row>
    <row r="40" spans="1:26" x14ac:dyDescent="0.25">
      <c r="A40" s="11"/>
      <c r="Z40" s="8"/>
    </row>
    <row r="41" spans="1:26" x14ac:dyDescent="0.25">
      <c r="A41" s="11"/>
      <c r="Z41" s="8"/>
    </row>
    <row r="42" spans="1:26" x14ac:dyDescent="0.25">
      <c r="A42" s="11"/>
      <c r="Z42" s="8"/>
    </row>
    <row r="43" spans="1:26" x14ac:dyDescent="0.25">
      <c r="A43" s="11"/>
      <c r="Z43" s="8"/>
    </row>
    <row r="44" spans="1:26" x14ac:dyDescent="0.25">
      <c r="A44" s="11"/>
      <c r="Z44" s="8"/>
    </row>
    <row r="45" spans="1:26" x14ac:dyDescent="0.25">
      <c r="A45" s="11"/>
      <c r="Z45" s="8"/>
    </row>
    <row r="46" spans="1:26" x14ac:dyDescent="0.25">
      <c r="A46" s="11"/>
      <c r="Z46" s="8"/>
    </row>
    <row r="47" spans="1:26" x14ac:dyDescent="0.25">
      <c r="A47" s="11"/>
      <c r="Z47" s="8"/>
    </row>
    <row r="48" spans="1:26" x14ac:dyDescent="0.25">
      <c r="A48" s="11"/>
      <c r="Z48" s="8"/>
    </row>
    <row r="49" spans="1:26" x14ac:dyDescent="0.25">
      <c r="A49" s="11"/>
      <c r="Z49" s="8"/>
    </row>
    <row r="50" spans="1:26" x14ac:dyDescent="0.25">
      <c r="A50" s="11"/>
      <c r="Z50" s="8"/>
    </row>
    <row r="51" spans="1:26" x14ac:dyDescent="0.25">
      <c r="A51" s="11"/>
      <c r="Z51" s="8"/>
    </row>
    <row r="52" spans="1:26" x14ac:dyDescent="0.25">
      <c r="A52" s="11"/>
      <c r="Z52" s="8"/>
    </row>
    <row r="53" spans="1:26" x14ac:dyDescent="0.25">
      <c r="A53" s="11"/>
      <c r="Z53" s="8"/>
    </row>
    <row r="54" spans="1:26" x14ac:dyDescent="0.25">
      <c r="A54" s="11"/>
      <c r="Z54" s="8"/>
    </row>
    <row r="55" spans="1:26" x14ac:dyDescent="0.25">
      <c r="A55" s="11"/>
      <c r="Z55" s="8"/>
    </row>
    <row r="56" spans="1:26" x14ac:dyDescent="0.25">
      <c r="A56" s="11"/>
      <c r="Z56" s="8"/>
    </row>
    <row r="57" spans="1:26" x14ac:dyDescent="0.25">
      <c r="A57" s="11"/>
      <c r="Z57" s="8"/>
    </row>
    <row r="58" spans="1:26" x14ac:dyDescent="0.25">
      <c r="A58" s="11"/>
      <c r="Z58" s="8"/>
    </row>
    <row r="59" spans="1:26" x14ac:dyDescent="0.25">
      <c r="A59" s="11"/>
      <c r="Z59" s="8"/>
    </row>
    <row r="60" spans="1:26" x14ac:dyDescent="0.25">
      <c r="A60" s="11"/>
      <c r="Z60" s="8"/>
    </row>
    <row r="61" spans="1:26" x14ac:dyDescent="0.25">
      <c r="A61" s="11"/>
      <c r="Z61" s="8"/>
    </row>
    <row r="62" spans="1:26" x14ac:dyDescent="0.25">
      <c r="A62" s="11"/>
      <c r="Z62" s="8"/>
    </row>
    <row r="63" spans="1:26" x14ac:dyDescent="0.25">
      <c r="A63" s="11"/>
      <c r="Z63" s="8"/>
    </row>
    <row r="64" spans="1:26" x14ac:dyDescent="0.25">
      <c r="A64" s="11"/>
      <c r="Z64" s="8"/>
    </row>
    <row r="65" spans="1:26" x14ac:dyDescent="0.25">
      <c r="A65" s="11"/>
      <c r="Z65" s="8"/>
    </row>
    <row r="66" spans="1:26" x14ac:dyDescent="0.25">
      <c r="A66" s="11"/>
      <c r="Z66" s="8"/>
    </row>
    <row r="67" spans="1:26" x14ac:dyDescent="0.25">
      <c r="A67" s="11"/>
      <c r="Z67" s="8"/>
    </row>
    <row r="68" spans="1:26" x14ac:dyDescent="0.25">
      <c r="A68" s="11"/>
      <c r="Z68" s="8"/>
    </row>
    <row r="69" spans="1:26" x14ac:dyDescent="0.25">
      <c r="A69" s="11"/>
      <c r="Z69" s="8"/>
    </row>
    <row r="70" spans="1:26" x14ac:dyDescent="0.25">
      <c r="A70" s="11"/>
      <c r="Z70" s="8"/>
    </row>
    <row r="71" spans="1:26" x14ac:dyDescent="0.25">
      <c r="A71" s="11"/>
      <c r="Z71" s="8"/>
    </row>
    <row r="72" spans="1:26" x14ac:dyDescent="0.25">
      <c r="A72" s="11"/>
      <c r="Z72" s="8"/>
    </row>
    <row r="73" spans="1:26" x14ac:dyDescent="0.25">
      <c r="A73" s="11"/>
      <c r="Z73" s="8"/>
    </row>
    <row r="74" spans="1:26" x14ac:dyDescent="0.25">
      <c r="A74" s="11"/>
      <c r="Z74" s="8"/>
    </row>
    <row r="75" spans="1:26" x14ac:dyDescent="0.25">
      <c r="A75" s="11"/>
      <c r="Z75" s="8"/>
    </row>
    <row r="76" spans="1:26" x14ac:dyDescent="0.25">
      <c r="A76" s="11"/>
      <c r="Z76" s="8"/>
    </row>
    <row r="77" spans="1:26" x14ac:dyDescent="0.25">
      <c r="A77" s="11"/>
      <c r="Z77" s="8"/>
    </row>
    <row r="78" spans="1:26" x14ac:dyDescent="0.25">
      <c r="A78" s="11"/>
      <c r="Z78" s="8"/>
    </row>
    <row r="79" spans="1:26" x14ac:dyDescent="0.25">
      <c r="A79" s="11"/>
      <c r="Z79" s="8"/>
    </row>
    <row r="80" spans="1:26" x14ac:dyDescent="0.25">
      <c r="A80" s="11"/>
      <c r="Z80" s="8"/>
    </row>
    <row r="81" spans="1:26" x14ac:dyDescent="0.25">
      <c r="A81" s="11"/>
      <c r="Z81" s="8"/>
    </row>
    <row r="82" spans="1:26" x14ac:dyDescent="0.25">
      <c r="A82" s="11"/>
      <c r="Z82" s="8"/>
    </row>
    <row r="83" spans="1:26" x14ac:dyDescent="0.25">
      <c r="A83" s="11"/>
      <c r="Z83" s="8"/>
    </row>
    <row r="84" spans="1:26" x14ac:dyDescent="0.25">
      <c r="A84" s="11"/>
      <c r="Z84" s="8"/>
    </row>
    <row r="85" spans="1:26" x14ac:dyDescent="0.25">
      <c r="A85" s="11"/>
      <c r="Z85" s="8"/>
    </row>
    <row r="86" spans="1:26" x14ac:dyDescent="0.25">
      <c r="A86" s="11"/>
      <c r="Z86" s="8"/>
    </row>
    <row r="87" spans="1:26" x14ac:dyDescent="0.25">
      <c r="A87" s="11"/>
      <c r="Z87" s="8"/>
    </row>
    <row r="88" spans="1:26" x14ac:dyDescent="0.25">
      <c r="A88" s="11"/>
      <c r="Z88" s="8"/>
    </row>
    <row r="89" spans="1:26" x14ac:dyDescent="0.25">
      <c r="A89" s="11"/>
      <c r="Z89" s="8"/>
    </row>
    <row r="90" spans="1:26" x14ac:dyDescent="0.25">
      <c r="A90" s="11"/>
      <c r="Z90" s="8"/>
    </row>
    <row r="91" spans="1:26" x14ac:dyDescent="0.25">
      <c r="A91" s="11"/>
      <c r="Z91" s="8"/>
    </row>
    <row r="92" spans="1:26" x14ac:dyDescent="0.25">
      <c r="A92" s="11"/>
      <c r="Z92" s="8"/>
    </row>
    <row r="93" spans="1:26" x14ac:dyDescent="0.25">
      <c r="A93" s="11"/>
      <c r="Z93" s="8"/>
    </row>
    <row r="94" spans="1:26" x14ac:dyDescent="0.25">
      <c r="A94" s="11"/>
      <c r="Z94" s="8"/>
    </row>
    <row r="95" spans="1:26" x14ac:dyDescent="0.25">
      <c r="A95" s="11"/>
      <c r="Z95" s="8"/>
    </row>
    <row r="96" spans="1:26" x14ac:dyDescent="0.25">
      <c r="A96" s="11"/>
      <c r="Z96" s="8"/>
    </row>
    <row r="97" spans="1:26" x14ac:dyDescent="0.25">
      <c r="A97" s="11"/>
      <c r="Z97" s="8"/>
    </row>
    <row r="98" spans="1:26" x14ac:dyDescent="0.25">
      <c r="A98" s="11"/>
      <c r="Z98" s="8"/>
    </row>
    <row r="99" spans="1:26" x14ac:dyDescent="0.25">
      <c r="A99" s="11"/>
      <c r="Z99" s="8"/>
    </row>
    <row r="100" spans="1:26" x14ac:dyDescent="0.25">
      <c r="A100" s="11"/>
      <c r="Z100" s="8"/>
    </row>
    <row r="101" spans="1:26" x14ac:dyDescent="0.25">
      <c r="A101" s="11"/>
      <c r="Z101" s="8"/>
    </row>
    <row r="102" spans="1:26" x14ac:dyDescent="0.25">
      <c r="A102" s="11"/>
      <c r="Z102" s="8"/>
    </row>
    <row r="103" spans="1:26" x14ac:dyDescent="0.25">
      <c r="A103" s="11"/>
      <c r="Z103" s="8"/>
    </row>
    <row r="104" spans="1:26" x14ac:dyDescent="0.25">
      <c r="A104" s="11"/>
      <c r="Z104" s="8"/>
    </row>
    <row r="105" spans="1:26" x14ac:dyDescent="0.25">
      <c r="A105" s="11"/>
      <c r="Z105" s="8"/>
    </row>
    <row r="106" spans="1:26" x14ac:dyDescent="0.25">
      <c r="A106" s="11"/>
      <c r="Z106" s="8"/>
    </row>
    <row r="107" spans="1:26" x14ac:dyDescent="0.25">
      <c r="A107" s="11"/>
      <c r="Z107" s="8"/>
    </row>
    <row r="108" spans="1:26" x14ac:dyDescent="0.25">
      <c r="A108" s="11"/>
      <c r="Z108" s="8"/>
    </row>
    <row r="109" spans="1:26" x14ac:dyDescent="0.25">
      <c r="A109" s="11"/>
      <c r="Z109" s="8"/>
    </row>
    <row r="110" spans="1:26" x14ac:dyDescent="0.25">
      <c r="A110" s="11"/>
      <c r="Z110" s="8"/>
    </row>
    <row r="111" spans="1:26" x14ac:dyDescent="0.25">
      <c r="A111" s="11"/>
      <c r="Z111" s="8"/>
    </row>
    <row r="112" spans="1:26" x14ac:dyDescent="0.25">
      <c r="A112" s="11"/>
      <c r="Z112" s="8"/>
    </row>
    <row r="113" spans="1:26" x14ac:dyDescent="0.25">
      <c r="A113" s="11"/>
      <c r="Z113" s="8"/>
    </row>
    <row r="114" spans="1:26" x14ac:dyDescent="0.25">
      <c r="A114" s="11"/>
      <c r="Z114" s="8"/>
    </row>
    <row r="115" spans="1:26" x14ac:dyDescent="0.25">
      <c r="A115" s="11"/>
      <c r="Z115" s="8"/>
    </row>
    <row r="116" spans="1:26" x14ac:dyDescent="0.25">
      <c r="A116" s="11"/>
      <c r="Z116" s="8"/>
    </row>
    <row r="117" spans="1:26" x14ac:dyDescent="0.25">
      <c r="A117" s="11"/>
      <c r="Z117" s="8"/>
    </row>
    <row r="118" spans="1:26" x14ac:dyDescent="0.25">
      <c r="A118" s="11"/>
      <c r="Z118" s="8"/>
    </row>
    <row r="119" spans="1:26" x14ac:dyDescent="0.25">
      <c r="A119" s="11"/>
      <c r="Z119" s="8"/>
    </row>
    <row r="120" spans="1:26" x14ac:dyDescent="0.25">
      <c r="A120" s="11"/>
      <c r="Z120" s="8"/>
    </row>
    <row r="121" spans="1:26" x14ac:dyDescent="0.25">
      <c r="A121" s="11"/>
      <c r="Z121" s="8"/>
    </row>
    <row r="122" spans="1:26" x14ac:dyDescent="0.25">
      <c r="A122" s="11"/>
      <c r="Z122" s="8"/>
    </row>
    <row r="123" spans="1:26" x14ac:dyDescent="0.25">
      <c r="A123" s="11"/>
      <c r="Z123" s="8"/>
    </row>
    <row r="124" spans="1:26" x14ac:dyDescent="0.25">
      <c r="A124" s="11"/>
      <c r="Z124" s="8"/>
    </row>
    <row r="125" spans="1:26" x14ac:dyDescent="0.25">
      <c r="A125" s="11"/>
      <c r="Z125" s="8"/>
    </row>
    <row r="126" spans="1:26" x14ac:dyDescent="0.25">
      <c r="A126" s="11"/>
      <c r="Z126" s="8"/>
    </row>
    <row r="127" spans="1:26" x14ac:dyDescent="0.25">
      <c r="A127" s="11"/>
      <c r="Z127" s="8"/>
    </row>
    <row r="128" spans="1:26" x14ac:dyDescent="0.25">
      <c r="A128" s="11"/>
      <c r="Z128" s="8"/>
    </row>
    <row r="129" spans="1:26" x14ac:dyDescent="0.25">
      <c r="A129" s="11"/>
      <c r="Z129" s="8"/>
    </row>
    <row r="130" spans="1:26" x14ac:dyDescent="0.25">
      <c r="A130" s="11"/>
      <c r="Z130" s="8"/>
    </row>
    <row r="131" spans="1:26" x14ac:dyDescent="0.25">
      <c r="A131" s="11"/>
      <c r="Z131" s="8"/>
    </row>
    <row r="132" spans="1:26" x14ac:dyDescent="0.25">
      <c r="A132" s="11"/>
      <c r="Z132" s="8"/>
    </row>
    <row r="133" spans="1:26" x14ac:dyDescent="0.25">
      <c r="A133" s="11"/>
      <c r="Z133" s="8"/>
    </row>
    <row r="134" spans="1:26" x14ac:dyDescent="0.25">
      <c r="A134" s="11"/>
      <c r="Z134" s="8"/>
    </row>
    <row r="135" spans="1:26" x14ac:dyDescent="0.25">
      <c r="A135" s="11"/>
      <c r="Z135" s="8"/>
    </row>
    <row r="136" spans="1:26" x14ac:dyDescent="0.25">
      <c r="A136" s="11"/>
      <c r="Z136" s="8"/>
    </row>
    <row r="137" spans="1:26" x14ac:dyDescent="0.25">
      <c r="A137" s="11"/>
      <c r="Z137" s="8"/>
    </row>
    <row r="138" spans="1:26" x14ac:dyDescent="0.25">
      <c r="A138" s="11"/>
      <c r="Z138" s="8"/>
    </row>
    <row r="139" spans="1:26" x14ac:dyDescent="0.25">
      <c r="A139" s="11"/>
      <c r="Z139" s="8"/>
    </row>
    <row r="140" spans="1:26" x14ac:dyDescent="0.25">
      <c r="A140" s="11"/>
      <c r="Z140" s="8"/>
    </row>
    <row r="141" spans="1:26" x14ac:dyDescent="0.25">
      <c r="A141" s="11"/>
      <c r="Z141" s="8"/>
    </row>
    <row r="142" spans="1:26" x14ac:dyDescent="0.25">
      <c r="A142" s="11"/>
      <c r="Z142" s="8"/>
    </row>
    <row r="143" spans="1:26" x14ac:dyDescent="0.25">
      <c r="A143" s="11"/>
      <c r="Z143" s="8"/>
    </row>
    <row r="144" spans="1:26" x14ac:dyDescent="0.25">
      <c r="A144" s="11"/>
      <c r="Z144" s="8"/>
    </row>
    <row r="145" spans="1:26" x14ac:dyDescent="0.25">
      <c r="A145" s="11"/>
      <c r="Z145" s="8"/>
    </row>
    <row r="146" spans="1:26" x14ac:dyDescent="0.25">
      <c r="A146" s="11"/>
      <c r="Z146" s="8"/>
    </row>
    <row r="147" spans="1:26" x14ac:dyDescent="0.25">
      <c r="A147" s="11"/>
      <c r="Z147" s="8"/>
    </row>
    <row r="148" spans="1:26" x14ac:dyDescent="0.25">
      <c r="A148" s="11"/>
      <c r="Z148" s="8"/>
    </row>
    <row r="149" spans="1:26" x14ac:dyDescent="0.25">
      <c r="A149" s="11"/>
      <c r="Z149" s="8"/>
    </row>
    <row r="150" spans="1:26" x14ac:dyDescent="0.25">
      <c r="A150" s="11"/>
      <c r="Z150" s="8"/>
    </row>
    <row r="151" spans="1:26" x14ac:dyDescent="0.25">
      <c r="A151" s="11"/>
      <c r="Z151" s="8"/>
    </row>
    <row r="152" spans="1:26" x14ac:dyDescent="0.25">
      <c r="A152" s="11"/>
      <c r="Z152" s="8"/>
    </row>
    <row r="153" spans="1:26" x14ac:dyDescent="0.25">
      <c r="A153" s="11"/>
      <c r="Z153" s="8"/>
    </row>
    <row r="154" spans="1:26" x14ac:dyDescent="0.25">
      <c r="A154" s="11"/>
      <c r="Z154" s="8"/>
    </row>
    <row r="155" spans="1:26" x14ac:dyDescent="0.25">
      <c r="A155" s="11"/>
      <c r="Z155" s="8"/>
    </row>
    <row r="156" spans="1:26" x14ac:dyDescent="0.25">
      <c r="A156" s="11"/>
      <c r="Z156" s="8"/>
    </row>
    <row r="157" spans="1:26" x14ac:dyDescent="0.25">
      <c r="A157" s="11"/>
      <c r="Z157" s="8"/>
    </row>
    <row r="158" spans="1:26" x14ac:dyDescent="0.25">
      <c r="A158" s="11"/>
      <c r="Z158" s="8"/>
    </row>
    <row r="159" spans="1:26" x14ac:dyDescent="0.25">
      <c r="A159" s="11"/>
      <c r="Z159" s="8"/>
    </row>
    <row r="160" spans="1:26" x14ac:dyDescent="0.25">
      <c r="A160" s="11"/>
      <c r="Z160" s="8"/>
    </row>
    <row r="161" spans="1:26" x14ac:dyDescent="0.25">
      <c r="A161" s="11"/>
      <c r="Z161" s="8"/>
    </row>
    <row r="162" spans="1:26" x14ac:dyDescent="0.25">
      <c r="A162" s="11"/>
      <c r="Z162" s="8"/>
    </row>
    <row r="163" spans="1:26" x14ac:dyDescent="0.25">
      <c r="A163" s="11"/>
      <c r="Z163" s="8"/>
    </row>
    <row r="164" spans="1:26" x14ac:dyDescent="0.25">
      <c r="A164" s="11"/>
      <c r="Z164" s="8"/>
    </row>
    <row r="165" spans="1:26" x14ac:dyDescent="0.25">
      <c r="A165" s="11"/>
      <c r="Z165" s="8"/>
    </row>
    <row r="166" spans="1:26" x14ac:dyDescent="0.25">
      <c r="A166" s="11"/>
      <c r="Z166" s="8"/>
    </row>
    <row r="167" spans="1:26" x14ac:dyDescent="0.25">
      <c r="A167" s="11"/>
      <c r="Z167" s="8"/>
    </row>
    <row r="168" spans="1:26" x14ac:dyDescent="0.25">
      <c r="A168" s="11"/>
      <c r="Z168" s="8"/>
    </row>
    <row r="169" spans="1:26" x14ac:dyDescent="0.25">
      <c r="A169" s="11"/>
      <c r="Z169" s="8"/>
    </row>
    <row r="170" spans="1:26" x14ac:dyDescent="0.25">
      <c r="A170" s="11"/>
      <c r="Z170" s="8"/>
    </row>
    <row r="171" spans="1:26" x14ac:dyDescent="0.25">
      <c r="A171" s="11"/>
      <c r="Z171" s="8"/>
    </row>
    <row r="172" spans="1:26" x14ac:dyDescent="0.25">
      <c r="A172" s="11"/>
      <c r="Z172" s="8"/>
    </row>
    <row r="173" spans="1:26" x14ac:dyDescent="0.25">
      <c r="A173" s="11"/>
      <c r="Z173" s="8"/>
    </row>
    <row r="174" spans="1:26" x14ac:dyDescent="0.25">
      <c r="A174" s="11"/>
      <c r="Z174" s="8"/>
    </row>
    <row r="175" spans="1:26" x14ac:dyDescent="0.25">
      <c r="A175" s="11"/>
      <c r="Z175" s="8"/>
    </row>
    <row r="176" spans="1:26" x14ac:dyDescent="0.25">
      <c r="A176" s="11"/>
      <c r="Z176" s="8"/>
    </row>
    <row r="177" spans="1:26" x14ac:dyDescent="0.25">
      <c r="A177" s="11"/>
      <c r="Z177" s="8"/>
    </row>
    <row r="178" spans="1:26" x14ac:dyDescent="0.25">
      <c r="A178" s="11"/>
      <c r="Z178" s="8"/>
    </row>
    <row r="179" spans="1:26" x14ac:dyDescent="0.25">
      <c r="A179" s="11"/>
      <c r="Z179" s="8"/>
    </row>
    <row r="180" spans="1:26" x14ac:dyDescent="0.25">
      <c r="A180" s="11"/>
      <c r="Z180" s="8"/>
    </row>
    <row r="181" spans="1:26" x14ac:dyDescent="0.25">
      <c r="A181" s="11"/>
      <c r="Z181" s="8"/>
    </row>
    <row r="182" spans="1:26" x14ac:dyDescent="0.25">
      <c r="A182" s="11"/>
      <c r="Z182" s="8"/>
    </row>
    <row r="183" spans="1:26" x14ac:dyDescent="0.25">
      <c r="A183" s="11"/>
      <c r="Z183" s="8"/>
    </row>
    <row r="184" spans="1:26" x14ac:dyDescent="0.25">
      <c r="A184" s="11"/>
      <c r="Z184" s="8"/>
    </row>
    <row r="185" spans="1:26" x14ac:dyDescent="0.25">
      <c r="A185" s="11"/>
      <c r="Z185" s="8"/>
    </row>
    <row r="186" spans="1:26" x14ac:dyDescent="0.25">
      <c r="A186" s="11"/>
      <c r="Z186" s="8"/>
    </row>
    <row r="187" spans="1:26" x14ac:dyDescent="0.25">
      <c r="A187" s="11"/>
      <c r="Z187" s="8"/>
    </row>
    <row r="188" spans="1:26" x14ac:dyDescent="0.25">
      <c r="A188" s="11"/>
      <c r="Z188" s="8"/>
    </row>
    <row r="189" spans="1:26" x14ac:dyDescent="0.25">
      <c r="A189" s="11"/>
      <c r="Z189" s="8"/>
    </row>
    <row r="190" spans="1:26" x14ac:dyDescent="0.25">
      <c r="A190" s="11"/>
      <c r="Z190" s="8"/>
    </row>
    <row r="191" spans="1:26" x14ac:dyDescent="0.25">
      <c r="A191" s="11"/>
      <c r="Z191" s="8"/>
    </row>
    <row r="192" spans="1:26" x14ac:dyDescent="0.25">
      <c r="A192" s="11"/>
      <c r="Z192" s="8"/>
    </row>
    <row r="193" spans="1:26" x14ac:dyDescent="0.25">
      <c r="A193" s="11"/>
      <c r="Z193" s="8"/>
    </row>
    <row r="194" spans="1:26" x14ac:dyDescent="0.25">
      <c r="A194" s="11"/>
      <c r="Z194" s="8"/>
    </row>
    <row r="195" spans="1:26" x14ac:dyDescent="0.25">
      <c r="A195" s="11"/>
      <c r="Z195" s="8"/>
    </row>
    <row r="196" spans="1:26" x14ac:dyDescent="0.25">
      <c r="A196" s="11"/>
      <c r="Z196" s="8"/>
    </row>
    <row r="197" spans="1:26" x14ac:dyDescent="0.25">
      <c r="A197" s="11"/>
      <c r="Z197" s="8"/>
    </row>
    <row r="198" spans="1:26" x14ac:dyDescent="0.25">
      <c r="A198" s="11"/>
      <c r="Z198" s="8"/>
    </row>
    <row r="199" spans="1:26" x14ac:dyDescent="0.25">
      <c r="A199" s="11"/>
      <c r="Z199" s="8"/>
    </row>
    <row r="200" spans="1:26" x14ac:dyDescent="0.25">
      <c r="A200" s="11"/>
      <c r="Z200" s="8"/>
    </row>
    <row r="201" spans="1:26" x14ac:dyDescent="0.25">
      <c r="A201" s="11"/>
      <c r="Z201" s="8"/>
    </row>
    <row r="202" spans="1:26" x14ac:dyDescent="0.25">
      <c r="A202" s="11"/>
      <c r="Z202" s="8"/>
    </row>
    <row r="203" spans="1:26" x14ac:dyDescent="0.25">
      <c r="A203" s="11"/>
      <c r="Z203" s="8"/>
    </row>
    <row r="204" spans="1:26" x14ac:dyDescent="0.25">
      <c r="A204" s="11"/>
      <c r="Z204" s="8"/>
    </row>
    <row r="205" spans="1:26" x14ac:dyDescent="0.25">
      <c r="A205" s="11"/>
      <c r="Z205" s="8"/>
    </row>
    <row r="206" spans="1:26" x14ac:dyDescent="0.25">
      <c r="A206" s="11"/>
      <c r="Z206" s="8"/>
    </row>
    <row r="207" spans="1:26" x14ac:dyDescent="0.25">
      <c r="A207" s="11"/>
      <c r="Z207" s="8"/>
    </row>
    <row r="208" spans="1:26" x14ac:dyDescent="0.25">
      <c r="A208" s="11"/>
      <c r="Z208" s="8"/>
    </row>
    <row r="209" spans="1:26" x14ac:dyDescent="0.25">
      <c r="A209" s="11"/>
      <c r="Z209" s="8"/>
    </row>
    <row r="210" spans="1:26" x14ac:dyDescent="0.25">
      <c r="A210" s="11"/>
      <c r="Z210" s="8"/>
    </row>
    <row r="211" spans="1:26" x14ac:dyDescent="0.25">
      <c r="A211" s="11"/>
      <c r="Z211" s="8"/>
    </row>
    <row r="212" spans="1:26" x14ac:dyDescent="0.25">
      <c r="A212" s="11"/>
      <c r="Z212" s="8"/>
    </row>
    <row r="213" spans="1:26" x14ac:dyDescent="0.25">
      <c r="A213" s="11"/>
      <c r="Z213" s="8"/>
    </row>
    <row r="214" spans="1:26" x14ac:dyDescent="0.25">
      <c r="A214" s="11"/>
      <c r="Z214" s="8"/>
    </row>
    <row r="215" spans="1:26" x14ac:dyDescent="0.25">
      <c r="A215" s="11"/>
      <c r="Z215" s="8"/>
    </row>
    <row r="216" spans="1:26" x14ac:dyDescent="0.25">
      <c r="A216" s="11"/>
      <c r="Z216" s="8"/>
    </row>
    <row r="217" spans="1:26" x14ac:dyDescent="0.25">
      <c r="A217" s="11"/>
      <c r="Z217" s="8"/>
    </row>
    <row r="218" spans="1:26" x14ac:dyDescent="0.25">
      <c r="A218" s="11"/>
      <c r="Z218" s="8"/>
    </row>
    <row r="219" spans="1:26" x14ac:dyDescent="0.25">
      <c r="A219" s="11"/>
      <c r="Z219" s="8"/>
    </row>
    <row r="220" spans="1:26" x14ac:dyDescent="0.25">
      <c r="A220" s="11"/>
      <c r="Z220" s="8"/>
    </row>
    <row r="221" spans="1:26" x14ac:dyDescent="0.25">
      <c r="A221" s="11"/>
      <c r="Z221" s="8"/>
    </row>
    <row r="222" spans="1:26" x14ac:dyDescent="0.25">
      <c r="A222" s="11"/>
      <c r="Z222" s="8"/>
    </row>
    <row r="223" spans="1:26" x14ac:dyDescent="0.25">
      <c r="A223" s="11"/>
      <c r="Z223" s="8"/>
    </row>
    <row r="224" spans="1:26" x14ac:dyDescent="0.25">
      <c r="A224" s="11"/>
      <c r="Z224" s="8"/>
    </row>
    <row r="225" spans="1:26" x14ac:dyDescent="0.25">
      <c r="A225" s="11"/>
      <c r="Z225" s="8"/>
    </row>
    <row r="226" spans="1:26" x14ac:dyDescent="0.25">
      <c r="A226" s="11"/>
      <c r="Z226" s="8"/>
    </row>
    <row r="227" spans="1:26" x14ac:dyDescent="0.25">
      <c r="A227" s="11"/>
      <c r="Z227" s="8"/>
    </row>
    <row r="228" spans="1:26" x14ac:dyDescent="0.25">
      <c r="A228" s="11"/>
      <c r="Z228" s="8"/>
    </row>
    <row r="229" spans="1:26" x14ac:dyDescent="0.25">
      <c r="A229" s="11"/>
      <c r="Z229" s="8"/>
    </row>
    <row r="230" spans="1:26" x14ac:dyDescent="0.25">
      <c r="A230" s="11"/>
      <c r="Z230" s="8"/>
    </row>
    <row r="231" spans="1:26" x14ac:dyDescent="0.25">
      <c r="A231" s="11"/>
      <c r="Z231" s="8"/>
    </row>
    <row r="232" spans="1:26" x14ac:dyDescent="0.25">
      <c r="A232" s="11"/>
      <c r="Z232" s="8"/>
    </row>
    <row r="233" spans="1:26" x14ac:dyDescent="0.25">
      <c r="A233" s="11"/>
      <c r="Z233" s="8"/>
    </row>
    <row r="234" spans="1:26" x14ac:dyDescent="0.25">
      <c r="A234" s="11"/>
      <c r="Z234" s="8"/>
    </row>
    <row r="235" spans="1:26" x14ac:dyDescent="0.25">
      <c r="A235" s="11"/>
      <c r="Z235" s="8"/>
    </row>
    <row r="236" spans="1:26" x14ac:dyDescent="0.25">
      <c r="A236" s="11"/>
      <c r="Z236" s="8"/>
    </row>
    <row r="237" spans="1:26" x14ac:dyDescent="0.25">
      <c r="A237" s="11"/>
      <c r="Z237" s="8"/>
    </row>
    <row r="238" spans="1:26" x14ac:dyDescent="0.25">
      <c r="A238" s="11"/>
      <c r="Z238" s="8"/>
    </row>
    <row r="239" spans="1:26" x14ac:dyDescent="0.25">
      <c r="A239" s="11"/>
      <c r="Z239" s="8"/>
    </row>
    <row r="240" spans="1:26" x14ac:dyDescent="0.25">
      <c r="A240" s="11"/>
      <c r="Z240" s="8"/>
    </row>
    <row r="241" spans="1:26" x14ac:dyDescent="0.25">
      <c r="A241" s="11"/>
      <c r="Z241" s="8"/>
    </row>
    <row r="242" spans="1:26" x14ac:dyDescent="0.25">
      <c r="A242" s="11"/>
      <c r="Z242" s="8"/>
    </row>
    <row r="243" spans="1:26" x14ac:dyDescent="0.25">
      <c r="A243" s="11"/>
      <c r="Z243" s="8"/>
    </row>
    <row r="244" spans="1:26" x14ac:dyDescent="0.25">
      <c r="A244" s="11"/>
      <c r="Z244" s="8"/>
    </row>
    <row r="245" spans="1:26" x14ac:dyDescent="0.25">
      <c r="A245" s="11"/>
      <c r="Z245" s="8"/>
    </row>
    <row r="246" spans="1:26" x14ac:dyDescent="0.25">
      <c r="A246" s="11"/>
      <c r="Z246" s="8"/>
    </row>
    <row r="247" spans="1:26" x14ac:dyDescent="0.25">
      <c r="A247" s="11"/>
      <c r="Z247" s="8"/>
    </row>
    <row r="248" spans="1:26" x14ac:dyDescent="0.25">
      <c r="A248" s="11"/>
      <c r="Z248" s="8"/>
    </row>
    <row r="249" spans="1:26" x14ac:dyDescent="0.25">
      <c r="A249" s="11"/>
      <c r="Z249" s="8"/>
    </row>
    <row r="250" spans="1:26" x14ac:dyDescent="0.25">
      <c r="A250" s="11"/>
      <c r="Z250" s="8"/>
    </row>
    <row r="251" spans="1:26" x14ac:dyDescent="0.25">
      <c r="A251" s="11"/>
      <c r="Z251" s="8"/>
    </row>
    <row r="252" spans="1:26" x14ac:dyDescent="0.25">
      <c r="A252" s="11"/>
      <c r="Z252" s="8"/>
    </row>
    <row r="253" spans="1:26" x14ac:dyDescent="0.25">
      <c r="A253" s="11"/>
      <c r="Z253" s="8"/>
    </row>
    <row r="254" spans="1:26" x14ac:dyDescent="0.25">
      <c r="A254" s="11"/>
      <c r="Z254" s="8"/>
    </row>
    <row r="255" spans="1:26" x14ac:dyDescent="0.25">
      <c r="A255" s="11"/>
      <c r="Z255" s="8"/>
    </row>
    <row r="256" spans="1:26" x14ac:dyDescent="0.25">
      <c r="A256" s="11"/>
      <c r="Z256" s="8"/>
    </row>
    <row r="257" spans="1:26" x14ac:dyDescent="0.25">
      <c r="A257" s="11"/>
      <c r="Z257" s="8"/>
    </row>
    <row r="258" spans="1:26" x14ac:dyDescent="0.25">
      <c r="A258" s="11"/>
      <c r="Z258" s="8"/>
    </row>
    <row r="259" spans="1:26" x14ac:dyDescent="0.25">
      <c r="A259" s="11"/>
      <c r="Z259" s="8"/>
    </row>
    <row r="260" spans="1:26" x14ac:dyDescent="0.25">
      <c r="A260" s="11"/>
      <c r="Z260" s="8"/>
    </row>
    <row r="261" spans="1:26" x14ac:dyDescent="0.25">
      <c r="A261" s="11"/>
      <c r="Z261" s="8"/>
    </row>
    <row r="262" spans="1:26" x14ac:dyDescent="0.25">
      <c r="A262" s="11"/>
      <c r="Z262" s="8"/>
    </row>
    <row r="263" spans="1:26" x14ac:dyDescent="0.25">
      <c r="A263" s="11"/>
      <c r="Z263" s="8"/>
    </row>
    <row r="264" spans="1:26" x14ac:dyDescent="0.25">
      <c r="A264" s="11"/>
      <c r="Z264" s="8"/>
    </row>
    <row r="265" spans="1:26" x14ac:dyDescent="0.25">
      <c r="A265" s="11"/>
      <c r="Z265" s="8"/>
    </row>
    <row r="266" spans="1:26" x14ac:dyDescent="0.25">
      <c r="A266" s="11"/>
      <c r="Z266" s="8"/>
    </row>
    <row r="267" spans="1:26" x14ac:dyDescent="0.25">
      <c r="A267" s="11"/>
      <c r="Z267" s="8"/>
    </row>
    <row r="268" spans="1:26" x14ac:dyDescent="0.25">
      <c r="A268" s="11"/>
      <c r="Z268" s="8"/>
    </row>
    <row r="269" spans="1:26" x14ac:dyDescent="0.25">
      <c r="A269" s="11"/>
      <c r="Z269" s="8"/>
    </row>
    <row r="270" spans="1:26" x14ac:dyDescent="0.25">
      <c r="A270" s="11"/>
      <c r="Z270" s="8"/>
    </row>
    <row r="271" spans="1:26" x14ac:dyDescent="0.25">
      <c r="A271" s="11"/>
      <c r="Z271" s="8"/>
    </row>
    <row r="272" spans="1:26" x14ac:dyDescent="0.25">
      <c r="A272" s="11"/>
      <c r="Z272" s="8"/>
    </row>
    <row r="273" spans="1:26" x14ac:dyDescent="0.25">
      <c r="A273" s="11"/>
      <c r="Z273" s="8"/>
    </row>
    <row r="274" spans="1:26" x14ac:dyDescent="0.25">
      <c r="A274" s="11"/>
      <c r="Z274" s="8"/>
    </row>
    <row r="275" spans="1:26" x14ac:dyDescent="0.25">
      <c r="A275" s="11"/>
      <c r="Z275" s="8"/>
    </row>
    <row r="276" spans="1:26" x14ac:dyDescent="0.25">
      <c r="A276" s="11"/>
      <c r="Z276" s="8"/>
    </row>
    <row r="277" spans="1:26" x14ac:dyDescent="0.25">
      <c r="A277" s="11"/>
      <c r="Z277" s="8"/>
    </row>
    <row r="278" spans="1:26" x14ac:dyDescent="0.25">
      <c r="A278" s="11"/>
      <c r="Z278" s="8"/>
    </row>
    <row r="279" spans="1:26" x14ac:dyDescent="0.25">
      <c r="A279" s="11"/>
      <c r="Z279" s="8"/>
    </row>
    <row r="280" spans="1:26" x14ac:dyDescent="0.25">
      <c r="A280" s="11"/>
      <c r="Z280" s="8"/>
    </row>
    <row r="281" spans="1:26" x14ac:dyDescent="0.25">
      <c r="A281" s="11"/>
      <c r="Z281" s="8"/>
    </row>
    <row r="282" spans="1:26" x14ac:dyDescent="0.25">
      <c r="A282" s="11"/>
      <c r="Z282" s="8"/>
    </row>
    <row r="283" spans="1:26" x14ac:dyDescent="0.25">
      <c r="A283" s="11"/>
      <c r="Z283" s="8"/>
    </row>
    <row r="284" spans="1:26" x14ac:dyDescent="0.25">
      <c r="A284" s="11"/>
      <c r="Z284" s="8"/>
    </row>
    <row r="285" spans="1:26" x14ac:dyDescent="0.25">
      <c r="A285" s="11"/>
      <c r="Z285" s="8"/>
    </row>
    <row r="286" spans="1:26" x14ac:dyDescent="0.25">
      <c r="A286" s="11"/>
      <c r="Z286" s="8"/>
    </row>
    <row r="287" spans="1:26" x14ac:dyDescent="0.25">
      <c r="A287" s="11"/>
      <c r="Z287" s="8"/>
    </row>
    <row r="288" spans="1:26" x14ac:dyDescent="0.25">
      <c r="A288" s="11"/>
      <c r="Z288" s="8"/>
    </row>
    <row r="289" spans="1:26" x14ac:dyDescent="0.25">
      <c r="A289" s="11"/>
      <c r="Z289" s="8"/>
    </row>
    <row r="290" spans="1:26" x14ac:dyDescent="0.25">
      <c r="A290" s="11"/>
      <c r="Z290" s="8"/>
    </row>
    <row r="291" spans="1:26" x14ac:dyDescent="0.25">
      <c r="A291" s="11"/>
      <c r="Z291" s="8"/>
    </row>
    <row r="292" spans="1:26" x14ac:dyDescent="0.25">
      <c r="A292" s="11"/>
      <c r="Z292" s="8"/>
    </row>
    <row r="293" spans="1:26" x14ac:dyDescent="0.25">
      <c r="A293" s="11"/>
      <c r="Z293" s="8"/>
    </row>
    <row r="294" spans="1:26" x14ac:dyDescent="0.25">
      <c r="A294" s="11"/>
      <c r="Z294" s="8"/>
    </row>
    <row r="295" spans="1:26" x14ac:dyDescent="0.25">
      <c r="A295" s="11"/>
      <c r="Z295" s="8"/>
    </row>
    <row r="296" spans="1:26" x14ac:dyDescent="0.25">
      <c r="A296" s="11"/>
      <c r="Z296" s="8"/>
    </row>
    <row r="297" spans="1:26" x14ac:dyDescent="0.25">
      <c r="A297" s="11"/>
      <c r="Z297" s="8"/>
    </row>
    <row r="298" spans="1:26" x14ac:dyDescent="0.25">
      <c r="A298" s="11"/>
      <c r="Z298" s="8"/>
    </row>
    <row r="299" spans="1:26" x14ac:dyDescent="0.25">
      <c r="A299" s="11"/>
      <c r="Z299" s="8"/>
    </row>
    <row r="300" spans="1:26" x14ac:dyDescent="0.25">
      <c r="A300" s="11"/>
      <c r="Z300" s="8"/>
    </row>
    <row r="301" spans="1:26" x14ac:dyDescent="0.25">
      <c r="A301" s="11"/>
      <c r="Z301" s="8"/>
    </row>
    <row r="302" spans="1:26" x14ac:dyDescent="0.25">
      <c r="A302" s="11"/>
      <c r="Z302" s="8"/>
    </row>
    <row r="303" spans="1:26" x14ac:dyDescent="0.25">
      <c r="A303" s="11"/>
      <c r="Z303" s="8"/>
    </row>
    <row r="304" spans="1:26" x14ac:dyDescent="0.25">
      <c r="A304" s="11"/>
      <c r="Z304" s="8"/>
    </row>
    <row r="305" spans="1:26" x14ac:dyDescent="0.25">
      <c r="A305" s="11"/>
      <c r="Z305" s="8"/>
    </row>
    <row r="306" spans="1:26" x14ac:dyDescent="0.25">
      <c r="A306" s="11"/>
      <c r="Z306" s="8"/>
    </row>
    <row r="307" spans="1:26" x14ac:dyDescent="0.25">
      <c r="A307" s="11"/>
      <c r="Z307" s="8"/>
    </row>
    <row r="308" spans="1:26" x14ac:dyDescent="0.25">
      <c r="A308" s="11"/>
      <c r="Z308" s="8"/>
    </row>
    <row r="309" spans="1:26" x14ac:dyDescent="0.25">
      <c r="A309" s="11"/>
      <c r="Z309" s="8"/>
    </row>
    <row r="310" spans="1:26" x14ac:dyDescent="0.25">
      <c r="A310" s="11"/>
      <c r="Z310" s="8"/>
    </row>
    <row r="311" spans="1:26" x14ac:dyDescent="0.25">
      <c r="A311" s="11"/>
      <c r="Z311" s="8"/>
    </row>
    <row r="312" spans="1:26" x14ac:dyDescent="0.25">
      <c r="A312" s="11"/>
      <c r="Z312" s="8"/>
    </row>
    <row r="313" spans="1:26" x14ac:dyDescent="0.25">
      <c r="A313" s="11"/>
      <c r="Z313" s="8"/>
    </row>
    <row r="314" spans="1:26" x14ac:dyDescent="0.25">
      <c r="A314" s="11"/>
      <c r="Z314" s="8"/>
    </row>
    <row r="315" spans="1:26" x14ac:dyDescent="0.25">
      <c r="A315" s="11"/>
      <c r="Z315" s="8"/>
    </row>
    <row r="316" spans="1:26" x14ac:dyDescent="0.25">
      <c r="A316" s="11"/>
      <c r="Z316" s="8"/>
    </row>
    <row r="317" spans="1:26" x14ac:dyDescent="0.25">
      <c r="A317" s="11"/>
      <c r="Z317" s="8"/>
    </row>
    <row r="318" spans="1:26" x14ac:dyDescent="0.25">
      <c r="A318" s="11"/>
      <c r="Z318" s="8"/>
    </row>
    <row r="319" spans="1:26" x14ac:dyDescent="0.25">
      <c r="A319" s="11"/>
      <c r="Z319" s="8"/>
    </row>
    <row r="320" spans="1:26" x14ac:dyDescent="0.25">
      <c r="A320" s="11"/>
      <c r="Z320" s="8"/>
    </row>
    <row r="321" spans="1:26" x14ac:dyDescent="0.25">
      <c r="A321" s="11"/>
      <c r="Z321" s="8"/>
    </row>
    <row r="322" spans="1:26" x14ac:dyDescent="0.25">
      <c r="A322" s="11"/>
      <c r="Z322" s="8"/>
    </row>
    <row r="323" spans="1:26" x14ac:dyDescent="0.25">
      <c r="A323" s="11"/>
      <c r="Z323" s="8"/>
    </row>
    <row r="324" spans="1:26" x14ac:dyDescent="0.25">
      <c r="A324" s="11"/>
      <c r="Z324" s="8"/>
    </row>
    <row r="325" spans="1:26" x14ac:dyDescent="0.25">
      <c r="A325" s="11"/>
      <c r="Z325" s="8"/>
    </row>
    <row r="326" spans="1:26" x14ac:dyDescent="0.25">
      <c r="A326" s="11"/>
      <c r="Z326" s="8"/>
    </row>
    <row r="327" spans="1:26" x14ac:dyDescent="0.25">
      <c r="A327" s="11"/>
      <c r="Z327" s="8"/>
    </row>
    <row r="328" spans="1:26" x14ac:dyDescent="0.25">
      <c r="A328" s="11"/>
      <c r="Z328" s="8"/>
    </row>
    <row r="329" spans="1:26" x14ac:dyDescent="0.25">
      <c r="A329" s="11"/>
      <c r="Z329" s="8"/>
    </row>
    <row r="330" spans="1:26" x14ac:dyDescent="0.25">
      <c r="A330" s="11"/>
      <c r="Z330" s="8"/>
    </row>
    <row r="331" spans="1:26" x14ac:dyDescent="0.25">
      <c r="A331" s="11"/>
      <c r="Z331" s="8"/>
    </row>
    <row r="332" spans="1:26" x14ac:dyDescent="0.25">
      <c r="A332" s="11"/>
      <c r="Z332" s="8"/>
    </row>
    <row r="333" spans="1:26" x14ac:dyDescent="0.25">
      <c r="A333" s="11"/>
      <c r="Z333" s="8"/>
    </row>
    <row r="334" spans="1:26" x14ac:dyDescent="0.25">
      <c r="A334" s="11"/>
      <c r="Z334" s="8"/>
    </row>
    <row r="335" spans="1:26" x14ac:dyDescent="0.25">
      <c r="A335" s="11"/>
      <c r="Z335" s="8"/>
    </row>
    <row r="336" spans="1:26" x14ac:dyDescent="0.25">
      <c r="A336" s="11"/>
      <c r="Z336" s="8"/>
    </row>
    <row r="337" spans="1:26" x14ac:dyDescent="0.25">
      <c r="A337" s="11"/>
      <c r="Z337" s="8"/>
    </row>
    <row r="338" spans="1:26" x14ac:dyDescent="0.25">
      <c r="A338" s="11"/>
      <c r="Z338" s="8"/>
    </row>
    <row r="339" spans="1:26" x14ac:dyDescent="0.25">
      <c r="A339" s="11"/>
      <c r="Z339" s="8"/>
    </row>
    <row r="340" spans="1:26" x14ac:dyDescent="0.25">
      <c r="A340" s="11"/>
      <c r="Z340" s="8"/>
    </row>
    <row r="341" spans="1:26" x14ac:dyDescent="0.25">
      <c r="A341" s="11"/>
      <c r="Z341" s="8"/>
    </row>
    <row r="342" spans="1:26" x14ac:dyDescent="0.25">
      <c r="A342" s="11"/>
      <c r="Z342" s="8"/>
    </row>
    <row r="343" spans="1:26" x14ac:dyDescent="0.25">
      <c r="A343" s="11"/>
      <c r="Z343" s="8"/>
    </row>
    <row r="344" spans="1:26" x14ac:dyDescent="0.25">
      <c r="A344" s="11"/>
      <c r="Z344" s="8"/>
    </row>
    <row r="345" spans="1:26" x14ac:dyDescent="0.25">
      <c r="A345" s="11"/>
      <c r="Z345" s="8"/>
    </row>
    <row r="346" spans="1:26" x14ac:dyDescent="0.25">
      <c r="A346" s="11"/>
      <c r="Z346" s="8"/>
    </row>
    <row r="347" spans="1:26" x14ac:dyDescent="0.25">
      <c r="A347" s="11"/>
      <c r="Z347" s="8"/>
    </row>
    <row r="348" spans="1:26" x14ac:dyDescent="0.25">
      <c r="A348" s="11"/>
      <c r="Z348" s="8"/>
    </row>
    <row r="349" spans="1:26" x14ac:dyDescent="0.25">
      <c r="A349" s="11"/>
      <c r="Z349" s="8"/>
    </row>
    <row r="350" spans="1:26" x14ac:dyDescent="0.25">
      <c r="A350" s="11"/>
      <c r="Z350" s="8"/>
    </row>
    <row r="351" spans="1:26" x14ac:dyDescent="0.25">
      <c r="A351" s="11"/>
      <c r="Z351" s="8"/>
    </row>
    <row r="352" spans="1:26" x14ac:dyDescent="0.25">
      <c r="A352" s="11"/>
      <c r="Z352" s="8"/>
    </row>
    <row r="353" spans="1:26" x14ac:dyDescent="0.25">
      <c r="A353" s="11"/>
      <c r="Z353" s="8"/>
    </row>
    <row r="354" spans="1:26" x14ac:dyDescent="0.25">
      <c r="A354" s="11"/>
      <c r="Z354" s="8"/>
    </row>
    <row r="355" spans="1:26" x14ac:dyDescent="0.25">
      <c r="A355" s="11"/>
      <c r="Z355" s="8"/>
    </row>
    <row r="356" spans="1:26" x14ac:dyDescent="0.25">
      <c r="A356" s="11"/>
      <c r="Z356" s="8"/>
    </row>
    <row r="357" spans="1:26" x14ac:dyDescent="0.25">
      <c r="A357" s="11"/>
      <c r="Z357" s="8"/>
    </row>
    <row r="358" spans="1:26" x14ac:dyDescent="0.25">
      <c r="A358" s="11"/>
      <c r="Z358" s="8"/>
    </row>
    <row r="359" spans="1:26" x14ac:dyDescent="0.25">
      <c r="A359" s="11"/>
      <c r="Z359" s="8"/>
    </row>
    <row r="360" spans="1:26" x14ac:dyDescent="0.25">
      <c r="A360" s="11"/>
      <c r="Z360" s="8"/>
    </row>
    <row r="361" spans="1:26" x14ac:dyDescent="0.25">
      <c r="A361" s="11"/>
      <c r="Z361" s="8"/>
    </row>
    <row r="362" spans="1:26" x14ac:dyDescent="0.25">
      <c r="A362" s="11"/>
      <c r="Z362" s="8"/>
    </row>
    <row r="363" spans="1:26" x14ac:dyDescent="0.25">
      <c r="A363" s="11"/>
      <c r="Z363" s="8"/>
    </row>
    <row r="364" spans="1:26" x14ac:dyDescent="0.25">
      <c r="A364" s="11"/>
      <c r="Z364" s="8"/>
    </row>
    <row r="365" spans="1:26" x14ac:dyDescent="0.25">
      <c r="A365" s="11"/>
      <c r="Z365" s="8"/>
    </row>
    <row r="366" spans="1:26" x14ac:dyDescent="0.25">
      <c r="A366" s="11"/>
      <c r="Z366" s="8"/>
    </row>
    <row r="367" spans="1:26" x14ac:dyDescent="0.25">
      <c r="A367" s="11"/>
      <c r="Z367" s="8"/>
    </row>
    <row r="368" spans="1:26" x14ac:dyDescent="0.25">
      <c r="A368" s="11"/>
      <c r="Z368" s="8"/>
    </row>
    <row r="369" spans="1:26" x14ac:dyDescent="0.25">
      <c r="A369" s="11"/>
      <c r="Z369" s="8"/>
    </row>
    <row r="370" spans="1:26" x14ac:dyDescent="0.25">
      <c r="A370" s="11"/>
      <c r="Z370" s="8"/>
    </row>
    <row r="371" spans="1:26" x14ac:dyDescent="0.25">
      <c r="A371" s="11"/>
      <c r="Z371" s="8"/>
    </row>
    <row r="372" spans="1:26" x14ac:dyDescent="0.25">
      <c r="A372" s="11"/>
      <c r="Z372" s="8"/>
    </row>
    <row r="373" spans="1:26" x14ac:dyDescent="0.25">
      <c r="A373" s="11"/>
      <c r="Z373" s="8"/>
    </row>
    <row r="374" spans="1:26" x14ac:dyDescent="0.25">
      <c r="A374" s="11"/>
      <c r="Z374" s="8"/>
    </row>
    <row r="375" spans="1:26" x14ac:dyDescent="0.25">
      <c r="A375" s="11"/>
      <c r="Z375" s="8"/>
    </row>
    <row r="376" spans="1:26" x14ac:dyDescent="0.25">
      <c r="A376" s="11"/>
      <c r="Z376" s="8"/>
    </row>
    <row r="377" spans="1:26" x14ac:dyDescent="0.25">
      <c r="A377" s="11"/>
      <c r="Z377" s="8"/>
    </row>
    <row r="378" spans="1:26" x14ac:dyDescent="0.25">
      <c r="A378" s="11"/>
      <c r="Z378" s="8"/>
    </row>
    <row r="379" spans="1:26" x14ac:dyDescent="0.25">
      <c r="A379" s="11"/>
      <c r="Z379" s="8"/>
    </row>
    <row r="380" spans="1:26" x14ac:dyDescent="0.25">
      <c r="A380" s="11"/>
      <c r="Z380" s="8"/>
    </row>
    <row r="381" spans="1:26" x14ac:dyDescent="0.25">
      <c r="A381" s="11"/>
      <c r="Z381" s="8"/>
    </row>
    <row r="382" spans="1:26" x14ac:dyDescent="0.25">
      <c r="A382" s="11"/>
      <c r="Z382" s="8"/>
    </row>
    <row r="383" spans="1:26" x14ac:dyDescent="0.25">
      <c r="A383" s="11"/>
      <c r="Z383" s="8"/>
    </row>
    <row r="384" spans="1:26" x14ac:dyDescent="0.25">
      <c r="A384" s="11"/>
      <c r="Z384" s="8"/>
    </row>
    <row r="385" spans="1:26" x14ac:dyDescent="0.25">
      <c r="A385" s="11"/>
      <c r="Z385" s="8"/>
    </row>
    <row r="386" spans="1:26" x14ac:dyDescent="0.25">
      <c r="A386" s="11"/>
      <c r="Z386" s="8"/>
    </row>
    <row r="387" spans="1:26" x14ac:dyDescent="0.25">
      <c r="A387" s="11"/>
      <c r="Z387" s="8"/>
    </row>
    <row r="388" spans="1:26" x14ac:dyDescent="0.25">
      <c r="A388" s="11"/>
      <c r="Z388" s="8"/>
    </row>
    <row r="389" spans="1:26" x14ac:dyDescent="0.25">
      <c r="A389" s="11"/>
      <c r="Z389" s="8"/>
    </row>
    <row r="390" spans="1:26" x14ac:dyDescent="0.25">
      <c r="A390" s="11"/>
      <c r="Z390" s="8"/>
    </row>
    <row r="391" spans="1:26" x14ac:dyDescent="0.25">
      <c r="A391" s="11"/>
      <c r="Z391" s="8"/>
    </row>
    <row r="392" spans="1:26" x14ac:dyDescent="0.25">
      <c r="A392" s="11"/>
      <c r="Z392" s="8"/>
    </row>
    <row r="393" spans="1:26" x14ac:dyDescent="0.25">
      <c r="A393" s="11"/>
      <c r="Z393" s="8"/>
    </row>
    <row r="394" spans="1:26" x14ac:dyDescent="0.25">
      <c r="A394" s="11"/>
      <c r="Z394" s="8"/>
    </row>
    <row r="395" spans="1:26" x14ac:dyDescent="0.25">
      <c r="A395" s="11"/>
      <c r="Z395" s="8"/>
    </row>
    <row r="396" spans="1:26" x14ac:dyDescent="0.25">
      <c r="A396" s="11"/>
      <c r="Z396" s="8"/>
    </row>
    <row r="397" spans="1:26" x14ac:dyDescent="0.25">
      <c r="A397" s="11"/>
      <c r="Z397" s="8"/>
    </row>
    <row r="398" spans="1:26" x14ac:dyDescent="0.25">
      <c r="A398" s="11"/>
      <c r="Z398" s="8"/>
    </row>
    <row r="399" spans="1:26" x14ac:dyDescent="0.25">
      <c r="A399" s="11"/>
      <c r="Z399" s="8"/>
    </row>
    <row r="400" spans="1:26" x14ac:dyDescent="0.25">
      <c r="A400" s="11"/>
      <c r="Z400" s="8"/>
    </row>
    <row r="401" spans="1:26" x14ac:dyDescent="0.25">
      <c r="A401" s="11"/>
      <c r="Z401" s="8"/>
    </row>
    <row r="402" spans="1:26" x14ac:dyDescent="0.25">
      <c r="A402" s="11"/>
      <c r="Z402" s="8"/>
    </row>
    <row r="403" spans="1:26" x14ac:dyDescent="0.25">
      <c r="A403" s="11"/>
      <c r="Z403" s="8"/>
    </row>
    <row r="404" spans="1:26" x14ac:dyDescent="0.25">
      <c r="A404" s="11"/>
      <c r="Z404" s="8"/>
    </row>
    <row r="405" spans="1:26" x14ac:dyDescent="0.25">
      <c r="A405" s="11"/>
      <c r="Z405" s="8"/>
    </row>
    <row r="406" spans="1:26" x14ac:dyDescent="0.25">
      <c r="A406" s="11"/>
      <c r="Z406" s="8"/>
    </row>
    <row r="407" spans="1:26" x14ac:dyDescent="0.25">
      <c r="A407" s="11"/>
      <c r="Z407" s="8"/>
    </row>
    <row r="408" spans="1:26" x14ac:dyDescent="0.25">
      <c r="A408" s="11"/>
      <c r="Z408" s="8"/>
    </row>
    <row r="409" spans="1:26" x14ac:dyDescent="0.25">
      <c r="A409" s="11"/>
      <c r="Z409" s="8"/>
    </row>
    <row r="410" spans="1:26" x14ac:dyDescent="0.25">
      <c r="A410" s="11"/>
      <c r="Z410" s="8"/>
    </row>
    <row r="411" spans="1:26" x14ac:dyDescent="0.25">
      <c r="A411" s="11"/>
      <c r="Z411" s="8"/>
    </row>
    <row r="412" spans="1:26" x14ac:dyDescent="0.25">
      <c r="A412" s="11"/>
      <c r="Z412" s="8"/>
    </row>
    <row r="413" spans="1:26" x14ac:dyDescent="0.25">
      <c r="A413" s="11"/>
      <c r="Z413" s="8"/>
    </row>
    <row r="414" spans="1:26" x14ac:dyDescent="0.25">
      <c r="A414" s="11"/>
      <c r="Z414" s="8"/>
    </row>
    <row r="415" spans="1:26" x14ac:dyDescent="0.25">
      <c r="A415" s="11"/>
      <c r="Z415" s="8"/>
    </row>
    <row r="416" spans="1:26" x14ac:dyDescent="0.25">
      <c r="A416" s="11"/>
      <c r="Z416" s="8"/>
    </row>
    <row r="417" spans="1:26" x14ac:dyDescent="0.25">
      <c r="A417" s="11"/>
      <c r="Z417" s="8"/>
    </row>
    <row r="418" spans="1:26" x14ac:dyDescent="0.25">
      <c r="A418" s="11"/>
      <c r="Z418" s="8"/>
    </row>
    <row r="419" spans="1:26" x14ac:dyDescent="0.25">
      <c r="A419" s="11"/>
      <c r="Z419" s="8"/>
    </row>
    <row r="420" spans="1:26" x14ac:dyDescent="0.25">
      <c r="A420" s="11"/>
      <c r="Z420" s="8"/>
    </row>
    <row r="421" spans="1:26" x14ac:dyDescent="0.25">
      <c r="A421" s="11"/>
      <c r="Z421" s="8"/>
    </row>
    <row r="422" spans="1:26" x14ac:dyDescent="0.25">
      <c r="A422" s="11"/>
      <c r="Z422" s="8"/>
    </row>
    <row r="423" spans="1:26" x14ac:dyDescent="0.25">
      <c r="A423" s="11"/>
      <c r="Z423" s="8"/>
    </row>
    <row r="424" spans="1:26" x14ac:dyDescent="0.25">
      <c r="A424" s="11"/>
      <c r="Z424" s="8"/>
    </row>
    <row r="425" spans="1:26" x14ac:dyDescent="0.25">
      <c r="A425" s="11"/>
      <c r="Z425" s="8"/>
    </row>
    <row r="426" spans="1:26" x14ac:dyDescent="0.25">
      <c r="A426" s="11"/>
      <c r="Z426" s="8"/>
    </row>
    <row r="427" spans="1:26" x14ac:dyDescent="0.25">
      <c r="A427" s="11"/>
      <c r="Z427" s="8"/>
    </row>
    <row r="428" spans="1:26" x14ac:dyDescent="0.25">
      <c r="A428" s="11"/>
      <c r="Z428" s="8"/>
    </row>
    <row r="429" spans="1:26" x14ac:dyDescent="0.25">
      <c r="A429" s="11"/>
      <c r="Z429" s="8"/>
    </row>
    <row r="430" spans="1:26" x14ac:dyDescent="0.25">
      <c r="A430" s="11"/>
      <c r="Z430" s="8"/>
    </row>
    <row r="431" spans="1:26" x14ac:dyDescent="0.25">
      <c r="A431" s="11"/>
      <c r="Z431" s="8"/>
    </row>
    <row r="432" spans="1:26" x14ac:dyDescent="0.25">
      <c r="A432" s="11"/>
      <c r="Z432" s="8"/>
    </row>
    <row r="433" spans="1:26" x14ac:dyDescent="0.25">
      <c r="A433" s="11"/>
      <c r="Z433" s="8"/>
    </row>
    <row r="434" spans="1:26" x14ac:dyDescent="0.25">
      <c r="A434" s="11"/>
      <c r="Z434" s="8"/>
    </row>
    <row r="435" spans="1:26" x14ac:dyDescent="0.25">
      <c r="A435" s="11"/>
      <c r="Z435" s="8"/>
    </row>
    <row r="436" spans="1:26" x14ac:dyDescent="0.25">
      <c r="A436" s="11"/>
      <c r="Z436" s="8"/>
    </row>
    <row r="437" spans="1:26" x14ac:dyDescent="0.25">
      <c r="A437" s="11"/>
      <c r="Z437" s="8"/>
    </row>
    <row r="438" spans="1:26" x14ac:dyDescent="0.25">
      <c r="A438" s="11"/>
      <c r="Z438" s="8"/>
    </row>
    <row r="439" spans="1:26" x14ac:dyDescent="0.25">
      <c r="A439" s="11"/>
      <c r="Z439" s="8"/>
    </row>
    <row r="440" spans="1:26" x14ac:dyDescent="0.25">
      <c r="A440" s="11"/>
      <c r="Z440" s="8"/>
    </row>
    <row r="441" spans="1:26" x14ac:dyDescent="0.25">
      <c r="A441" s="11"/>
      <c r="Z441" s="8"/>
    </row>
    <row r="442" spans="1:26" x14ac:dyDescent="0.25">
      <c r="A442" s="11"/>
      <c r="Z442" s="8"/>
    </row>
    <row r="443" spans="1:26" x14ac:dyDescent="0.25">
      <c r="A443" s="11"/>
      <c r="Z443" s="8"/>
    </row>
    <row r="444" spans="1:26" x14ac:dyDescent="0.25">
      <c r="A444" s="11"/>
      <c r="Z444" s="8"/>
    </row>
    <row r="445" spans="1:26" x14ac:dyDescent="0.25">
      <c r="A445" s="11"/>
      <c r="Z445" s="8"/>
    </row>
    <row r="446" spans="1:26" x14ac:dyDescent="0.25">
      <c r="A446" s="11"/>
      <c r="Z446" s="8"/>
    </row>
    <row r="447" spans="1:26" x14ac:dyDescent="0.25">
      <c r="A447" s="11"/>
      <c r="Z447" s="8"/>
    </row>
    <row r="448" spans="1:26" x14ac:dyDescent="0.25">
      <c r="A448" s="11"/>
      <c r="Z448" s="8"/>
    </row>
    <row r="449" spans="1:26" x14ac:dyDescent="0.25">
      <c r="A449" s="11"/>
      <c r="Z449" s="8"/>
    </row>
    <row r="450" spans="1:26" x14ac:dyDescent="0.25">
      <c r="A450" s="11"/>
      <c r="Z450" s="8"/>
    </row>
    <row r="451" spans="1:26" x14ac:dyDescent="0.25">
      <c r="A451" s="11"/>
      <c r="Z451" s="8"/>
    </row>
    <row r="452" spans="1:26" x14ac:dyDescent="0.25">
      <c r="A452" s="11"/>
      <c r="Z452" s="8"/>
    </row>
    <row r="453" spans="1:26" x14ac:dyDescent="0.25">
      <c r="A453" s="11"/>
      <c r="Z453" s="8"/>
    </row>
    <row r="454" spans="1:26" x14ac:dyDescent="0.25">
      <c r="A454" s="11"/>
      <c r="Z454" s="8"/>
    </row>
    <row r="455" spans="1:26" x14ac:dyDescent="0.25">
      <c r="A455" s="11"/>
      <c r="Z455" s="8"/>
    </row>
    <row r="456" spans="1:26" x14ac:dyDescent="0.25">
      <c r="A456" s="11"/>
      <c r="Z456" s="8"/>
    </row>
    <row r="457" spans="1:26" x14ac:dyDescent="0.25">
      <c r="A457" s="11"/>
      <c r="Z457" s="8"/>
    </row>
    <row r="458" spans="1:26" x14ac:dyDescent="0.25">
      <c r="A458" s="11"/>
      <c r="Z458" s="8"/>
    </row>
    <row r="459" spans="1:26" x14ac:dyDescent="0.25">
      <c r="A459" s="11"/>
      <c r="Z459" s="8"/>
    </row>
    <row r="460" spans="1:26" x14ac:dyDescent="0.25">
      <c r="A460" s="11"/>
      <c r="Z460" s="8"/>
    </row>
    <row r="461" spans="1:26" x14ac:dyDescent="0.25">
      <c r="A461" s="11"/>
      <c r="Z461" s="8"/>
    </row>
    <row r="462" spans="1:26" x14ac:dyDescent="0.25">
      <c r="A462" s="11"/>
      <c r="Z462" s="8"/>
    </row>
    <row r="463" spans="1:26" x14ac:dyDescent="0.25">
      <c r="A463" s="11"/>
      <c r="Z463" s="8"/>
    </row>
    <row r="464" spans="1:26" x14ac:dyDescent="0.25">
      <c r="A464" s="11"/>
      <c r="Z464" s="8"/>
    </row>
    <row r="465" spans="1:26" x14ac:dyDescent="0.25">
      <c r="A465" s="11"/>
      <c r="Z465" s="8"/>
    </row>
    <row r="466" spans="1:26" x14ac:dyDescent="0.25">
      <c r="A466" s="11"/>
      <c r="Z466" s="8"/>
    </row>
    <row r="467" spans="1:26" x14ac:dyDescent="0.25">
      <c r="A467" s="11"/>
      <c r="Z467" s="8"/>
    </row>
    <row r="468" spans="1:26" x14ac:dyDescent="0.25">
      <c r="A468" s="11"/>
      <c r="Z468" s="8"/>
    </row>
    <row r="469" spans="1:26" x14ac:dyDescent="0.25">
      <c r="A469" s="11"/>
      <c r="Z469" s="8"/>
    </row>
    <row r="470" spans="1:26" x14ac:dyDescent="0.25">
      <c r="A470" s="11"/>
      <c r="Z470" s="8"/>
    </row>
    <row r="471" spans="1:26" x14ac:dyDescent="0.25">
      <c r="A471" s="11"/>
      <c r="Z471" s="8"/>
    </row>
    <row r="472" spans="1:26" x14ac:dyDescent="0.25">
      <c r="A472" s="11"/>
      <c r="Z472" s="8"/>
    </row>
    <row r="473" spans="1:26" x14ac:dyDescent="0.25">
      <c r="A473" s="11"/>
      <c r="Z473" s="8"/>
    </row>
    <row r="474" spans="1:26" x14ac:dyDescent="0.25">
      <c r="A474" s="11"/>
      <c r="Z474" s="8"/>
    </row>
    <row r="475" spans="1:26" x14ac:dyDescent="0.25">
      <c r="A475" s="11"/>
      <c r="Z475" s="8"/>
    </row>
    <row r="476" spans="1:26" x14ac:dyDescent="0.25">
      <c r="A476" s="11"/>
      <c r="Z476" s="8"/>
    </row>
    <row r="477" spans="1:26" x14ac:dyDescent="0.25">
      <c r="A477" s="11"/>
      <c r="Z477" s="8"/>
    </row>
    <row r="478" spans="1:26" x14ac:dyDescent="0.25">
      <c r="A478" s="11"/>
      <c r="Z478" s="8"/>
    </row>
    <row r="479" spans="1:26" x14ac:dyDescent="0.25">
      <c r="A479" s="11"/>
      <c r="Z479" s="8"/>
    </row>
    <row r="480" spans="1:26" x14ac:dyDescent="0.25">
      <c r="A480" s="11"/>
      <c r="Z480" s="8"/>
    </row>
    <row r="481" spans="1:26" x14ac:dyDescent="0.25">
      <c r="A481" s="11"/>
      <c r="Z481" s="8"/>
    </row>
    <row r="482" spans="1:26" x14ac:dyDescent="0.25">
      <c r="A482" s="11"/>
      <c r="Z482" s="8"/>
    </row>
    <row r="483" spans="1:26" x14ac:dyDescent="0.25">
      <c r="A483" s="11"/>
      <c r="Z483" s="8"/>
    </row>
    <row r="484" spans="1:26" x14ac:dyDescent="0.25">
      <c r="A484" s="11"/>
      <c r="Z484" s="8"/>
    </row>
    <row r="485" spans="1:26" x14ac:dyDescent="0.25">
      <c r="A485" s="11"/>
      <c r="Z485" s="8"/>
    </row>
    <row r="486" spans="1:26" x14ac:dyDescent="0.25">
      <c r="A486" s="11"/>
      <c r="Z486" s="8"/>
    </row>
    <row r="487" spans="1:26" x14ac:dyDescent="0.25">
      <c r="A487" s="11"/>
      <c r="Z487" s="8"/>
    </row>
    <row r="488" spans="1:26" x14ac:dyDescent="0.25">
      <c r="A488" s="11"/>
      <c r="Z488" s="8"/>
    </row>
    <row r="489" spans="1:26" x14ac:dyDescent="0.25">
      <c r="A489" s="11"/>
      <c r="Z489" s="8"/>
    </row>
    <row r="490" spans="1:26" x14ac:dyDescent="0.25">
      <c r="A490" s="11"/>
      <c r="Z490" s="8"/>
    </row>
    <row r="491" spans="1:26" x14ac:dyDescent="0.25">
      <c r="A491" s="11"/>
      <c r="Z491" s="8"/>
    </row>
    <row r="492" spans="1:26" x14ac:dyDescent="0.25">
      <c r="A492" s="11"/>
      <c r="Z492" s="8"/>
    </row>
    <row r="493" spans="1:26" x14ac:dyDescent="0.25">
      <c r="A493" s="11"/>
      <c r="Z493" s="8"/>
    </row>
    <row r="494" spans="1:26" x14ac:dyDescent="0.25">
      <c r="A494" s="11"/>
      <c r="Z494" s="8"/>
    </row>
    <row r="495" spans="1:26" x14ac:dyDescent="0.25">
      <c r="A495" s="11"/>
      <c r="Z495" s="8"/>
    </row>
    <row r="496" spans="1:26" x14ac:dyDescent="0.25">
      <c r="A496" s="11"/>
      <c r="Z496" s="8"/>
    </row>
    <row r="497" spans="1:26" x14ac:dyDescent="0.25">
      <c r="A497" s="11"/>
      <c r="Z497" s="8"/>
    </row>
    <row r="498" spans="1:26" x14ac:dyDescent="0.25">
      <c r="A498" s="11"/>
      <c r="Z498" s="8"/>
    </row>
    <row r="499" spans="1:26" x14ac:dyDescent="0.25">
      <c r="A499" s="11"/>
      <c r="Z499" s="8"/>
    </row>
    <row r="500" spans="1:26" x14ac:dyDescent="0.25">
      <c r="A500" s="11"/>
      <c r="Z500" s="8"/>
    </row>
    <row r="501" spans="1:26" x14ac:dyDescent="0.25">
      <c r="A501" s="11"/>
      <c r="Z501" s="8"/>
    </row>
    <row r="502" spans="1:26" x14ac:dyDescent="0.25">
      <c r="A502" s="11"/>
      <c r="Z502" s="8"/>
    </row>
    <row r="503" spans="1:26" x14ac:dyDescent="0.25">
      <c r="A503" s="11"/>
      <c r="Z503" s="8"/>
    </row>
    <row r="504" spans="1:26" x14ac:dyDescent="0.25">
      <c r="A504" s="11"/>
      <c r="Z504" s="8"/>
    </row>
    <row r="505" spans="1:26" x14ac:dyDescent="0.25">
      <c r="A505" s="11"/>
      <c r="Z505" s="8"/>
    </row>
    <row r="506" spans="1:26" x14ac:dyDescent="0.25">
      <c r="A506" s="11"/>
      <c r="Z506" s="8"/>
    </row>
    <row r="507" spans="1:26" x14ac:dyDescent="0.25">
      <c r="A507" s="11"/>
      <c r="Z507" s="8"/>
    </row>
    <row r="508" spans="1:26" x14ac:dyDescent="0.25">
      <c r="A508" s="11"/>
      <c r="Z508" s="8"/>
    </row>
    <row r="509" spans="1:26" x14ac:dyDescent="0.25">
      <c r="A509" s="11"/>
      <c r="Z509" s="8"/>
    </row>
    <row r="510" spans="1:26" x14ac:dyDescent="0.25">
      <c r="A510" s="11"/>
      <c r="Z510" s="8"/>
    </row>
    <row r="511" spans="1:26" x14ac:dyDescent="0.25">
      <c r="A511" s="11"/>
      <c r="Z511" s="8"/>
    </row>
    <row r="512" spans="1:26" x14ac:dyDescent="0.25">
      <c r="A512" s="11"/>
      <c r="Z512" s="8"/>
    </row>
    <row r="513" spans="1:26" x14ac:dyDescent="0.25">
      <c r="A513" s="11"/>
      <c r="Z513" s="8"/>
    </row>
    <row r="514" spans="1:26" x14ac:dyDescent="0.25">
      <c r="A514" s="11"/>
      <c r="Z514" s="8"/>
    </row>
    <row r="515" spans="1:26" x14ac:dyDescent="0.25">
      <c r="A515" s="11"/>
      <c r="Z515" s="8"/>
    </row>
    <row r="516" spans="1:26" x14ac:dyDescent="0.25">
      <c r="A516" s="11"/>
      <c r="Z516" s="8"/>
    </row>
    <row r="517" spans="1:26" x14ac:dyDescent="0.25">
      <c r="A517" s="11"/>
      <c r="Z517" s="8"/>
    </row>
    <row r="518" spans="1:26" x14ac:dyDescent="0.25">
      <c r="A518" s="11"/>
      <c r="Z518" s="8"/>
    </row>
    <row r="519" spans="1:26" x14ac:dyDescent="0.25">
      <c r="A519" s="11"/>
      <c r="Z519" s="8"/>
    </row>
    <row r="520" spans="1:26" x14ac:dyDescent="0.25">
      <c r="A520" s="11"/>
      <c r="Z520" s="8"/>
    </row>
    <row r="521" spans="1:26" x14ac:dyDescent="0.25">
      <c r="A521" s="11"/>
      <c r="Z521" s="8"/>
    </row>
    <row r="522" spans="1:26" x14ac:dyDescent="0.25">
      <c r="A522" s="11"/>
      <c r="Z522" s="8"/>
    </row>
    <row r="523" spans="1:26" x14ac:dyDescent="0.25">
      <c r="A523" s="11"/>
      <c r="Z523" s="8"/>
    </row>
    <row r="524" spans="1:26" x14ac:dyDescent="0.25">
      <c r="A524" s="11"/>
      <c r="Z524" s="8"/>
    </row>
    <row r="525" spans="1:26" x14ac:dyDescent="0.25">
      <c r="A525" s="11"/>
      <c r="Z525" s="8"/>
    </row>
    <row r="526" spans="1:26" x14ac:dyDescent="0.25">
      <c r="A526" s="11"/>
      <c r="Z526" s="8"/>
    </row>
    <row r="527" spans="1:26" x14ac:dyDescent="0.25">
      <c r="A527" s="11"/>
      <c r="Z527" s="8"/>
    </row>
    <row r="528" spans="1:26" x14ac:dyDescent="0.25">
      <c r="A528" s="11"/>
      <c r="Z528" s="8"/>
    </row>
    <row r="529" spans="1:26" x14ac:dyDescent="0.25">
      <c r="A529" s="11"/>
      <c r="Z529" s="8"/>
    </row>
    <row r="530" spans="1:26" x14ac:dyDescent="0.25">
      <c r="A530" s="11"/>
      <c r="Z530" s="8"/>
    </row>
    <row r="531" spans="1:26" x14ac:dyDescent="0.25">
      <c r="A531" s="11"/>
      <c r="Z531" s="8"/>
    </row>
    <row r="532" spans="1:26" x14ac:dyDescent="0.25">
      <c r="A532" s="11"/>
      <c r="Z532" s="8"/>
    </row>
    <row r="533" spans="1:26" x14ac:dyDescent="0.25">
      <c r="A533" s="11"/>
      <c r="Z533" s="8"/>
    </row>
    <row r="534" spans="1:26" x14ac:dyDescent="0.25">
      <c r="A534" s="11"/>
      <c r="Z534" s="8"/>
    </row>
    <row r="535" spans="1:26" x14ac:dyDescent="0.25">
      <c r="A535" s="11"/>
      <c r="Z535" s="8"/>
    </row>
    <row r="536" spans="1:26" x14ac:dyDescent="0.25">
      <c r="A536" s="11"/>
      <c r="Z536" s="8"/>
    </row>
    <row r="537" spans="1:26" x14ac:dyDescent="0.25">
      <c r="A537" s="11"/>
      <c r="Z537" s="8"/>
    </row>
    <row r="538" spans="1:26" x14ac:dyDescent="0.25">
      <c r="A538" s="11"/>
      <c r="Z538" s="8"/>
    </row>
    <row r="539" spans="1:26" x14ac:dyDescent="0.25">
      <c r="A539" s="11"/>
      <c r="Z539" s="8"/>
    </row>
    <row r="540" spans="1:26" x14ac:dyDescent="0.25">
      <c r="A540" s="11"/>
      <c r="Z540" s="8"/>
    </row>
    <row r="541" spans="1:26" x14ac:dyDescent="0.25">
      <c r="A541" s="11"/>
      <c r="Z541" s="8"/>
    </row>
    <row r="542" spans="1:26" x14ac:dyDescent="0.25">
      <c r="A542" s="11"/>
      <c r="Z542" s="8"/>
    </row>
    <row r="543" spans="1:26" x14ac:dyDescent="0.25">
      <c r="A543" s="11"/>
      <c r="Z543" s="8"/>
    </row>
    <row r="544" spans="1:26" x14ac:dyDescent="0.25">
      <c r="A544" s="11"/>
      <c r="Z544" s="8"/>
    </row>
    <row r="545" spans="1:26" x14ac:dyDescent="0.25">
      <c r="A545" s="11"/>
      <c r="Z545" s="8"/>
    </row>
    <row r="546" spans="1:26" x14ac:dyDescent="0.25">
      <c r="A546" s="11"/>
      <c r="Z546" s="8"/>
    </row>
    <row r="547" spans="1:26" x14ac:dyDescent="0.25">
      <c r="A547" s="11"/>
      <c r="Z547" s="8"/>
    </row>
    <row r="548" spans="1:26" x14ac:dyDescent="0.25">
      <c r="A548" s="11"/>
      <c r="Z548" s="8"/>
    </row>
    <row r="549" spans="1:26" x14ac:dyDescent="0.25">
      <c r="A549" s="11"/>
      <c r="Z549" s="8"/>
    </row>
    <row r="550" spans="1:26" x14ac:dyDescent="0.25">
      <c r="A550" s="11"/>
      <c r="Z550" s="8"/>
    </row>
    <row r="551" spans="1:26" x14ac:dyDescent="0.25">
      <c r="A551" s="11"/>
      <c r="Z551" s="8"/>
    </row>
    <row r="552" spans="1:26" x14ac:dyDescent="0.25">
      <c r="A552" s="11"/>
      <c r="Z552" s="8"/>
    </row>
    <row r="553" spans="1:26" x14ac:dyDescent="0.25">
      <c r="A553" s="11"/>
      <c r="Z553" s="8"/>
    </row>
    <row r="554" spans="1:26" x14ac:dyDescent="0.25">
      <c r="A554" s="11"/>
      <c r="Z554" s="8"/>
    </row>
    <row r="555" spans="1:26" x14ac:dyDescent="0.25">
      <c r="A555" s="11"/>
      <c r="Z555" s="8"/>
    </row>
    <row r="556" spans="1:26" x14ac:dyDescent="0.25">
      <c r="A556" s="11"/>
      <c r="Z556" s="8"/>
    </row>
    <row r="557" spans="1:26" x14ac:dyDescent="0.25">
      <c r="A557" s="11"/>
      <c r="Z557" s="8"/>
    </row>
    <row r="558" spans="1:26" x14ac:dyDescent="0.25">
      <c r="A558" s="11"/>
      <c r="Z558" s="8"/>
    </row>
    <row r="559" spans="1:26" x14ac:dyDescent="0.25">
      <c r="A559" s="11"/>
      <c r="Z559" s="8"/>
    </row>
    <row r="560" spans="1:26" x14ac:dyDescent="0.25">
      <c r="A560" s="11"/>
      <c r="Z560" s="8"/>
    </row>
    <row r="561" spans="1:26" x14ac:dyDescent="0.25">
      <c r="A561" s="11"/>
      <c r="Z561" s="8"/>
    </row>
    <row r="562" spans="1:26" x14ac:dyDescent="0.25">
      <c r="A562" s="11"/>
      <c r="Z562" s="8"/>
    </row>
    <row r="563" spans="1:26" x14ac:dyDescent="0.25">
      <c r="A563" s="11"/>
      <c r="Z563" s="8"/>
    </row>
    <row r="564" spans="1:26" x14ac:dyDescent="0.25">
      <c r="A564" s="11"/>
      <c r="Z564" s="8"/>
    </row>
    <row r="565" spans="1:26" x14ac:dyDescent="0.25">
      <c r="A565" s="11"/>
      <c r="Z565" s="8"/>
    </row>
    <row r="566" spans="1:26" x14ac:dyDescent="0.25">
      <c r="A566" s="11"/>
      <c r="Z566" s="8"/>
    </row>
    <row r="567" spans="1:26" x14ac:dyDescent="0.25">
      <c r="A567" s="11"/>
      <c r="Z567" s="8"/>
    </row>
    <row r="568" spans="1:26" x14ac:dyDescent="0.25">
      <c r="A568" s="11"/>
      <c r="Z568" s="8"/>
    </row>
    <row r="569" spans="1:26" x14ac:dyDescent="0.25">
      <c r="A569" s="11"/>
      <c r="Z569" s="8"/>
    </row>
    <row r="570" spans="1:26" x14ac:dyDescent="0.25">
      <c r="A570" s="11"/>
      <c r="Z570" s="8"/>
    </row>
    <row r="571" spans="1:26" x14ac:dyDescent="0.25">
      <c r="A571" s="11"/>
      <c r="Z571" s="8"/>
    </row>
    <row r="572" spans="1:26" x14ac:dyDescent="0.25">
      <c r="A572" s="11"/>
      <c r="Z572" s="8"/>
    </row>
    <row r="573" spans="1:26" x14ac:dyDescent="0.25">
      <c r="A573" s="11"/>
      <c r="Z573" s="8"/>
    </row>
    <row r="574" spans="1:26" x14ac:dyDescent="0.25">
      <c r="A574" s="11"/>
      <c r="Z574" s="8"/>
    </row>
    <row r="575" spans="1:26" x14ac:dyDescent="0.25">
      <c r="A575" s="11"/>
      <c r="Z575" s="8"/>
    </row>
    <row r="576" spans="1:26" x14ac:dyDescent="0.25">
      <c r="A576" s="11"/>
      <c r="Z576" s="8"/>
    </row>
    <row r="577" spans="1:26" x14ac:dyDescent="0.25">
      <c r="A577" s="11"/>
      <c r="Z577" s="8"/>
    </row>
    <row r="578" spans="1:26" x14ac:dyDescent="0.25">
      <c r="A578" s="11"/>
      <c r="Z578" s="8"/>
    </row>
    <row r="579" spans="1:26" x14ac:dyDescent="0.25">
      <c r="A579" s="11"/>
      <c r="Z579" s="8"/>
    </row>
    <row r="580" spans="1:26" x14ac:dyDescent="0.25">
      <c r="A580" s="11"/>
      <c r="Z580" s="8"/>
    </row>
    <row r="581" spans="1:26" x14ac:dyDescent="0.25">
      <c r="A581" s="11"/>
      <c r="Z581" s="8"/>
    </row>
    <row r="582" spans="1:26" x14ac:dyDescent="0.25">
      <c r="A582" s="11"/>
      <c r="Z582" s="8"/>
    </row>
    <row r="583" spans="1:26" x14ac:dyDescent="0.25">
      <c r="A583" s="11"/>
      <c r="Z583" s="8"/>
    </row>
    <row r="584" spans="1:26" x14ac:dyDescent="0.25">
      <c r="A584" s="11"/>
      <c r="Z584" s="8"/>
    </row>
    <row r="585" spans="1:26" x14ac:dyDescent="0.25">
      <c r="A585" s="11"/>
      <c r="Z585" s="8"/>
    </row>
    <row r="586" spans="1:26" x14ac:dyDescent="0.25">
      <c r="A586" s="11"/>
      <c r="Z586" s="8"/>
    </row>
    <row r="587" spans="1:26" x14ac:dyDescent="0.25">
      <c r="A587" s="11"/>
      <c r="Z587" s="8"/>
    </row>
    <row r="588" spans="1:26" x14ac:dyDescent="0.25">
      <c r="A588" s="11"/>
      <c r="Z588" s="8"/>
    </row>
    <row r="589" spans="1:26" x14ac:dyDescent="0.25">
      <c r="A589" s="11"/>
      <c r="Z589" s="8"/>
    </row>
    <row r="590" spans="1:26" x14ac:dyDescent="0.25">
      <c r="A590" s="11"/>
      <c r="Z590" s="8"/>
    </row>
    <row r="591" spans="1:26" x14ac:dyDescent="0.25">
      <c r="A591" s="11"/>
      <c r="Z591" s="8"/>
    </row>
    <row r="592" spans="1:26" x14ac:dyDescent="0.25">
      <c r="A592" s="11"/>
      <c r="Z592" s="8"/>
    </row>
    <row r="593" spans="1:26" x14ac:dyDescent="0.25">
      <c r="A593" s="11"/>
      <c r="Z593" s="8"/>
    </row>
    <row r="594" spans="1:26" x14ac:dyDescent="0.25">
      <c r="A594" s="11"/>
      <c r="Z594" s="8"/>
    </row>
    <row r="595" spans="1:26" x14ac:dyDescent="0.25">
      <c r="A595" s="11"/>
      <c r="Z595" s="8"/>
    </row>
    <row r="596" spans="1:26" x14ac:dyDescent="0.25">
      <c r="A596" s="11"/>
      <c r="Z596" s="8"/>
    </row>
    <row r="597" spans="1:26" x14ac:dyDescent="0.25">
      <c r="A597" s="11"/>
      <c r="Z597" s="8"/>
    </row>
    <row r="598" spans="1:26" x14ac:dyDescent="0.25">
      <c r="A598" s="11"/>
      <c r="Z598" s="8"/>
    </row>
    <row r="599" spans="1:26" x14ac:dyDescent="0.25">
      <c r="A599" s="11"/>
      <c r="Z599" s="8"/>
    </row>
    <row r="600" spans="1:26" x14ac:dyDescent="0.25">
      <c r="A600" s="11"/>
      <c r="Z600" s="8"/>
    </row>
    <row r="601" spans="1:26" x14ac:dyDescent="0.25">
      <c r="A601" s="11"/>
      <c r="Z601" s="8"/>
    </row>
    <row r="602" spans="1:26" x14ac:dyDescent="0.25">
      <c r="A602" s="11"/>
      <c r="Z602" s="8"/>
    </row>
    <row r="603" spans="1:26" x14ac:dyDescent="0.25">
      <c r="A603" s="11"/>
      <c r="Z603" s="8"/>
    </row>
    <row r="604" spans="1:26" x14ac:dyDescent="0.25">
      <c r="A604" s="11"/>
      <c r="Z604" s="8"/>
    </row>
    <row r="605" spans="1:26" x14ac:dyDescent="0.25">
      <c r="A605" s="11"/>
      <c r="Z605" s="8"/>
    </row>
    <row r="606" spans="1:26" x14ac:dyDescent="0.25">
      <c r="A606" s="11"/>
      <c r="Z606" s="8"/>
    </row>
    <row r="607" spans="1:26" x14ac:dyDescent="0.25">
      <c r="A607" s="11"/>
      <c r="Z607" s="8"/>
    </row>
    <row r="608" spans="1:26" x14ac:dyDescent="0.25">
      <c r="A608" s="11"/>
      <c r="Z608" s="8"/>
    </row>
    <row r="609" spans="1:26" x14ac:dyDescent="0.25">
      <c r="A609" s="11"/>
      <c r="Z609" s="8"/>
    </row>
    <row r="610" spans="1:26" x14ac:dyDescent="0.25">
      <c r="A610" s="11"/>
      <c r="Z610" s="8"/>
    </row>
    <row r="611" spans="1:26" x14ac:dyDescent="0.25">
      <c r="A611" s="11"/>
      <c r="Z611" s="8"/>
    </row>
    <row r="612" spans="1:26" x14ac:dyDescent="0.25">
      <c r="A612" s="11"/>
      <c r="Z612" s="8"/>
    </row>
    <row r="613" spans="1:26" x14ac:dyDescent="0.25">
      <c r="A613" s="11"/>
      <c r="Z613" s="8"/>
    </row>
    <row r="614" spans="1:26" x14ac:dyDescent="0.25">
      <c r="A614" s="11"/>
      <c r="Z614" s="8"/>
    </row>
    <row r="615" spans="1:26" x14ac:dyDescent="0.25">
      <c r="A615" s="11"/>
      <c r="Z615" s="8"/>
    </row>
    <row r="616" spans="1:26" x14ac:dyDescent="0.25">
      <c r="A616" s="11"/>
      <c r="Z616" s="8"/>
    </row>
    <row r="617" spans="1:26" x14ac:dyDescent="0.25">
      <c r="A617" s="11"/>
      <c r="Z617" s="8"/>
    </row>
    <row r="618" spans="1:26" x14ac:dyDescent="0.25">
      <c r="A618" s="11"/>
      <c r="Z618" s="8"/>
    </row>
    <row r="619" spans="1:26" x14ac:dyDescent="0.25">
      <c r="A619" s="11"/>
      <c r="Z619" s="8"/>
    </row>
    <row r="620" spans="1:26" x14ac:dyDescent="0.25">
      <c r="A620" s="11"/>
      <c r="Z620" s="8"/>
    </row>
    <row r="621" spans="1:26" x14ac:dyDescent="0.25">
      <c r="A621" s="11"/>
      <c r="Z621" s="8"/>
    </row>
    <row r="622" spans="1:26" x14ac:dyDescent="0.25">
      <c r="A622" s="11"/>
      <c r="Z622" s="8"/>
    </row>
    <row r="623" spans="1:26" x14ac:dyDescent="0.25">
      <c r="A623" s="11"/>
      <c r="Z623" s="8"/>
    </row>
    <row r="624" spans="1:26" x14ac:dyDescent="0.25">
      <c r="A624" s="11"/>
      <c r="Z624" s="8"/>
    </row>
    <row r="625" spans="1:26" x14ac:dyDescent="0.25">
      <c r="A625" s="11"/>
      <c r="Z625" s="8"/>
    </row>
    <row r="626" spans="1:26" x14ac:dyDescent="0.25">
      <c r="A626" s="11"/>
      <c r="Z626" s="8"/>
    </row>
    <row r="627" spans="1:26" x14ac:dyDescent="0.25">
      <c r="A627" s="11"/>
      <c r="Z627" s="8"/>
    </row>
    <row r="628" spans="1:26" x14ac:dyDescent="0.25">
      <c r="A628" s="11"/>
      <c r="Z628" s="8"/>
    </row>
    <row r="629" spans="1:26" x14ac:dyDescent="0.25">
      <c r="A629" s="11"/>
      <c r="Z629" s="8"/>
    </row>
    <row r="630" spans="1:26" x14ac:dyDescent="0.25">
      <c r="A630" s="11"/>
      <c r="Z630" s="8"/>
    </row>
    <row r="631" spans="1:26" x14ac:dyDescent="0.25">
      <c r="A631" s="11"/>
      <c r="Z631" s="8"/>
    </row>
    <row r="632" spans="1:26" x14ac:dyDescent="0.25">
      <c r="A632" s="11"/>
      <c r="Z632" s="8"/>
    </row>
    <row r="633" spans="1:26" x14ac:dyDescent="0.25">
      <c r="A633" s="11"/>
      <c r="Z633" s="8"/>
    </row>
    <row r="634" spans="1:26" x14ac:dyDescent="0.25">
      <c r="A634" s="11"/>
      <c r="Z634" s="8"/>
    </row>
    <row r="635" spans="1:26" x14ac:dyDescent="0.25">
      <c r="A635" s="11"/>
      <c r="Z635" s="8"/>
    </row>
    <row r="636" spans="1:26" x14ac:dyDescent="0.25">
      <c r="A636" s="11"/>
      <c r="Z636" s="8"/>
    </row>
    <row r="637" spans="1:26" x14ac:dyDescent="0.25">
      <c r="A637" s="11"/>
      <c r="Z637" s="8"/>
    </row>
    <row r="638" spans="1:26" x14ac:dyDescent="0.25">
      <c r="A638" s="11"/>
      <c r="Z638" s="8"/>
    </row>
    <row r="639" spans="1:26" x14ac:dyDescent="0.25">
      <c r="A639" s="11"/>
      <c r="Z639" s="8"/>
    </row>
    <row r="640" spans="1:26" x14ac:dyDescent="0.25">
      <c r="A640" s="11"/>
      <c r="Z640" s="8"/>
    </row>
    <row r="641" spans="1:26" x14ac:dyDescent="0.25">
      <c r="A641" s="11"/>
      <c r="Z641" s="8"/>
    </row>
    <row r="642" spans="1:26" x14ac:dyDescent="0.25">
      <c r="A642" s="11"/>
      <c r="Z642" s="8"/>
    </row>
    <row r="643" spans="1:26" x14ac:dyDescent="0.25">
      <c r="A643" s="11"/>
      <c r="Z643" s="8"/>
    </row>
    <row r="644" spans="1:26" x14ac:dyDescent="0.25">
      <c r="A644" s="11"/>
      <c r="Z644" s="8"/>
    </row>
    <row r="645" spans="1:26" x14ac:dyDescent="0.25">
      <c r="A645" s="11"/>
      <c r="Z645" s="8"/>
    </row>
    <row r="646" spans="1:26" x14ac:dyDescent="0.25">
      <c r="A646" s="11"/>
      <c r="Z646" s="8"/>
    </row>
    <row r="647" spans="1:26" x14ac:dyDescent="0.25">
      <c r="A647" s="11"/>
      <c r="Z647" s="8"/>
    </row>
    <row r="648" spans="1:26" x14ac:dyDescent="0.25">
      <c r="A648" s="11"/>
      <c r="Z648" s="8"/>
    </row>
    <row r="649" spans="1:26" x14ac:dyDescent="0.25">
      <c r="A649" s="11"/>
      <c r="Z649" s="8"/>
    </row>
    <row r="650" spans="1:26" x14ac:dyDescent="0.25">
      <c r="A650" s="11"/>
      <c r="Z650" s="8"/>
    </row>
    <row r="651" spans="1:26" x14ac:dyDescent="0.25">
      <c r="A651" s="11"/>
      <c r="Z651" s="8"/>
    </row>
    <row r="652" spans="1:26" x14ac:dyDescent="0.25">
      <c r="A652" s="11"/>
      <c r="Z652" s="8"/>
    </row>
    <row r="653" spans="1:26" x14ac:dyDescent="0.25">
      <c r="A653" s="11"/>
      <c r="Z653" s="8"/>
    </row>
    <row r="654" spans="1:26" x14ac:dyDescent="0.25">
      <c r="A654" s="11"/>
      <c r="Z654" s="8"/>
    </row>
    <row r="655" spans="1:26" x14ac:dyDescent="0.25">
      <c r="A655" s="11"/>
      <c r="Z655" s="8"/>
    </row>
    <row r="656" spans="1:26" x14ac:dyDescent="0.25">
      <c r="A656" s="11"/>
      <c r="Z656" s="8"/>
    </row>
    <row r="657" spans="1:26" x14ac:dyDescent="0.25">
      <c r="A657" s="11"/>
      <c r="Z657" s="8"/>
    </row>
    <row r="658" spans="1:26" x14ac:dyDescent="0.25">
      <c r="A658" s="11"/>
      <c r="Z658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143E0-4CE2-BA4E-8EAC-3DFDA119BAFD}">
  <dimension ref="A1:N81"/>
  <sheetViews>
    <sheetView zoomScale="120" zoomScaleNormal="120" workbookViewId="0">
      <selection activeCell="F12" sqref="F12"/>
    </sheetView>
  </sheetViews>
  <sheetFormatPr defaultColWidth="11.42578125" defaultRowHeight="15" x14ac:dyDescent="0.25"/>
  <sheetData>
    <row r="1" spans="1:14" x14ac:dyDescent="0.25">
      <c r="A1" t="s">
        <v>61</v>
      </c>
      <c r="B1" t="s">
        <v>62</v>
      </c>
      <c r="C1" t="s">
        <v>31</v>
      </c>
      <c r="D1" t="s">
        <v>45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</row>
    <row r="2" spans="1:14" x14ac:dyDescent="0.25">
      <c r="A2">
        <v>508</v>
      </c>
      <c r="C2" s="9">
        <f>COUNTIFS(Coding!$J$2:$J$3201,C$1,Coding!$B$2:$B$3201,$A2)</f>
        <v>18</v>
      </c>
      <c r="D2" s="9">
        <f>COUNTIFS(Coding!$J$2:$J$3201,D$1,Coding!$B$2:$B$3201,$A2)</f>
        <v>2</v>
      </c>
      <c r="E2" s="9">
        <f>COUNTIFS(Coding!$X$2:$X$3201,E$1,Coding!$B$2:$B$3201,$A2)</f>
        <v>0</v>
      </c>
      <c r="F2" s="9">
        <f>COUNTIFS(Coding!$X$2:$X$3201,F$1,Coding!$B$2:$B$3201,$A2)</f>
        <v>10</v>
      </c>
      <c r="G2" s="9">
        <f>COUNTIFS(Coding!$X$2:$X$3201,G$1,Coding!$B$2:$B$3201,$A2)</f>
        <v>0</v>
      </c>
      <c r="H2" s="9">
        <f>COUNTIFS(Coding!$X$2:$X$3201,H$1,Coding!$B$2:$B$3201,$A2)</f>
        <v>3</v>
      </c>
      <c r="I2" s="9">
        <f>COUNTIFS(Coding!$X$2:$X$3201,I$1,Coding!$B$2:$B$3201,$A2)</f>
        <v>0</v>
      </c>
      <c r="J2" s="9">
        <f>COUNTIFS(Coding!$X$2:$X$3201,J$1,Coding!$B$2:$B$3201,$A2)</f>
        <v>0</v>
      </c>
      <c r="K2" s="9">
        <f>COUNTIFS(Coding!$X$2:$X$3201,K$1,Coding!$B$2:$B$3201,$A2)</f>
        <v>0</v>
      </c>
      <c r="L2" s="9">
        <f>COUNTIFS(Coding!$X$2:$X$3201,L$1,Coding!$B$2:$B$3201,$A2)</f>
        <v>0</v>
      </c>
      <c r="M2" s="9">
        <f>COUNTIFS(Coding!$X$2:$X$3201,M$1,Coding!$B$2:$B$3201,$A2)</f>
        <v>3</v>
      </c>
      <c r="N2" s="10">
        <f>SUM(F2:G2)/SUM(F2:I2)</f>
        <v>0.76923076923076927</v>
      </c>
    </row>
    <row r="3" spans="1:14" x14ac:dyDescent="0.25">
      <c r="C3" s="9">
        <f>COUNTIFS(Coding!$J$2:$J$3201,C$1,Coding!$B$2:$B$3201,$A3)</f>
        <v>0</v>
      </c>
      <c r="D3" s="9">
        <f>COUNTIFS(Coding!$J$2:$J$3201,D$1,Coding!$B$2:$B$3201,$A3)</f>
        <v>0</v>
      </c>
    </row>
    <row r="4" spans="1:14" x14ac:dyDescent="0.25">
      <c r="C4" s="9">
        <f>COUNTIFS(Coding!$J$2:$J$3201,C$1,Coding!$B$2:$B$3201,$A4)</f>
        <v>0</v>
      </c>
      <c r="D4" s="9">
        <f>COUNTIFS(Coding!$J$2:$J$3201,D$1,Coding!$B$2:$B$3201,$A4)</f>
        <v>0</v>
      </c>
    </row>
    <row r="5" spans="1:14" x14ac:dyDescent="0.25">
      <c r="C5" s="9">
        <f>COUNTIFS(Coding!$J$2:$J$3201,C$1,Coding!$B$2:$B$3201,$A5)</f>
        <v>0</v>
      </c>
      <c r="D5" s="9">
        <f>COUNTIFS(Coding!$J$2:$J$3201,D$1,Coding!$B$2:$B$3201,$A5)</f>
        <v>0</v>
      </c>
    </row>
    <row r="6" spans="1:14" x14ac:dyDescent="0.25">
      <c r="C6" s="9">
        <f>COUNTIFS(Coding!$J$2:$J$3201,C$1,Coding!$B$2:$B$3201,$A6)</f>
        <v>0</v>
      </c>
      <c r="D6" s="9">
        <f>COUNTIFS(Coding!$J$2:$J$3201,D$1,Coding!$B$2:$B$3201,$A6)</f>
        <v>0</v>
      </c>
    </row>
    <row r="7" spans="1:14" x14ac:dyDescent="0.25">
      <c r="C7" s="9">
        <f>COUNTIFS(Coding!$J$2:$J$3201,C$1,Coding!$B$2:$B$3201,$A7)</f>
        <v>0</v>
      </c>
      <c r="D7" s="9">
        <f>COUNTIFS(Coding!$J$2:$J$3201,D$1,Coding!$B$2:$B$3201,$A7)</f>
        <v>0</v>
      </c>
    </row>
    <row r="8" spans="1:14" x14ac:dyDescent="0.25">
      <c r="C8" s="9">
        <f>COUNTIFS(Coding!$J$2:$J$3201,C$1,Coding!$B$2:$B$3201,$A8)</f>
        <v>0</v>
      </c>
      <c r="D8" s="9">
        <f>COUNTIFS(Coding!$J$2:$J$3201,D$1,Coding!$B$2:$B$3201,$A8)</f>
        <v>0</v>
      </c>
    </row>
    <row r="9" spans="1:14" x14ac:dyDescent="0.25">
      <c r="C9" s="9">
        <f>COUNTIFS(Coding!$J$2:$J$3201,C$1,Coding!$B$2:$B$3201,$A9)</f>
        <v>0</v>
      </c>
      <c r="D9" s="9">
        <f>COUNTIFS(Coding!$J$2:$J$3201,D$1,Coding!$B$2:$B$3201,$A9)</f>
        <v>0</v>
      </c>
    </row>
    <row r="10" spans="1:14" x14ac:dyDescent="0.25">
      <c r="C10" s="9">
        <f>COUNTIFS(Coding!$J$2:$J$3201,C$1,Coding!$B$2:$B$3201,$A10)</f>
        <v>0</v>
      </c>
      <c r="D10" s="9">
        <f>COUNTIFS(Coding!$J$2:$J$3201,D$1,Coding!$B$2:$B$3201,$A10)</f>
        <v>0</v>
      </c>
    </row>
    <row r="11" spans="1:14" x14ac:dyDescent="0.25">
      <c r="C11" s="9">
        <f>COUNTIFS(Coding!$J$2:$J$3201,C$1,Coding!$B$2:$B$3201,$A11)</f>
        <v>0</v>
      </c>
      <c r="D11" s="9">
        <f>COUNTIFS(Coding!$J$2:$J$3201,D$1,Coding!$B$2:$B$3201,$A11)</f>
        <v>0</v>
      </c>
    </row>
    <row r="12" spans="1:14" x14ac:dyDescent="0.25">
      <c r="C12" s="9">
        <f>COUNTIFS(Coding!$J$2:$J$3201,C$1,Coding!$B$2:$B$3201,$A12)</f>
        <v>0</v>
      </c>
      <c r="D12" s="9">
        <f>COUNTIFS(Coding!$J$2:$J$3201,D$1,Coding!$B$2:$B$3201,$A12)</f>
        <v>0</v>
      </c>
    </row>
    <row r="13" spans="1:14" x14ac:dyDescent="0.25">
      <c r="C13" s="9">
        <f>COUNTIFS(Coding!$J$2:$J$3201,C$1,Coding!$B$2:$B$3201,$A13)</f>
        <v>0</v>
      </c>
      <c r="D13" s="9">
        <f>COUNTIFS(Coding!$J$2:$J$3201,D$1,Coding!$B$2:$B$3201,$A13)</f>
        <v>0</v>
      </c>
    </row>
    <row r="14" spans="1:14" x14ac:dyDescent="0.25">
      <c r="C14" s="9">
        <f>COUNTIFS(Coding!$J$2:$J$3201,C$1,Coding!$B$2:$B$3201,$A14)</f>
        <v>0</v>
      </c>
      <c r="D14" s="9">
        <f>COUNTIFS(Coding!$J$2:$J$3201,D$1,Coding!$B$2:$B$3201,$A14)</f>
        <v>0</v>
      </c>
    </row>
    <row r="15" spans="1:14" x14ac:dyDescent="0.25">
      <c r="C15" s="9">
        <f>COUNTIFS(Coding!$J$2:$J$3201,C$1,Coding!$B$2:$B$3201,$A15)</f>
        <v>0</v>
      </c>
      <c r="D15" s="9">
        <f>COUNTIFS(Coding!$J$2:$J$3201,D$1,Coding!$B$2:$B$3201,$A15)</f>
        <v>0</v>
      </c>
    </row>
    <row r="16" spans="1:14" x14ac:dyDescent="0.25">
      <c r="C16" s="9">
        <f>COUNTIFS(Coding!$J$2:$J$3201,C$1,Coding!$B$2:$B$3201,$A16)</f>
        <v>0</v>
      </c>
      <c r="D16" s="9">
        <f>COUNTIFS(Coding!$J$2:$J$3201,D$1,Coding!$B$2:$B$3201,$A16)</f>
        <v>0</v>
      </c>
    </row>
    <row r="17" spans="3:4" x14ac:dyDescent="0.25">
      <c r="C17" s="9">
        <f>COUNTIFS(Coding!$J$2:$J$3201,C$1,Coding!$B$2:$B$3201,$A17)</f>
        <v>0</v>
      </c>
      <c r="D17" s="9">
        <f>COUNTIFS(Coding!$J$2:$J$3201,D$1,Coding!$B$2:$B$3201,$A17)</f>
        <v>0</v>
      </c>
    </row>
    <row r="18" spans="3:4" x14ac:dyDescent="0.25">
      <c r="C18" s="9">
        <f>COUNTIFS(Coding!$J$2:$J$3201,C$1,Coding!$B$2:$B$3201,$A18)</f>
        <v>0</v>
      </c>
      <c r="D18" s="9">
        <f>COUNTIFS(Coding!$J$2:$J$3201,D$1,Coding!$B$2:$B$3201,$A18)</f>
        <v>0</v>
      </c>
    </row>
    <row r="19" spans="3:4" x14ac:dyDescent="0.25">
      <c r="C19" s="9">
        <f>COUNTIFS(Coding!$J$2:$J$3201,C$1,Coding!$B$2:$B$3201,$A19)</f>
        <v>0</v>
      </c>
      <c r="D19" s="9">
        <f>COUNTIFS(Coding!$J$2:$J$3201,D$1,Coding!$B$2:$B$3201,$A19)</f>
        <v>0</v>
      </c>
    </row>
    <row r="20" spans="3:4" x14ac:dyDescent="0.25">
      <c r="C20" s="9">
        <f>COUNTIFS(Coding!$J$2:$J$3201,C$1,Coding!$B$2:$B$3201,$A20)</f>
        <v>0</v>
      </c>
      <c r="D20" s="9">
        <f>COUNTIFS(Coding!$J$2:$J$3201,D$1,Coding!$B$2:$B$3201,$A20)</f>
        <v>0</v>
      </c>
    </row>
    <row r="21" spans="3:4" x14ac:dyDescent="0.25">
      <c r="C21" s="9">
        <f>COUNTIFS(Coding!$J$2:$J$3201,C$1,Coding!$B$2:$B$3201,$A21)</f>
        <v>0</v>
      </c>
      <c r="D21" s="9">
        <f>COUNTIFS(Coding!$J$2:$J$3201,D$1,Coding!$B$2:$B$3201,$A21)</f>
        <v>0</v>
      </c>
    </row>
    <row r="22" spans="3:4" x14ac:dyDescent="0.25">
      <c r="C22" s="9">
        <f>COUNTIFS(Coding!$J$2:$J$3201,C$1,Coding!$B$2:$B$3201,$A22)</f>
        <v>0</v>
      </c>
      <c r="D22" s="9">
        <f>COUNTIFS(Coding!$J$2:$J$3201,D$1,Coding!$B$2:$B$3201,$A22)</f>
        <v>0</v>
      </c>
    </row>
    <row r="23" spans="3:4" x14ac:dyDescent="0.25">
      <c r="C23" s="9">
        <f>COUNTIFS(Coding!$J$2:$J$3201,C$1,Coding!$B$2:$B$3201,$A23)</f>
        <v>0</v>
      </c>
      <c r="D23" s="9">
        <f>COUNTIFS(Coding!$J$2:$J$3201,D$1,Coding!$B$2:$B$3201,$A23)</f>
        <v>0</v>
      </c>
    </row>
    <row r="24" spans="3:4" x14ac:dyDescent="0.25">
      <c r="C24" s="9">
        <f>COUNTIFS(Coding!$J$2:$J$3201,C$1,Coding!$B$2:$B$3201,$A24)</f>
        <v>0</v>
      </c>
      <c r="D24" s="9">
        <f>COUNTIFS(Coding!$J$2:$J$3201,D$1,Coding!$B$2:$B$3201,$A24)</f>
        <v>0</v>
      </c>
    </row>
    <row r="25" spans="3:4" x14ac:dyDescent="0.25">
      <c r="C25" s="9">
        <f>COUNTIFS(Coding!$J$2:$J$3201,C$1,Coding!$B$2:$B$3201,$A25)</f>
        <v>0</v>
      </c>
      <c r="D25" s="9">
        <f>COUNTIFS(Coding!$J$2:$J$3201,D$1,Coding!$B$2:$B$3201,$A25)</f>
        <v>0</v>
      </c>
    </row>
    <row r="26" spans="3:4" x14ac:dyDescent="0.25">
      <c r="C26" s="9">
        <f>COUNTIFS(Coding!$J$2:$J$3201,C$1,Coding!$B$2:$B$3201,$A26)</f>
        <v>0</v>
      </c>
      <c r="D26" s="9">
        <f>COUNTIFS(Coding!$J$2:$J$3201,D$1,Coding!$B$2:$B$3201,$A26)</f>
        <v>0</v>
      </c>
    </row>
    <row r="27" spans="3:4" x14ac:dyDescent="0.25">
      <c r="C27" s="9">
        <f>COUNTIFS(Coding!$J$2:$J$3201,C$1,Coding!$B$2:$B$3201,$A27)</f>
        <v>0</v>
      </c>
      <c r="D27" s="9">
        <f>COUNTIFS(Coding!$J$2:$J$3201,D$1,Coding!$B$2:$B$3201,$A27)</f>
        <v>0</v>
      </c>
    </row>
    <row r="28" spans="3:4" x14ac:dyDescent="0.25">
      <c r="C28" s="9">
        <f>COUNTIFS(Coding!$J$2:$J$3201,C$1,Coding!$B$2:$B$3201,$A28)</f>
        <v>0</v>
      </c>
      <c r="D28" s="9">
        <f>COUNTIFS(Coding!$J$2:$J$3201,D$1,Coding!$B$2:$B$3201,$A28)</f>
        <v>0</v>
      </c>
    </row>
    <row r="29" spans="3:4" x14ac:dyDescent="0.25">
      <c r="C29" s="9">
        <f>COUNTIFS(Coding!$J$2:$J$3201,C$1,Coding!$B$2:$B$3201,$A29)</f>
        <v>0</v>
      </c>
      <c r="D29" s="9">
        <f>COUNTIFS(Coding!$J$2:$J$3201,D$1,Coding!$B$2:$B$3201,$A29)</f>
        <v>0</v>
      </c>
    </row>
    <row r="30" spans="3:4" x14ac:dyDescent="0.25">
      <c r="C30" s="9">
        <f>COUNTIFS(Coding!$J$2:$J$3201,C$1,Coding!$B$2:$B$3201,$A30)</f>
        <v>0</v>
      </c>
      <c r="D30" s="9">
        <f>COUNTIFS(Coding!$J$2:$J$3201,D$1,Coding!$B$2:$B$3201,$A30)</f>
        <v>0</v>
      </c>
    </row>
    <row r="31" spans="3:4" x14ac:dyDescent="0.25">
      <c r="C31" s="9">
        <f>COUNTIFS(Coding!$J$2:$J$3201,C$1,Coding!$B$2:$B$3201,$A31)</f>
        <v>0</v>
      </c>
      <c r="D31" s="9">
        <f>COUNTIFS(Coding!$J$2:$J$3201,D$1,Coding!$B$2:$B$3201,$A31)</f>
        <v>0</v>
      </c>
    </row>
    <row r="32" spans="3:4" x14ac:dyDescent="0.25">
      <c r="C32" s="9">
        <f>COUNTIFS(Coding!$J$2:$J$3201,C$1,Coding!$B$2:$B$3201,$A32)</f>
        <v>0</v>
      </c>
      <c r="D32" s="9">
        <f>COUNTIFS(Coding!$J$2:$J$3201,D$1,Coding!$B$2:$B$3201,$A32)</f>
        <v>0</v>
      </c>
    </row>
    <row r="33" spans="3:4" x14ac:dyDescent="0.25">
      <c r="C33" s="9">
        <f>COUNTIFS(Coding!$J$2:$J$3201,C$1,Coding!$B$2:$B$3201,$A33)</f>
        <v>0</v>
      </c>
      <c r="D33" s="9">
        <f>COUNTIFS(Coding!$J$2:$J$3201,D$1,Coding!$B$2:$B$3201,$A33)</f>
        <v>0</v>
      </c>
    </row>
    <row r="34" spans="3:4" x14ac:dyDescent="0.25">
      <c r="C34" s="9">
        <f>COUNTIFS(Coding!$J$2:$J$3201,C$1,Coding!$B$2:$B$3201,$A34)</f>
        <v>0</v>
      </c>
      <c r="D34" s="9">
        <f>COUNTIFS(Coding!$J$2:$J$3201,D$1,Coding!$B$2:$B$3201,$A34)</f>
        <v>0</v>
      </c>
    </row>
    <row r="35" spans="3:4" x14ac:dyDescent="0.25">
      <c r="C35" s="9">
        <f>COUNTIFS(Coding!$J$2:$J$3201,C$1,Coding!$B$2:$B$3201,$A35)</f>
        <v>0</v>
      </c>
      <c r="D35" s="9">
        <f>COUNTIFS(Coding!$J$2:$J$3201,D$1,Coding!$B$2:$B$3201,$A35)</f>
        <v>0</v>
      </c>
    </row>
    <row r="36" spans="3:4" x14ac:dyDescent="0.25">
      <c r="C36" s="9"/>
      <c r="D36" s="9">
        <f>COUNTIFS(Coding!$J$2:$J$3201,D$1,Coding!$B$2:$B$3201,$A36)</f>
        <v>0</v>
      </c>
    </row>
    <row r="37" spans="3:4" x14ac:dyDescent="0.25">
      <c r="C37" s="9"/>
      <c r="D37" s="9">
        <f>COUNTIFS(Coding!$J$2:$J$3201,D$1,Coding!$B$2:$B$3201,$A37)</f>
        <v>0</v>
      </c>
    </row>
    <row r="38" spans="3:4" x14ac:dyDescent="0.25">
      <c r="C38" s="9"/>
      <c r="D38" s="9">
        <f>COUNTIFS(Coding!$J$2:$J$3201,D$1,Coding!$B$2:$B$3201,$A38)</f>
        <v>0</v>
      </c>
    </row>
    <row r="39" spans="3:4" x14ac:dyDescent="0.25">
      <c r="C39" s="9"/>
      <c r="D39" s="9">
        <f>COUNTIFS(Coding!$J$2:$J$3201,D$1,Coding!$B$2:$B$3201,$A39)</f>
        <v>0</v>
      </c>
    </row>
    <row r="40" spans="3:4" x14ac:dyDescent="0.25">
      <c r="C40" s="9"/>
      <c r="D40" s="9">
        <f>COUNTIFS(Coding!$J$2:$J$3201,D$1,Coding!$B$2:$B$3201,$A40)</f>
        <v>0</v>
      </c>
    </row>
    <row r="41" spans="3:4" x14ac:dyDescent="0.25">
      <c r="D41" s="9">
        <f>COUNTIFS(Coding!$J$2:$J$3201,D$1,Coding!$B$2:$B$3201,$A41)</f>
        <v>0</v>
      </c>
    </row>
    <row r="42" spans="3:4" x14ac:dyDescent="0.25">
      <c r="D42" s="9">
        <f>COUNTIFS(Coding!$J$2:$J$3201,D$1,Coding!$B$2:$B$3201,$A42)</f>
        <v>0</v>
      </c>
    </row>
    <row r="43" spans="3:4" x14ac:dyDescent="0.25">
      <c r="D43" s="9">
        <f>COUNTIFS(Coding!$J$2:$J$3201,D$1,Coding!$B$2:$B$3201,$A43)</f>
        <v>0</v>
      </c>
    </row>
    <row r="44" spans="3:4" x14ac:dyDescent="0.25">
      <c r="D44" s="9">
        <f>COUNTIFS(Coding!$J$2:$J$3201,D$1,Coding!$B$2:$B$3201,$A44)</f>
        <v>0</v>
      </c>
    </row>
    <row r="45" spans="3:4" x14ac:dyDescent="0.25">
      <c r="D45" s="9">
        <f>COUNTIFS(Coding!$J$2:$J$3201,D$1,Coding!$B$2:$B$3201,$A45)</f>
        <v>0</v>
      </c>
    </row>
    <row r="46" spans="3:4" x14ac:dyDescent="0.25">
      <c r="D46" s="9">
        <f>COUNTIFS(Coding!$J$2:$J$3201,D$1,Coding!$B$2:$B$3201,$A46)</f>
        <v>0</v>
      </c>
    </row>
    <row r="47" spans="3:4" x14ac:dyDescent="0.25">
      <c r="D47" s="9">
        <f>COUNTIFS(Coding!$J$2:$J$3201,D$1,Coding!$B$2:$B$3201,$A47)</f>
        <v>0</v>
      </c>
    </row>
    <row r="48" spans="3:4" x14ac:dyDescent="0.25">
      <c r="D48" s="9">
        <f>COUNTIFS(Coding!$J$2:$J$3201,D$1,Coding!$B$2:$B$3201,$A48)</f>
        <v>0</v>
      </c>
    </row>
    <row r="49" spans="4:4" x14ac:dyDescent="0.25">
      <c r="D49" s="9">
        <f>COUNTIFS(Coding!$J$2:$J$3201,D$1,Coding!$B$2:$B$3201,$A49)</f>
        <v>0</v>
      </c>
    </row>
    <row r="50" spans="4:4" x14ac:dyDescent="0.25">
      <c r="D50" s="9">
        <f>COUNTIFS(Coding!$J$2:$J$3201,D$1,Coding!$B$2:$B$3201,$A50)</f>
        <v>0</v>
      </c>
    </row>
    <row r="51" spans="4:4" x14ac:dyDescent="0.25">
      <c r="D51" s="9">
        <f>COUNTIFS(Coding!$J$2:$J$3201,D$1,Coding!$B$2:$B$3201,$A51)</f>
        <v>0</v>
      </c>
    </row>
    <row r="52" spans="4:4" x14ac:dyDescent="0.25">
      <c r="D52" s="9">
        <f>COUNTIFS(Coding!$J$2:$J$3201,D$1,Coding!$B$2:$B$3201,$A52)</f>
        <v>0</v>
      </c>
    </row>
    <row r="53" spans="4:4" x14ac:dyDescent="0.25">
      <c r="D53" s="9">
        <f>COUNTIFS(Coding!$J$2:$J$3201,D$1,Coding!$B$2:$B$3201,$A53)</f>
        <v>0</v>
      </c>
    </row>
    <row r="54" spans="4:4" x14ac:dyDescent="0.25">
      <c r="D54" s="9">
        <f>COUNTIFS(Coding!$J$2:$J$3201,D$1,Coding!$B$2:$B$3201,$A54)</f>
        <v>0</v>
      </c>
    </row>
    <row r="55" spans="4:4" x14ac:dyDescent="0.25">
      <c r="D55" s="9">
        <f>COUNTIFS(Coding!$J$2:$J$3201,D$1,Coding!$B$2:$B$3201,$A55)</f>
        <v>0</v>
      </c>
    </row>
    <row r="56" spans="4:4" x14ac:dyDescent="0.25">
      <c r="D56" s="9">
        <f>COUNTIFS(Coding!$J$2:$J$3201,D$1,Coding!$B$2:$B$3201,$A56)</f>
        <v>0</v>
      </c>
    </row>
    <row r="57" spans="4:4" x14ac:dyDescent="0.25">
      <c r="D57" s="9">
        <f>COUNTIFS(Coding!$J$2:$J$3201,D$1,Coding!$B$2:$B$3201,$A57)</f>
        <v>0</v>
      </c>
    </row>
    <row r="58" spans="4:4" x14ac:dyDescent="0.25">
      <c r="D58" s="9">
        <f>COUNTIFS(Coding!$J$2:$J$3201,D$1,Coding!$B$2:$B$3201,$A58)</f>
        <v>0</v>
      </c>
    </row>
    <row r="59" spans="4:4" x14ac:dyDescent="0.25">
      <c r="D59" s="9">
        <f>COUNTIFS(Coding!$J$2:$J$3201,D$1,Coding!$B$2:$B$3201,$A59)</f>
        <v>0</v>
      </c>
    </row>
    <row r="60" spans="4:4" x14ac:dyDescent="0.25">
      <c r="D60" s="9">
        <f>COUNTIFS(Coding!$J$2:$J$3201,D$1,Coding!$B$2:$B$3201,$A60)</f>
        <v>0</v>
      </c>
    </row>
    <row r="61" spans="4:4" x14ac:dyDescent="0.25">
      <c r="D61" s="9">
        <f>COUNTIFS(Coding!$J$2:$J$3201,D$1,Coding!$B$2:$B$3201,$A61)</f>
        <v>0</v>
      </c>
    </row>
    <row r="62" spans="4:4" x14ac:dyDescent="0.25">
      <c r="D62" s="9">
        <f>COUNTIFS(Coding!$J$2:$J$3201,D$1,Coding!$B$2:$B$3201,$A62)</f>
        <v>0</v>
      </c>
    </row>
    <row r="63" spans="4:4" x14ac:dyDescent="0.25">
      <c r="D63" s="9">
        <f>COUNTIFS(Coding!$J$2:$J$3201,D$1,Coding!$B$2:$B$3201,$A63)</f>
        <v>0</v>
      </c>
    </row>
    <row r="64" spans="4:4" x14ac:dyDescent="0.25">
      <c r="D64" s="9">
        <f>COUNTIFS(Coding!$J$2:$J$3201,D$1,Coding!$B$2:$B$3201,$A64)</f>
        <v>0</v>
      </c>
    </row>
    <row r="65" spans="4:4" x14ac:dyDescent="0.25">
      <c r="D65" s="9">
        <f>COUNTIFS(Coding!$J$2:$J$3201,D$1,Coding!$B$2:$B$3201,$A65)</f>
        <v>0</v>
      </c>
    </row>
    <row r="66" spans="4:4" x14ac:dyDescent="0.25">
      <c r="D66" s="9">
        <f>COUNTIFS(Coding!$J$2:$J$3201,D$1,Coding!$B$2:$B$3201,$A66)</f>
        <v>0</v>
      </c>
    </row>
    <row r="67" spans="4:4" x14ac:dyDescent="0.25">
      <c r="D67" s="9">
        <f>COUNTIFS(Coding!$J$2:$J$3201,D$1,Coding!$B$2:$B$3201,$A67)</f>
        <v>0</v>
      </c>
    </row>
    <row r="68" spans="4:4" x14ac:dyDescent="0.25">
      <c r="D68" s="9">
        <f>COUNTIFS(Coding!$J$2:$J$3201,D$1,Coding!$B$2:$B$3201,$A68)</f>
        <v>0</v>
      </c>
    </row>
    <row r="69" spans="4:4" x14ac:dyDescent="0.25">
      <c r="D69" s="9">
        <f>COUNTIFS(Coding!$J$2:$J$3201,D$1,Coding!$B$2:$B$3201,$A69)</f>
        <v>0</v>
      </c>
    </row>
    <row r="70" spans="4:4" x14ac:dyDescent="0.25">
      <c r="D70" s="9">
        <f>COUNTIFS(Coding!$J$2:$J$3201,D$1,Coding!$B$2:$B$3201,$A70)</f>
        <v>0</v>
      </c>
    </row>
    <row r="71" spans="4:4" x14ac:dyDescent="0.25">
      <c r="D71" s="9">
        <f>COUNTIFS(Coding!$J$2:$J$3201,D$1,Coding!$B$2:$B$3201,$A71)</f>
        <v>0</v>
      </c>
    </row>
    <row r="72" spans="4:4" x14ac:dyDescent="0.25">
      <c r="D72" s="9">
        <f>COUNTIFS(Coding!$J$2:$J$3201,D$1,Coding!$B$2:$B$3201,$A72)</f>
        <v>0</v>
      </c>
    </row>
    <row r="73" spans="4:4" x14ac:dyDescent="0.25">
      <c r="D73" s="9">
        <f>COUNTIFS(Coding!$J$2:$J$3201,D$1,Coding!$B$2:$B$3201,$A73)</f>
        <v>0</v>
      </c>
    </row>
    <row r="74" spans="4:4" x14ac:dyDescent="0.25">
      <c r="D74" s="9">
        <f>COUNTIFS(Coding!$J$2:$J$3201,D$1,Coding!$B$2:$B$3201,$A74)</f>
        <v>0</v>
      </c>
    </row>
    <row r="75" spans="4:4" x14ac:dyDescent="0.25">
      <c r="D75" s="9">
        <f>COUNTIFS(Coding!$J$2:$J$3201,D$1,Coding!$B$2:$B$3201,$A75)</f>
        <v>0</v>
      </c>
    </row>
    <row r="76" spans="4:4" x14ac:dyDescent="0.25">
      <c r="D76" s="9">
        <f>COUNTIFS(Coding!$J$2:$J$3201,D$1,Coding!$B$2:$B$3201,$A76)</f>
        <v>0</v>
      </c>
    </row>
    <row r="77" spans="4:4" x14ac:dyDescent="0.25">
      <c r="D77" s="9">
        <f>COUNTIFS(Coding!$J$2:$J$3201,D$1,Coding!$B$2:$B$3201,$A77)</f>
        <v>0</v>
      </c>
    </row>
    <row r="78" spans="4:4" x14ac:dyDescent="0.25">
      <c r="D78" s="9">
        <f>COUNTIFS(Coding!$J$2:$J$3201,D$1,Coding!$B$2:$B$3201,$A78)</f>
        <v>0</v>
      </c>
    </row>
    <row r="79" spans="4:4" x14ac:dyDescent="0.25">
      <c r="D79" s="9">
        <f>COUNTIFS(Coding!$J$2:$J$3201,D$1,Coding!$B$2:$B$3201,$A79)</f>
        <v>0</v>
      </c>
    </row>
    <row r="80" spans="4:4" x14ac:dyDescent="0.25">
      <c r="D80" s="9">
        <f>COUNTIFS(Coding!$J$2:$J$3201,D$1,Coding!$B$2:$B$3201,$A80)</f>
        <v>0</v>
      </c>
    </row>
    <row r="81" spans="4:4" x14ac:dyDescent="0.25">
      <c r="D81" s="9">
        <f>COUNTIFS(Coding!$J$2:$J$3201,D$1,Coding!$B$2:$B$3201,$A81)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55118-3046-5142-A0D2-402D252BA855}">
  <dimension ref="A1:G49"/>
  <sheetViews>
    <sheetView workbookViewId="0">
      <selection activeCell="F6" sqref="F6"/>
    </sheetView>
  </sheetViews>
  <sheetFormatPr defaultColWidth="11.42578125" defaultRowHeight="15" x14ac:dyDescent="0.25"/>
  <sheetData>
    <row r="1" spans="1:7" ht="15.75" x14ac:dyDescent="0.25">
      <c r="A1" s="3" t="s">
        <v>73</v>
      </c>
      <c r="B1" s="4" t="s">
        <v>74</v>
      </c>
      <c r="C1" s="5"/>
      <c r="D1" s="5" t="s">
        <v>32</v>
      </c>
      <c r="E1" s="5" t="s">
        <v>34</v>
      </c>
      <c r="F1" s="5" t="s">
        <v>75</v>
      </c>
      <c r="G1" s="5" t="s">
        <v>76</v>
      </c>
    </row>
    <row r="2" spans="1:7" ht="15.75" x14ac:dyDescent="0.25">
      <c r="A2" s="4" t="s">
        <v>77</v>
      </c>
      <c r="B2" s="4">
        <v>1</v>
      </c>
      <c r="C2" s="5" t="s">
        <v>78</v>
      </c>
      <c r="D2" s="6">
        <v>15</v>
      </c>
      <c r="E2" s="6">
        <v>25</v>
      </c>
      <c r="F2" s="6">
        <v>25</v>
      </c>
    </row>
    <row r="3" spans="1:7" ht="15.75" x14ac:dyDescent="0.25">
      <c r="A3" s="4" t="s">
        <v>77</v>
      </c>
      <c r="B3" s="4">
        <v>2</v>
      </c>
      <c r="C3" s="5" t="s">
        <v>50</v>
      </c>
      <c r="D3" s="6">
        <v>11</v>
      </c>
      <c r="E3" s="6">
        <v>21</v>
      </c>
      <c r="F3" s="6">
        <v>29</v>
      </c>
      <c r="G3" s="7">
        <v>137.19999999999999</v>
      </c>
    </row>
    <row r="4" spans="1:7" ht="15.75" x14ac:dyDescent="0.25">
      <c r="A4" s="4" t="s">
        <v>77</v>
      </c>
      <c r="B4" s="4">
        <v>3</v>
      </c>
      <c r="C4" s="5" t="s">
        <v>30</v>
      </c>
      <c r="D4" s="6">
        <v>16</v>
      </c>
      <c r="E4" s="6">
        <v>28</v>
      </c>
      <c r="F4" s="6">
        <v>22</v>
      </c>
      <c r="G4" s="7">
        <v>234.66666666666669</v>
      </c>
    </row>
    <row r="5" spans="1:7" ht="15.75" x14ac:dyDescent="0.25">
      <c r="A5" s="4" t="s">
        <v>77</v>
      </c>
      <c r="B5" s="4">
        <v>4</v>
      </c>
      <c r="C5" s="5" t="s">
        <v>39</v>
      </c>
      <c r="D5" s="6">
        <v>12</v>
      </c>
      <c r="E5" s="6">
        <v>32</v>
      </c>
      <c r="F5" s="6">
        <v>18</v>
      </c>
      <c r="G5" s="7">
        <v>185.33333333333334</v>
      </c>
    </row>
    <row r="6" spans="1:7" ht="15.75" x14ac:dyDescent="0.25">
      <c r="A6" s="4" t="s">
        <v>77</v>
      </c>
      <c r="B6" s="4">
        <v>5</v>
      </c>
      <c r="C6" s="5" t="s">
        <v>57</v>
      </c>
      <c r="D6" s="6">
        <v>14</v>
      </c>
      <c r="E6" s="6">
        <v>30</v>
      </c>
      <c r="F6" s="6">
        <v>20</v>
      </c>
      <c r="G6" s="7">
        <v>197.33333333333334</v>
      </c>
    </row>
    <row r="7" spans="1:7" ht="15.75" x14ac:dyDescent="0.25">
      <c r="A7" s="4" t="s">
        <v>77</v>
      </c>
      <c r="B7" s="4">
        <v>6</v>
      </c>
      <c r="C7" s="5" t="s">
        <v>47</v>
      </c>
      <c r="D7" s="6">
        <v>11</v>
      </c>
      <c r="E7" s="6">
        <v>37</v>
      </c>
      <c r="F7" s="6">
        <v>13</v>
      </c>
      <c r="G7" s="7">
        <v>153.33333333333334</v>
      </c>
    </row>
    <row r="8" spans="1:7" ht="15.75" x14ac:dyDescent="0.25">
      <c r="A8" s="4" t="s">
        <v>77</v>
      </c>
      <c r="B8" s="4">
        <v>7</v>
      </c>
      <c r="C8" s="5" t="s">
        <v>36</v>
      </c>
      <c r="D8" s="6">
        <v>14</v>
      </c>
      <c r="E8" s="6">
        <v>22</v>
      </c>
      <c r="F8" s="6">
        <v>28</v>
      </c>
      <c r="G8" s="7">
        <v>221.33333333333337</v>
      </c>
    </row>
    <row r="9" spans="1:7" ht="15.75" x14ac:dyDescent="0.25">
      <c r="A9" s="4" t="s">
        <v>77</v>
      </c>
      <c r="B9" s="4">
        <v>8</v>
      </c>
      <c r="C9" s="5" t="s">
        <v>52</v>
      </c>
      <c r="D9" s="6">
        <v>9</v>
      </c>
      <c r="E9" s="6">
        <v>29</v>
      </c>
      <c r="F9" s="6">
        <v>21</v>
      </c>
      <c r="G9" s="7">
        <v>115.33333333333333</v>
      </c>
    </row>
    <row r="10" spans="1:7" ht="15.75" x14ac:dyDescent="0.25">
      <c r="A10" s="4" t="s">
        <v>77</v>
      </c>
      <c r="B10" s="4">
        <v>9</v>
      </c>
      <c r="C10" s="5" t="s">
        <v>58</v>
      </c>
      <c r="D10" s="6">
        <v>12</v>
      </c>
      <c r="E10" s="6">
        <v>32</v>
      </c>
      <c r="F10" s="6">
        <v>18</v>
      </c>
      <c r="G10" s="7">
        <v>171.33333333333331</v>
      </c>
    </row>
    <row r="11" spans="1:7" ht="15.75" x14ac:dyDescent="0.25">
      <c r="A11" s="4" t="s">
        <v>77</v>
      </c>
      <c r="B11" s="4">
        <v>10</v>
      </c>
      <c r="C11" s="5" t="s">
        <v>33</v>
      </c>
      <c r="D11" s="6">
        <v>11</v>
      </c>
      <c r="E11" s="6">
        <v>15</v>
      </c>
      <c r="F11" s="6">
        <v>35</v>
      </c>
      <c r="G11" s="7">
        <v>152</v>
      </c>
    </row>
    <row r="12" spans="1:7" ht="15.75" x14ac:dyDescent="0.25">
      <c r="A12" s="4" t="s">
        <v>77</v>
      </c>
      <c r="B12" s="4">
        <v>11</v>
      </c>
      <c r="C12" s="5" t="s">
        <v>60</v>
      </c>
      <c r="D12" s="6">
        <v>5</v>
      </c>
      <c r="E12" s="6">
        <v>23</v>
      </c>
      <c r="F12" s="6">
        <v>27</v>
      </c>
      <c r="G12" s="7">
        <v>43.999999999999993</v>
      </c>
    </row>
    <row r="13" spans="1:7" ht="15.75" x14ac:dyDescent="0.25">
      <c r="A13" s="4" t="s">
        <v>77</v>
      </c>
      <c r="B13" s="4">
        <v>12</v>
      </c>
      <c r="C13" s="5" t="s">
        <v>79</v>
      </c>
      <c r="D13" s="6">
        <v>13</v>
      </c>
      <c r="E13" s="6">
        <v>33</v>
      </c>
      <c r="F13" s="6">
        <v>17</v>
      </c>
    </row>
    <row r="14" spans="1:7" ht="15.75" x14ac:dyDescent="0.25">
      <c r="A14" s="4" t="s">
        <v>77</v>
      </c>
      <c r="B14" s="4">
        <v>13</v>
      </c>
      <c r="C14" s="5" t="s">
        <v>43</v>
      </c>
      <c r="D14" s="6">
        <v>17</v>
      </c>
      <c r="E14" s="6">
        <v>29</v>
      </c>
      <c r="F14" s="6">
        <v>21</v>
      </c>
      <c r="G14" s="7">
        <v>222.66666666666666</v>
      </c>
    </row>
    <row r="15" spans="1:7" ht="15.75" x14ac:dyDescent="0.25">
      <c r="A15" s="4" t="s">
        <v>77</v>
      </c>
      <c r="B15" s="4">
        <v>14</v>
      </c>
      <c r="C15" s="5" t="s">
        <v>59</v>
      </c>
      <c r="D15" s="6">
        <v>11</v>
      </c>
      <c r="E15" s="6">
        <v>15</v>
      </c>
      <c r="F15" s="6">
        <v>35</v>
      </c>
      <c r="G15" s="7">
        <v>137.33333333333334</v>
      </c>
    </row>
    <row r="16" spans="1:7" ht="15.75" x14ac:dyDescent="0.25">
      <c r="A16" s="4" t="s">
        <v>77</v>
      </c>
      <c r="B16" s="4">
        <v>15</v>
      </c>
      <c r="C16" s="5" t="s">
        <v>80</v>
      </c>
      <c r="D16" s="6">
        <v>17</v>
      </c>
      <c r="E16" s="6">
        <v>27</v>
      </c>
      <c r="F16" s="6">
        <v>23</v>
      </c>
    </row>
    <row r="17" spans="1:7" ht="15.75" x14ac:dyDescent="0.25">
      <c r="A17" s="4" t="s">
        <v>77</v>
      </c>
      <c r="B17" s="4">
        <v>16</v>
      </c>
      <c r="C17" s="5" t="s">
        <v>54</v>
      </c>
      <c r="D17" s="6">
        <v>11</v>
      </c>
      <c r="E17" s="6">
        <v>15</v>
      </c>
      <c r="F17" s="6">
        <v>35</v>
      </c>
      <c r="G17" s="7">
        <v>153.33333333333334</v>
      </c>
    </row>
    <row r="18" spans="1:7" ht="15.75" x14ac:dyDescent="0.25">
      <c r="A18" s="4" t="s">
        <v>77</v>
      </c>
      <c r="B18" s="4">
        <v>17</v>
      </c>
      <c r="C18" s="5" t="s">
        <v>44</v>
      </c>
      <c r="D18" s="6">
        <v>10</v>
      </c>
      <c r="E18" s="6">
        <v>34</v>
      </c>
      <c r="F18" s="6">
        <v>16</v>
      </c>
      <c r="G18" s="7">
        <v>130.66666666666669</v>
      </c>
    </row>
    <row r="19" spans="1:7" ht="15.75" x14ac:dyDescent="0.25">
      <c r="A19" s="4" t="s">
        <v>77</v>
      </c>
      <c r="B19" s="4">
        <v>18</v>
      </c>
      <c r="C19" s="5" t="s">
        <v>41</v>
      </c>
      <c r="D19" s="6">
        <v>8</v>
      </c>
      <c r="E19" s="6">
        <v>14</v>
      </c>
      <c r="F19" s="6">
        <v>36</v>
      </c>
      <c r="G19" s="7">
        <v>115.33333333333333</v>
      </c>
    </row>
    <row r="20" spans="1:7" ht="15.75" x14ac:dyDescent="0.25">
      <c r="A20" s="4" t="s">
        <v>77</v>
      </c>
      <c r="B20" s="4">
        <v>19</v>
      </c>
      <c r="C20" s="5" t="s">
        <v>55</v>
      </c>
      <c r="D20" s="6">
        <v>8</v>
      </c>
      <c r="E20" s="6">
        <v>28</v>
      </c>
      <c r="F20" s="6">
        <v>22</v>
      </c>
      <c r="G20" s="7">
        <v>118.66666666666667</v>
      </c>
    </row>
    <row r="21" spans="1:7" ht="15.75" x14ac:dyDescent="0.25">
      <c r="A21" s="4" t="s">
        <v>77</v>
      </c>
      <c r="B21" s="4">
        <v>20</v>
      </c>
      <c r="C21" s="5" t="s">
        <v>81</v>
      </c>
      <c r="D21" s="6">
        <v>11</v>
      </c>
      <c r="E21" s="6">
        <v>25</v>
      </c>
      <c r="F21" s="6">
        <v>25</v>
      </c>
    </row>
    <row r="22" spans="1:7" ht="15.75" x14ac:dyDescent="0.25">
      <c r="A22" s="4" t="s">
        <v>77</v>
      </c>
      <c r="B22" s="4">
        <v>21</v>
      </c>
      <c r="C22" s="5" t="s">
        <v>56</v>
      </c>
      <c r="D22" s="6">
        <v>10</v>
      </c>
      <c r="E22" s="6">
        <v>16</v>
      </c>
      <c r="F22" s="6">
        <v>34</v>
      </c>
      <c r="G22" s="7">
        <v>116</v>
      </c>
    </row>
    <row r="23" spans="1:7" ht="15.75" x14ac:dyDescent="0.25">
      <c r="A23" s="4" t="s">
        <v>77</v>
      </c>
      <c r="B23" s="4">
        <v>22</v>
      </c>
      <c r="C23" s="5" t="s">
        <v>53</v>
      </c>
      <c r="D23" s="6">
        <v>9</v>
      </c>
      <c r="E23" s="6">
        <v>31</v>
      </c>
      <c r="F23" s="6">
        <v>19</v>
      </c>
      <c r="G23" s="7">
        <v>114.66666666666667</v>
      </c>
    </row>
    <row r="24" spans="1:7" ht="15.75" x14ac:dyDescent="0.25">
      <c r="A24" s="4" t="s">
        <v>77</v>
      </c>
      <c r="B24" s="4">
        <v>23</v>
      </c>
      <c r="C24" s="5" t="s">
        <v>46</v>
      </c>
      <c r="D24" s="6">
        <v>9</v>
      </c>
      <c r="E24" s="6">
        <v>21</v>
      </c>
      <c r="F24" s="6">
        <v>29</v>
      </c>
      <c r="G24" s="7">
        <v>126.66666666666666</v>
      </c>
    </row>
    <row r="25" spans="1:7" ht="15.75" x14ac:dyDescent="0.25">
      <c r="A25" s="4" t="s">
        <v>77</v>
      </c>
      <c r="B25" s="4">
        <v>24</v>
      </c>
      <c r="C25" s="5" t="s">
        <v>49</v>
      </c>
      <c r="D25" s="6">
        <v>10</v>
      </c>
      <c r="E25" s="6">
        <v>18</v>
      </c>
      <c r="F25" s="6">
        <v>32</v>
      </c>
      <c r="G25" s="7">
        <v>133.33333333333334</v>
      </c>
    </row>
    <row r="26" spans="1:7" ht="15.75" x14ac:dyDescent="0.25">
      <c r="A26" s="4" t="s">
        <v>82</v>
      </c>
      <c r="B26" s="4">
        <v>1</v>
      </c>
      <c r="C26" s="5" t="s">
        <v>83</v>
      </c>
      <c r="D26" s="6">
        <v>15</v>
      </c>
      <c r="E26" s="6">
        <v>25</v>
      </c>
      <c r="F26" s="6">
        <v>25</v>
      </c>
    </row>
    <row r="27" spans="1:7" ht="15.75" x14ac:dyDescent="0.25">
      <c r="A27" s="4" t="s">
        <v>82</v>
      </c>
      <c r="B27" s="4">
        <v>2</v>
      </c>
      <c r="C27" s="5" t="s">
        <v>84</v>
      </c>
      <c r="D27" s="6">
        <v>11</v>
      </c>
      <c r="E27" s="6">
        <v>21</v>
      </c>
      <c r="F27" s="6">
        <v>29</v>
      </c>
      <c r="G27" s="7">
        <v>137.19999999999999</v>
      </c>
    </row>
    <row r="28" spans="1:7" ht="15.75" x14ac:dyDescent="0.25">
      <c r="A28" s="4" t="s">
        <v>82</v>
      </c>
      <c r="B28" s="4">
        <v>3</v>
      </c>
      <c r="C28" s="5" t="s">
        <v>85</v>
      </c>
      <c r="D28" s="6">
        <v>16</v>
      </c>
      <c r="E28" s="6">
        <v>28</v>
      </c>
      <c r="F28" s="6">
        <v>22</v>
      </c>
      <c r="G28" s="7">
        <v>234.66666666666669</v>
      </c>
    </row>
    <row r="29" spans="1:7" ht="15.75" x14ac:dyDescent="0.25">
      <c r="A29" s="4" t="s">
        <v>82</v>
      </c>
      <c r="B29" s="4">
        <v>4</v>
      </c>
      <c r="C29" s="5" t="s">
        <v>86</v>
      </c>
      <c r="D29" s="6">
        <v>12</v>
      </c>
      <c r="E29" s="6">
        <v>32</v>
      </c>
      <c r="F29" s="6">
        <v>18</v>
      </c>
      <c r="G29" s="7">
        <v>185.33333333333334</v>
      </c>
    </row>
    <row r="30" spans="1:7" ht="15.75" x14ac:dyDescent="0.25">
      <c r="A30" s="4" t="s">
        <v>82</v>
      </c>
      <c r="B30" s="4">
        <v>5</v>
      </c>
      <c r="C30" s="5" t="s">
        <v>87</v>
      </c>
      <c r="D30" s="6">
        <v>14</v>
      </c>
      <c r="E30" s="6">
        <v>30</v>
      </c>
      <c r="F30" s="6">
        <v>20</v>
      </c>
      <c r="G30" s="7">
        <v>197.33333333333334</v>
      </c>
    </row>
    <row r="31" spans="1:7" ht="15.75" x14ac:dyDescent="0.25">
      <c r="A31" s="4" t="s">
        <v>82</v>
      </c>
      <c r="B31" s="4">
        <v>6</v>
      </c>
      <c r="C31" s="5" t="s">
        <v>88</v>
      </c>
      <c r="D31" s="6">
        <v>11</v>
      </c>
      <c r="E31" s="6">
        <v>37</v>
      </c>
      <c r="F31" s="6">
        <v>13</v>
      </c>
      <c r="G31" s="7">
        <v>153.33333333333334</v>
      </c>
    </row>
    <row r="32" spans="1:7" ht="15.75" x14ac:dyDescent="0.25">
      <c r="A32" s="4" t="s">
        <v>82</v>
      </c>
      <c r="B32" s="4">
        <v>7</v>
      </c>
      <c r="C32" s="5" t="s">
        <v>89</v>
      </c>
      <c r="D32" s="6">
        <v>14</v>
      </c>
      <c r="E32" s="6">
        <v>22</v>
      </c>
      <c r="F32" s="6">
        <v>28</v>
      </c>
      <c r="G32" s="7">
        <v>221.33333333333337</v>
      </c>
    </row>
    <row r="33" spans="1:7" ht="15.75" x14ac:dyDescent="0.25">
      <c r="A33" s="4" t="s">
        <v>82</v>
      </c>
      <c r="B33" s="4">
        <v>8</v>
      </c>
      <c r="C33" s="5" t="s">
        <v>90</v>
      </c>
      <c r="D33" s="6">
        <v>9</v>
      </c>
      <c r="E33" s="6">
        <v>29</v>
      </c>
      <c r="F33" s="6">
        <v>21</v>
      </c>
      <c r="G33" s="7">
        <v>115.33333333333333</v>
      </c>
    </row>
    <row r="34" spans="1:7" ht="15.75" x14ac:dyDescent="0.25">
      <c r="A34" s="4" t="s">
        <v>82</v>
      </c>
      <c r="B34" s="4">
        <v>9</v>
      </c>
      <c r="C34" s="5" t="s">
        <v>91</v>
      </c>
      <c r="D34" s="6">
        <v>12</v>
      </c>
      <c r="E34" s="6">
        <v>32</v>
      </c>
      <c r="F34" s="6">
        <v>18</v>
      </c>
      <c r="G34" s="7">
        <v>171.33333333333331</v>
      </c>
    </row>
    <row r="35" spans="1:7" ht="15.75" x14ac:dyDescent="0.25">
      <c r="A35" s="4" t="s">
        <v>82</v>
      </c>
      <c r="B35" s="4">
        <v>10</v>
      </c>
      <c r="C35" s="5" t="s">
        <v>92</v>
      </c>
      <c r="D35" s="6">
        <v>11</v>
      </c>
      <c r="E35" s="6">
        <v>15</v>
      </c>
      <c r="F35" s="6">
        <v>35</v>
      </c>
      <c r="G35" s="7">
        <v>152</v>
      </c>
    </row>
    <row r="36" spans="1:7" ht="15.75" x14ac:dyDescent="0.25">
      <c r="A36" s="4" t="s">
        <v>82</v>
      </c>
      <c r="B36" s="4">
        <v>11</v>
      </c>
      <c r="C36" s="5" t="s">
        <v>93</v>
      </c>
      <c r="D36" s="6">
        <v>5</v>
      </c>
      <c r="E36" s="6">
        <v>23</v>
      </c>
      <c r="F36" s="6">
        <v>27</v>
      </c>
      <c r="G36" s="7">
        <v>43.999999999999993</v>
      </c>
    </row>
    <row r="37" spans="1:7" ht="15.75" x14ac:dyDescent="0.25">
      <c r="A37" s="4" t="s">
        <v>82</v>
      </c>
      <c r="B37" s="4">
        <v>12</v>
      </c>
      <c r="C37" s="5" t="s">
        <v>94</v>
      </c>
      <c r="D37" s="6">
        <v>13</v>
      </c>
      <c r="E37" s="6">
        <v>33</v>
      </c>
      <c r="F37" s="6">
        <v>17</v>
      </c>
    </row>
    <row r="38" spans="1:7" ht="15.75" x14ac:dyDescent="0.25">
      <c r="A38" s="4" t="s">
        <v>82</v>
      </c>
      <c r="B38" s="4">
        <v>13</v>
      </c>
      <c r="C38" s="5" t="s">
        <v>95</v>
      </c>
      <c r="D38" s="6">
        <v>17</v>
      </c>
      <c r="E38" s="6">
        <v>29</v>
      </c>
      <c r="F38" s="6">
        <v>21</v>
      </c>
      <c r="G38" s="7">
        <v>222.66666666666666</v>
      </c>
    </row>
    <row r="39" spans="1:7" ht="15.75" x14ac:dyDescent="0.25">
      <c r="A39" s="4" t="s">
        <v>82</v>
      </c>
      <c r="B39" s="4">
        <v>14</v>
      </c>
      <c r="C39" s="5" t="s">
        <v>96</v>
      </c>
      <c r="D39" s="6">
        <v>11</v>
      </c>
      <c r="E39" s="6">
        <v>15</v>
      </c>
      <c r="F39" s="6">
        <v>35</v>
      </c>
      <c r="G39" s="7">
        <v>137.33333333333334</v>
      </c>
    </row>
    <row r="40" spans="1:7" ht="15.75" x14ac:dyDescent="0.25">
      <c r="A40" s="4" t="s">
        <v>82</v>
      </c>
      <c r="B40" s="4">
        <v>15</v>
      </c>
      <c r="C40" s="5" t="s">
        <v>97</v>
      </c>
      <c r="D40" s="6">
        <v>17</v>
      </c>
      <c r="E40" s="6">
        <v>27</v>
      </c>
      <c r="F40" s="6">
        <v>23</v>
      </c>
    </row>
    <row r="41" spans="1:7" ht="15.75" x14ac:dyDescent="0.25">
      <c r="A41" s="4" t="s">
        <v>82</v>
      </c>
      <c r="B41" s="4">
        <v>16</v>
      </c>
      <c r="C41" s="5" t="s">
        <v>98</v>
      </c>
      <c r="D41" s="6">
        <v>11</v>
      </c>
      <c r="E41" s="6">
        <v>15</v>
      </c>
      <c r="F41" s="6">
        <v>35</v>
      </c>
      <c r="G41" s="7">
        <v>153.33333333333334</v>
      </c>
    </row>
    <row r="42" spans="1:7" ht="15.75" x14ac:dyDescent="0.25">
      <c r="A42" s="4" t="s">
        <v>82</v>
      </c>
      <c r="B42" s="4">
        <v>17</v>
      </c>
      <c r="C42" s="5" t="s">
        <v>99</v>
      </c>
      <c r="D42" s="6">
        <v>10</v>
      </c>
      <c r="E42" s="6">
        <v>34</v>
      </c>
      <c r="F42" s="6">
        <v>16</v>
      </c>
      <c r="G42" s="7">
        <v>130.66666666666669</v>
      </c>
    </row>
    <row r="43" spans="1:7" ht="15.75" x14ac:dyDescent="0.25">
      <c r="A43" s="4" t="s">
        <v>82</v>
      </c>
      <c r="B43" s="4">
        <v>18</v>
      </c>
      <c r="C43" s="5" t="s">
        <v>100</v>
      </c>
      <c r="D43" s="6">
        <v>8</v>
      </c>
      <c r="E43" s="6">
        <v>14</v>
      </c>
      <c r="F43" s="6">
        <v>36</v>
      </c>
      <c r="G43" s="7">
        <v>115.33333333333333</v>
      </c>
    </row>
    <row r="44" spans="1:7" ht="15.75" x14ac:dyDescent="0.25">
      <c r="A44" s="4" t="s">
        <v>82</v>
      </c>
      <c r="B44" s="4">
        <v>19</v>
      </c>
      <c r="C44" s="5" t="s">
        <v>101</v>
      </c>
      <c r="D44" s="6">
        <v>8</v>
      </c>
      <c r="E44" s="6">
        <v>28</v>
      </c>
      <c r="F44" s="6">
        <v>22</v>
      </c>
      <c r="G44" s="7">
        <v>118.66666666666667</v>
      </c>
    </row>
    <row r="45" spans="1:7" ht="15.75" x14ac:dyDescent="0.25">
      <c r="A45" s="4" t="s">
        <v>82</v>
      </c>
      <c r="B45" s="4">
        <v>20</v>
      </c>
      <c r="C45" s="5" t="s">
        <v>102</v>
      </c>
      <c r="D45" s="6">
        <v>11</v>
      </c>
      <c r="E45" s="6">
        <v>25</v>
      </c>
      <c r="F45" s="6">
        <v>25</v>
      </c>
    </row>
    <row r="46" spans="1:7" ht="15.75" x14ac:dyDescent="0.25">
      <c r="A46" s="4" t="s">
        <v>82</v>
      </c>
      <c r="B46" s="4">
        <v>21</v>
      </c>
      <c r="C46" s="5" t="s">
        <v>103</v>
      </c>
      <c r="D46" s="6">
        <v>10</v>
      </c>
      <c r="E46" s="6">
        <v>16</v>
      </c>
      <c r="F46" s="6">
        <v>34</v>
      </c>
      <c r="G46" s="7">
        <v>116</v>
      </c>
    </row>
    <row r="47" spans="1:7" ht="15.75" x14ac:dyDescent="0.25">
      <c r="A47" s="4" t="s">
        <v>82</v>
      </c>
      <c r="B47" s="4">
        <v>22</v>
      </c>
      <c r="C47" s="5" t="s">
        <v>104</v>
      </c>
      <c r="D47" s="6">
        <v>9</v>
      </c>
      <c r="E47" s="6">
        <v>31</v>
      </c>
      <c r="F47" s="6">
        <v>19</v>
      </c>
      <c r="G47" s="7">
        <v>114.66666666666667</v>
      </c>
    </row>
    <row r="48" spans="1:7" ht="15.75" x14ac:dyDescent="0.25">
      <c r="A48" s="4" t="s">
        <v>82</v>
      </c>
      <c r="B48" s="4">
        <v>23</v>
      </c>
      <c r="C48" s="5" t="s">
        <v>105</v>
      </c>
      <c r="D48" s="6">
        <v>9</v>
      </c>
      <c r="E48" s="6">
        <v>21</v>
      </c>
      <c r="F48" s="6">
        <v>29</v>
      </c>
      <c r="G48" s="7">
        <v>126.66666666666666</v>
      </c>
    </row>
    <row r="49" spans="1:7" ht="15.75" x14ac:dyDescent="0.25">
      <c r="A49" s="4" t="s">
        <v>82</v>
      </c>
      <c r="B49" s="4">
        <v>24</v>
      </c>
      <c r="C49" s="5" t="s">
        <v>106</v>
      </c>
      <c r="D49" s="6">
        <v>10</v>
      </c>
      <c r="E49" s="6">
        <v>18</v>
      </c>
      <c r="F49" s="6">
        <v>32</v>
      </c>
      <c r="G49" s="7">
        <v>133.33333333333334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Coding</vt:lpstr>
      <vt:lpstr>PartLog</vt:lpstr>
      <vt:lpstr>Optimal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Weisberg,Steven M</cp:lastModifiedBy>
  <cp:revision/>
  <dcterms:created xsi:type="dcterms:W3CDTF">2019-04-23T18:12:29Z</dcterms:created>
  <dcterms:modified xsi:type="dcterms:W3CDTF">2020-03-09T18:19:01Z</dcterms:modified>
  <cp:category/>
  <cp:contentStatus/>
</cp:coreProperties>
</file>