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micha\Dropbox\Projects - Personal\Enterprises\Obsidian Oblation\Michael Sinyangwe\Books\3rd Age Of Humanity\The Science of Artificial Intelligence - Part 5 - Probabilistic\Code\Excel\"/>
    </mc:Choice>
  </mc:AlternateContent>
  <xr:revisionPtr revIDLastSave="0" documentId="13_ncr:1_{DF500EE6-5C87-4241-83E5-838EAA885706}" xr6:coauthVersionLast="47" xr6:coauthVersionMax="47" xr10:uidLastSave="{00000000-0000-0000-0000-000000000000}"/>
  <bookViews>
    <workbookView xWindow="-108" yWindow="-108" windowWidth="23256" windowHeight="12576"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6" i="1" l="1"/>
  <c r="B25" i="1"/>
  <c r="E26" i="1"/>
  <c r="G26" i="1"/>
  <c r="G25" i="1"/>
  <c r="E25" i="1"/>
  <c r="E28" i="1" s="1"/>
  <c r="D35" i="1" l="1"/>
  <c r="BD36" i="1"/>
  <c r="CD35" i="1"/>
  <c r="CD36" i="1"/>
  <c r="AD36" i="1"/>
  <c r="D36" i="1"/>
  <c r="D46" i="1" s="1"/>
  <c r="BD35" i="1"/>
  <c r="BD46" i="1" s="1"/>
  <c r="AD35" i="1"/>
  <c r="C35" i="1"/>
  <c r="K35" i="1"/>
  <c r="S35" i="1"/>
  <c r="AA35" i="1"/>
  <c r="AI35" i="1"/>
  <c r="AQ35" i="1"/>
  <c r="AY35" i="1"/>
  <c r="BG35" i="1"/>
  <c r="BO35" i="1"/>
  <c r="BW35" i="1"/>
  <c r="CE35" i="1"/>
  <c r="CM35" i="1"/>
  <c r="CU35" i="1"/>
  <c r="E36" i="1"/>
  <c r="M36" i="1"/>
  <c r="U36" i="1"/>
  <c r="AC36" i="1"/>
  <c r="AK36" i="1"/>
  <c r="AS36" i="1"/>
  <c r="BA36" i="1"/>
  <c r="BI36" i="1"/>
  <c r="BQ36" i="1"/>
  <c r="BY36" i="1"/>
  <c r="CG36" i="1"/>
  <c r="CO36" i="1"/>
  <c r="CW36" i="1"/>
  <c r="CN35" i="1"/>
  <c r="N36" i="1"/>
  <c r="AL36" i="1"/>
  <c r="BB36" i="1"/>
  <c r="BR36" i="1"/>
  <c r="CH36" i="1"/>
  <c r="CX36" i="1"/>
  <c r="E35" i="1"/>
  <c r="U35" i="1"/>
  <c r="AC35" i="1"/>
  <c r="AK35" i="1"/>
  <c r="AS35" i="1"/>
  <c r="BI35" i="1"/>
  <c r="BQ35" i="1"/>
  <c r="BY35" i="1"/>
  <c r="CO35" i="1"/>
  <c r="CW35" i="1"/>
  <c r="O36" i="1"/>
  <c r="AE36" i="1"/>
  <c r="AU36" i="1"/>
  <c r="BK36" i="1"/>
  <c r="CA36" i="1"/>
  <c r="CQ36" i="1"/>
  <c r="N35" i="1"/>
  <c r="AT35" i="1"/>
  <c r="BJ35" i="1"/>
  <c r="BZ35" i="1"/>
  <c r="CP35" i="1"/>
  <c r="H36" i="1"/>
  <c r="X36" i="1"/>
  <c r="AN36" i="1"/>
  <c r="BT36" i="1"/>
  <c r="CJ36" i="1"/>
  <c r="CZ36" i="1"/>
  <c r="G35" i="1"/>
  <c r="W35" i="1"/>
  <c r="AM35" i="1"/>
  <c r="BC35" i="1"/>
  <c r="BS35" i="1"/>
  <c r="CI35" i="1"/>
  <c r="CY35" i="1"/>
  <c r="Q36" i="1"/>
  <c r="AG36" i="1"/>
  <c r="AW36" i="1"/>
  <c r="BM36" i="1"/>
  <c r="CC36" i="1"/>
  <c r="CS36" i="1"/>
  <c r="P35" i="1"/>
  <c r="AF35" i="1"/>
  <c r="AV35" i="1"/>
  <c r="BL35" i="1"/>
  <c r="CB35" i="1"/>
  <c r="CR35" i="1"/>
  <c r="J36" i="1"/>
  <c r="Z36" i="1"/>
  <c r="AP36" i="1"/>
  <c r="BF36" i="1"/>
  <c r="BV36" i="1"/>
  <c r="CL36" i="1"/>
  <c r="Q35" i="1"/>
  <c r="L35" i="1"/>
  <c r="T35" i="1"/>
  <c r="AB35" i="1"/>
  <c r="AJ35" i="1"/>
  <c r="AR35" i="1"/>
  <c r="AZ35" i="1"/>
  <c r="BH35" i="1"/>
  <c r="BP35" i="1"/>
  <c r="BX35" i="1"/>
  <c r="CF35" i="1"/>
  <c r="CV35" i="1"/>
  <c r="F36" i="1"/>
  <c r="V36" i="1"/>
  <c r="AT36" i="1"/>
  <c r="BJ36" i="1"/>
  <c r="BZ36" i="1"/>
  <c r="CP36" i="1"/>
  <c r="M35" i="1"/>
  <c r="BA35" i="1"/>
  <c r="CG35" i="1"/>
  <c r="G36" i="1"/>
  <c r="W36" i="1"/>
  <c r="AM36" i="1"/>
  <c r="BC36" i="1"/>
  <c r="BS36" i="1"/>
  <c r="CI36" i="1"/>
  <c r="CY36" i="1"/>
  <c r="F35" i="1"/>
  <c r="V35" i="1"/>
  <c r="AL35" i="1"/>
  <c r="BB35" i="1"/>
  <c r="BR35" i="1"/>
  <c r="CH35" i="1"/>
  <c r="CX35" i="1"/>
  <c r="P36" i="1"/>
  <c r="AF36" i="1"/>
  <c r="AV36" i="1"/>
  <c r="BL36" i="1"/>
  <c r="CB36" i="1"/>
  <c r="CR36" i="1"/>
  <c r="O35" i="1"/>
  <c r="AE35" i="1"/>
  <c r="AU35" i="1"/>
  <c r="BK35" i="1"/>
  <c r="CA35" i="1"/>
  <c r="CQ35" i="1"/>
  <c r="I36" i="1"/>
  <c r="Y36" i="1"/>
  <c r="AO36" i="1"/>
  <c r="BE36" i="1"/>
  <c r="BU36" i="1"/>
  <c r="CK36" i="1"/>
  <c r="H35" i="1"/>
  <c r="X35" i="1"/>
  <c r="AN35" i="1"/>
  <c r="BT35" i="1"/>
  <c r="CJ35" i="1"/>
  <c r="CZ35" i="1"/>
  <c r="R36" i="1"/>
  <c r="AH36" i="1"/>
  <c r="AX36" i="1"/>
  <c r="BN36" i="1"/>
  <c r="CT36" i="1"/>
  <c r="I35" i="1"/>
  <c r="J35" i="1"/>
  <c r="AW35" i="1"/>
  <c r="CC35" i="1"/>
  <c r="K36" i="1"/>
  <c r="AQ36" i="1"/>
  <c r="BW36" i="1"/>
  <c r="L36" i="1"/>
  <c r="BX36" i="1"/>
  <c r="Y35" i="1"/>
  <c r="CK35" i="1"/>
  <c r="S36" i="1"/>
  <c r="CE36" i="1"/>
  <c r="CL35" i="1"/>
  <c r="CF36" i="1"/>
  <c r="BM35" i="1"/>
  <c r="AA36" i="1"/>
  <c r="CM36" i="1"/>
  <c r="BN35" i="1"/>
  <c r="AB36" i="1"/>
  <c r="CN36" i="1"/>
  <c r="BU35" i="1"/>
  <c r="AI36" i="1"/>
  <c r="CU36" i="1"/>
  <c r="AP35" i="1"/>
  <c r="BP36" i="1"/>
  <c r="R35" i="1"/>
  <c r="AX35" i="1"/>
  <c r="AR36" i="1"/>
  <c r="BE35" i="1"/>
  <c r="AY36" i="1"/>
  <c r="Z35" i="1"/>
  <c r="BF35" i="1"/>
  <c r="T36" i="1"/>
  <c r="AZ36" i="1"/>
  <c r="AG35" i="1"/>
  <c r="CS35" i="1"/>
  <c r="BG36" i="1"/>
  <c r="AH35" i="1"/>
  <c r="CT35" i="1"/>
  <c r="BH36" i="1"/>
  <c r="AO35" i="1"/>
  <c r="C36" i="1"/>
  <c r="BO36" i="1"/>
  <c r="BV35" i="1"/>
  <c r="AJ36" i="1"/>
  <c r="CV36" i="1"/>
  <c r="D24" i="1"/>
  <c r="D10" i="1"/>
  <c r="D15" i="1"/>
  <c r="D11" i="1"/>
  <c r="D17" i="1"/>
  <c r="D12" i="1"/>
  <c r="D13" i="1"/>
  <c r="D14" i="1"/>
  <c r="D16" i="1"/>
  <c r="D9" i="1"/>
  <c r="D18" i="1"/>
  <c r="D19" i="1"/>
  <c r="D20" i="1"/>
  <c r="D22" i="1"/>
  <c r="D23" i="1"/>
  <c r="D21" i="1"/>
  <c r="E29" i="1"/>
  <c r="E30" i="1" s="1"/>
  <c r="G28" i="1"/>
  <c r="G29" i="1" s="1"/>
  <c r="G30" i="1" s="1"/>
  <c r="B35" i="1"/>
  <c r="B28" i="1"/>
  <c r="B29" i="1" s="1"/>
  <c r="B30" i="1" s="1"/>
  <c r="B36" i="1"/>
  <c r="AD46" i="1" l="1"/>
  <c r="CD46" i="1"/>
  <c r="BN37" i="1"/>
  <c r="BN39" i="1"/>
  <c r="BN38" i="1"/>
  <c r="BN40" i="1"/>
  <c r="AW37" i="1"/>
  <c r="AW39" i="1"/>
  <c r="AW38" i="1"/>
  <c r="AW40" i="1"/>
  <c r="CZ39" i="1"/>
  <c r="CZ40" i="1"/>
  <c r="CZ37" i="1"/>
  <c r="CZ38" i="1"/>
  <c r="CZ42" i="1" s="1"/>
  <c r="CX38" i="1"/>
  <c r="CX40" i="1"/>
  <c r="CX39" i="1"/>
  <c r="CX37" i="1"/>
  <c r="M37" i="1"/>
  <c r="M40" i="1"/>
  <c r="M39" i="1"/>
  <c r="M38" i="1"/>
  <c r="B38" i="1"/>
  <c r="B42" i="1" s="1"/>
  <c r="B40" i="1"/>
  <c r="B37" i="1"/>
  <c r="B39" i="1"/>
  <c r="CD40" i="1"/>
  <c r="CD38" i="1"/>
  <c r="Y39" i="1"/>
  <c r="Y38" i="1"/>
  <c r="Y40" i="1"/>
  <c r="Y37" i="1"/>
  <c r="CH38" i="1"/>
  <c r="CH40" i="1"/>
  <c r="CH39" i="1"/>
  <c r="CH37" i="1"/>
  <c r="BX38" i="1"/>
  <c r="BX40" i="1"/>
  <c r="BX39" i="1"/>
  <c r="BX37" i="1"/>
  <c r="CR40" i="1"/>
  <c r="CR37" i="1"/>
  <c r="CR39" i="1"/>
  <c r="CR38" i="1"/>
  <c r="AM40" i="1"/>
  <c r="AM37" i="1"/>
  <c r="AM39" i="1"/>
  <c r="AM38" i="1"/>
  <c r="BI38" i="1"/>
  <c r="BI40" i="1"/>
  <c r="BI37" i="1"/>
  <c r="BI39" i="1"/>
  <c r="B27" i="1"/>
  <c r="D39" i="1"/>
  <c r="D37" i="1"/>
  <c r="AP39" i="1"/>
  <c r="AP38" i="1"/>
  <c r="AP40" i="1"/>
  <c r="AP37" i="1"/>
  <c r="I39" i="1"/>
  <c r="I38" i="1"/>
  <c r="I37" i="1"/>
  <c r="I40" i="1"/>
  <c r="Q39" i="1"/>
  <c r="Q38" i="1"/>
  <c r="Q40" i="1"/>
  <c r="Q37" i="1"/>
  <c r="W37" i="1"/>
  <c r="W39" i="1"/>
  <c r="W38" i="1"/>
  <c r="W40" i="1"/>
  <c r="CT37" i="1"/>
  <c r="CT39" i="1"/>
  <c r="CT38" i="1"/>
  <c r="CT40" i="1"/>
  <c r="AN37" i="1"/>
  <c r="AN39" i="1"/>
  <c r="AN40" i="1"/>
  <c r="AN38" i="1"/>
  <c r="BH38" i="1"/>
  <c r="BH40" i="1"/>
  <c r="BH39" i="1"/>
  <c r="BH37" i="1"/>
  <c r="BL40" i="1"/>
  <c r="BL37" i="1"/>
  <c r="BL39" i="1"/>
  <c r="BL38" i="1"/>
  <c r="G37" i="1"/>
  <c r="G39" i="1"/>
  <c r="G40" i="1"/>
  <c r="G38" i="1"/>
  <c r="CU39" i="1"/>
  <c r="CU38" i="1"/>
  <c r="CU40" i="1"/>
  <c r="CU37" i="1"/>
  <c r="CD37" i="1"/>
  <c r="BD40" i="1"/>
  <c r="BD38" i="1"/>
  <c r="CD39" i="1"/>
  <c r="AH39" i="1"/>
  <c r="AH38" i="1"/>
  <c r="AH40" i="1"/>
  <c r="AH37" i="1"/>
  <c r="X37" i="1"/>
  <c r="X39" i="1"/>
  <c r="X38" i="1"/>
  <c r="X40" i="1"/>
  <c r="AZ38" i="1"/>
  <c r="AZ40" i="1"/>
  <c r="AZ39" i="1"/>
  <c r="AZ37" i="1"/>
  <c r="AV37" i="1"/>
  <c r="AV39" i="1"/>
  <c r="AV38" i="1"/>
  <c r="AV40" i="1"/>
  <c r="CM38" i="1"/>
  <c r="CM39" i="1"/>
  <c r="CM40" i="1"/>
  <c r="CM37" i="1"/>
  <c r="AD40" i="1"/>
  <c r="BD39" i="1"/>
  <c r="BD37" i="1"/>
  <c r="AD38" i="1"/>
  <c r="BE37" i="1"/>
  <c r="BE39" i="1"/>
  <c r="BE38" i="1"/>
  <c r="BE40" i="1"/>
  <c r="BU37" i="1"/>
  <c r="BU39" i="1"/>
  <c r="BU38" i="1"/>
  <c r="BU40" i="1"/>
  <c r="CL37" i="1"/>
  <c r="CL39" i="1"/>
  <c r="CL40" i="1"/>
  <c r="CL38" i="1"/>
  <c r="H37" i="1"/>
  <c r="H39" i="1"/>
  <c r="H40" i="1"/>
  <c r="H38" i="1"/>
  <c r="CA40" i="1"/>
  <c r="CA37" i="1"/>
  <c r="CA39" i="1"/>
  <c r="CA38" i="1"/>
  <c r="V40" i="1"/>
  <c r="V37" i="1"/>
  <c r="V39" i="1"/>
  <c r="V38" i="1"/>
  <c r="AR38" i="1"/>
  <c r="AR40" i="1"/>
  <c r="AR39" i="1"/>
  <c r="AR37" i="1"/>
  <c r="AF37" i="1"/>
  <c r="AF39" i="1"/>
  <c r="AF38" i="1"/>
  <c r="AF40" i="1"/>
  <c r="CY38" i="1"/>
  <c r="CY40" i="1"/>
  <c r="CY37" i="1"/>
  <c r="CY45" i="1" s="1"/>
  <c r="CY39" i="1"/>
  <c r="AT40" i="1"/>
  <c r="AT37" i="1"/>
  <c r="AT39" i="1"/>
  <c r="AT38" i="1"/>
  <c r="CW40" i="1"/>
  <c r="CW38" i="1"/>
  <c r="CW37" i="1"/>
  <c r="CW39" i="1"/>
  <c r="U39" i="1"/>
  <c r="U40" i="1"/>
  <c r="U37" i="1"/>
  <c r="U38" i="1"/>
  <c r="CN39" i="1"/>
  <c r="CN38" i="1"/>
  <c r="CN40" i="1"/>
  <c r="CN37" i="1"/>
  <c r="CE39" i="1"/>
  <c r="CE38" i="1"/>
  <c r="CE40" i="1"/>
  <c r="CE37" i="1"/>
  <c r="S40" i="1"/>
  <c r="S38" i="1"/>
  <c r="S37" i="1"/>
  <c r="S39" i="1"/>
  <c r="D38" i="1"/>
  <c r="AD37" i="1"/>
  <c r="D40" i="1"/>
  <c r="AD39" i="1"/>
  <c r="CK40" i="1"/>
  <c r="CK39" i="1"/>
  <c r="CK37" i="1"/>
  <c r="CK38" i="1"/>
  <c r="AE40" i="1"/>
  <c r="AE39" i="1"/>
  <c r="AE37" i="1"/>
  <c r="AE38" i="1"/>
  <c r="CF39" i="1"/>
  <c r="CF38" i="1"/>
  <c r="CF37" i="1"/>
  <c r="CF40" i="1"/>
  <c r="BC40" i="1"/>
  <c r="BC39" i="1"/>
  <c r="BC37" i="1"/>
  <c r="BC38" i="1"/>
  <c r="BQ38" i="1"/>
  <c r="BQ40" i="1"/>
  <c r="BQ37" i="1"/>
  <c r="BQ39" i="1"/>
  <c r="CJ39" i="1"/>
  <c r="CJ40" i="1"/>
  <c r="CJ37" i="1"/>
  <c r="CJ38" i="1"/>
  <c r="O37" i="1"/>
  <c r="O39" i="1"/>
  <c r="O38" i="1"/>
  <c r="O40" i="1"/>
  <c r="L38" i="1"/>
  <c r="L40" i="1"/>
  <c r="L39" i="1"/>
  <c r="L37" i="1"/>
  <c r="AY40" i="1"/>
  <c r="AY38" i="1"/>
  <c r="AY39" i="1"/>
  <c r="AY37" i="1"/>
  <c r="BF37" i="1"/>
  <c r="BF39" i="1"/>
  <c r="BF40" i="1"/>
  <c r="BF38" i="1"/>
  <c r="BT40" i="1"/>
  <c r="BT39" i="1"/>
  <c r="BT37" i="1"/>
  <c r="BT38" i="1"/>
  <c r="BR38" i="1"/>
  <c r="BR40" i="1"/>
  <c r="BR39" i="1"/>
  <c r="BR37" i="1"/>
  <c r="BP40" i="1"/>
  <c r="BP38" i="1"/>
  <c r="BP37" i="1"/>
  <c r="BP39" i="1"/>
  <c r="CP38" i="1"/>
  <c r="CP40" i="1"/>
  <c r="CP39" i="1"/>
  <c r="CP37" i="1"/>
  <c r="AS38" i="1"/>
  <c r="AS40" i="1"/>
  <c r="AS39" i="1"/>
  <c r="AS37" i="1"/>
  <c r="AQ38" i="1"/>
  <c r="AQ40" i="1"/>
  <c r="AQ39" i="1"/>
  <c r="AQ37" i="1"/>
  <c r="Z38" i="1"/>
  <c r="Z40" i="1"/>
  <c r="Z39" i="1"/>
  <c r="Z37" i="1"/>
  <c r="BM37" i="1"/>
  <c r="BM39" i="1"/>
  <c r="BM38" i="1"/>
  <c r="BM40" i="1"/>
  <c r="BB37" i="1"/>
  <c r="BB39" i="1"/>
  <c r="BB40" i="1"/>
  <c r="BB38" i="1"/>
  <c r="BZ38" i="1"/>
  <c r="BZ40" i="1"/>
  <c r="BZ39" i="1"/>
  <c r="BZ37" i="1"/>
  <c r="AK38" i="1"/>
  <c r="AK40" i="1"/>
  <c r="AK39" i="1"/>
  <c r="AK37" i="1"/>
  <c r="AI40" i="1"/>
  <c r="AI38" i="1"/>
  <c r="AI37" i="1"/>
  <c r="AI39" i="1"/>
  <c r="CQ38" i="1"/>
  <c r="CQ37" i="1"/>
  <c r="CQ40" i="1"/>
  <c r="CQ39" i="1"/>
  <c r="AL39" i="1"/>
  <c r="AL40" i="1"/>
  <c r="AL37" i="1"/>
  <c r="AL38" i="1"/>
  <c r="BJ38" i="1"/>
  <c r="BJ40" i="1"/>
  <c r="BJ37" i="1"/>
  <c r="BJ39" i="1"/>
  <c r="AC37" i="1"/>
  <c r="AC40" i="1"/>
  <c r="AC39" i="1"/>
  <c r="AC38" i="1"/>
  <c r="AA38" i="1"/>
  <c r="AA40" i="1"/>
  <c r="AA39" i="1"/>
  <c r="AA37" i="1"/>
  <c r="BV37" i="1"/>
  <c r="BV38" i="1"/>
  <c r="BV39" i="1"/>
  <c r="BV40" i="1"/>
  <c r="CS40" i="1"/>
  <c r="CS39" i="1"/>
  <c r="CS37" i="1"/>
  <c r="CS38" i="1"/>
  <c r="BK40" i="1"/>
  <c r="BK37" i="1"/>
  <c r="BK39" i="1"/>
  <c r="BK38" i="1"/>
  <c r="F40" i="1"/>
  <c r="F39" i="1"/>
  <c r="F37" i="1"/>
  <c r="F38" i="1"/>
  <c r="CG40" i="1"/>
  <c r="CG38" i="1"/>
  <c r="CG37" i="1"/>
  <c r="CG39" i="1"/>
  <c r="AJ40" i="1"/>
  <c r="AJ38" i="1"/>
  <c r="AJ37" i="1"/>
  <c r="AJ39" i="1"/>
  <c r="P37" i="1"/>
  <c r="P39" i="1"/>
  <c r="P40" i="1"/>
  <c r="P38" i="1"/>
  <c r="CI38" i="1"/>
  <c r="CI40" i="1"/>
  <c r="CI37" i="1"/>
  <c r="CI39" i="1"/>
  <c r="N40" i="1"/>
  <c r="N39" i="1"/>
  <c r="N37" i="1"/>
  <c r="N38" i="1"/>
  <c r="CO38" i="1"/>
  <c r="CO40" i="1"/>
  <c r="CO37" i="1"/>
  <c r="CO39" i="1"/>
  <c r="E39" i="1"/>
  <c r="E40" i="1"/>
  <c r="E37" i="1"/>
  <c r="E38" i="1"/>
  <c r="BW39" i="1"/>
  <c r="BW38" i="1"/>
  <c r="BW37" i="1"/>
  <c r="BW40" i="1"/>
  <c r="K38" i="1"/>
  <c r="K40" i="1"/>
  <c r="K37" i="1"/>
  <c r="K39" i="1"/>
  <c r="R40" i="1"/>
  <c r="R38" i="1"/>
  <c r="R37" i="1"/>
  <c r="R39" i="1"/>
  <c r="T38" i="1"/>
  <c r="T40" i="1"/>
  <c r="T37" i="1"/>
  <c r="T39" i="1"/>
  <c r="BG39" i="1"/>
  <c r="BG38" i="1"/>
  <c r="BG40" i="1"/>
  <c r="BG37" i="1"/>
  <c r="AO37" i="1"/>
  <c r="AO39" i="1"/>
  <c r="AO38" i="1"/>
  <c r="AO40" i="1"/>
  <c r="J38" i="1"/>
  <c r="J40" i="1"/>
  <c r="J39" i="1"/>
  <c r="J37" i="1"/>
  <c r="CB40" i="1"/>
  <c r="CB39" i="1"/>
  <c r="CB37" i="1"/>
  <c r="CB38" i="1"/>
  <c r="AG37" i="1"/>
  <c r="AG39" i="1"/>
  <c r="AG40" i="1"/>
  <c r="AG38" i="1"/>
  <c r="AX39" i="1"/>
  <c r="AX38" i="1"/>
  <c r="AX37" i="1"/>
  <c r="AX40" i="1"/>
  <c r="CC37" i="1"/>
  <c r="CC39" i="1"/>
  <c r="CC40" i="1"/>
  <c r="CC38" i="1"/>
  <c r="AU40" i="1"/>
  <c r="AU39" i="1"/>
  <c r="AU37" i="1"/>
  <c r="AU38" i="1"/>
  <c r="BA38" i="1"/>
  <c r="BA40" i="1"/>
  <c r="BA37" i="1"/>
  <c r="BA39" i="1"/>
  <c r="CV39" i="1"/>
  <c r="CV38" i="1"/>
  <c r="CV40" i="1"/>
  <c r="CV37" i="1"/>
  <c r="AB38" i="1"/>
  <c r="AB40" i="1"/>
  <c r="AB39" i="1"/>
  <c r="AB37" i="1"/>
  <c r="BS37" i="1"/>
  <c r="BS39" i="1"/>
  <c r="BS40" i="1"/>
  <c r="BS38" i="1"/>
  <c r="BY40" i="1"/>
  <c r="BY38" i="1"/>
  <c r="BY39" i="1"/>
  <c r="BY37" i="1"/>
  <c r="BO39" i="1"/>
  <c r="BO38" i="1"/>
  <c r="BO37" i="1"/>
  <c r="BO40" i="1"/>
  <c r="C38" i="1"/>
  <c r="C40" i="1"/>
  <c r="C39" i="1"/>
  <c r="C37" i="1"/>
  <c r="C45" i="1" s="1"/>
  <c r="BT46" i="1"/>
  <c r="BK46" i="1"/>
  <c r="AR46" i="1"/>
  <c r="BQ46" i="1"/>
  <c r="AG46" i="1"/>
  <c r="CU46" i="1"/>
  <c r="BM46" i="1"/>
  <c r="AJ46" i="1"/>
  <c r="AT46" i="1"/>
  <c r="BI46" i="1"/>
  <c r="AN46" i="1"/>
  <c r="AE46" i="1"/>
  <c r="AS46" i="1"/>
  <c r="BH46" i="1"/>
  <c r="AX46" i="1"/>
  <c r="T46" i="1"/>
  <c r="AV46" i="1"/>
  <c r="AM46" i="1"/>
  <c r="N46" i="1"/>
  <c r="AK46" i="1"/>
  <c r="AI46" i="1"/>
  <c r="F46" i="1"/>
  <c r="L46" i="1"/>
  <c r="AF46" i="1"/>
  <c r="AA46" i="1"/>
  <c r="AH46" i="1"/>
  <c r="I46" i="1"/>
  <c r="BP46" i="1"/>
  <c r="P46" i="1"/>
  <c r="CW46" i="1"/>
  <c r="U46" i="1"/>
  <c r="CE46" i="1"/>
  <c r="S46" i="1"/>
  <c r="Z46" i="1"/>
  <c r="BN46" i="1"/>
  <c r="CK46" i="1"/>
  <c r="CZ41" i="1"/>
  <c r="CZ44" i="1"/>
  <c r="CZ46" i="1"/>
  <c r="CQ46" i="1"/>
  <c r="CX46" i="1"/>
  <c r="CG46" i="1"/>
  <c r="Q46" i="1"/>
  <c r="CP46" i="1"/>
  <c r="CO46" i="1"/>
  <c r="E46" i="1"/>
  <c r="BW46" i="1"/>
  <c r="K46" i="1"/>
  <c r="CS46" i="1"/>
  <c r="AP46" i="1"/>
  <c r="BR46" i="1"/>
  <c r="M46" i="1"/>
  <c r="CR46" i="1"/>
  <c r="CI46" i="1"/>
  <c r="BJ46" i="1"/>
  <c r="CN46" i="1"/>
  <c r="BG46" i="1"/>
  <c r="AO46" i="1"/>
  <c r="BE46" i="1"/>
  <c r="AU46" i="1"/>
  <c r="BB46" i="1"/>
  <c r="CB46" i="1"/>
  <c r="BS46" i="1"/>
  <c r="AY46" i="1"/>
  <c r="CC46" i="1"/>
  <c r="AL46" i="1"/>
  <c r="CV46" i="1"/>
  <c r="AB46" i="1"/>
  <c r="BL46" i="1"/>
  <c r="BC46" i="1"/>
  <c r="AQ46" i="1"/>
  <c r="BU46" i="1"/>
  <c r="CL46" i="1"/>
  <c r="AW46" i="1"/>
  <c r="X46" i="1"/>
  <c r="O46" i="1"/>
  <c r="V46" i="1"/>
  <c r="CF46" i="1"/>
  <c r="CT46" i="1"/>
  <c r="R46" i="1"/>
  <c r="J46" i="1"/>
  <c r="H46" i="1"/>
  <c r="BX46" i="1"/>
  <c r="W46" i="1"/>
  <c r="AC46" i="1"/>
  <c r="CM46" i="1"/>
  <c r="BV46" i="1"/>
  <c r="BF46" i="1"/>
  <c r="G46" i="1"/>
  <c r="Y46" i="1"/>
  <c r="CJ46" i="1"/>
  <c r="CA46" i="1"/>
  <c r="CH46" i="1"/>
  <c r="BA46" i="1"/>
  <c r="AZ46" i="1"/>
  <c r="CY46" i="1"/>
  <c r="BZ46" i="1"/>
  <c r="BY46" i="1"/>
  <c r="BO46" i="1"/>
  <c r="C46" i="1"/>
  <c r="B41" i="1"/>
  <c r="B46" i="1"/>
  <c r="AK45" i="1" l="1"/>
  <c r="BA45" i="1"/>
  <c r="CZ43" i="1"/>
  <c r="B45" i="1"/>
  <c r="CZ45" i="1"/>
  <c r="CZ47" i="1" s="1"/>
  <c r="BD45" i="1"/>
  <c r="D42" i="1"/>
  <c r="BO42" i="1"/>
  <c r="AM42" i="1"/>
  <c r="BZ42" i="1"/>
  <c r="AV41" i="1"/>
  <c r="CD41" i="1"/>
  <c r="CD44" i="1"/>
  <c r="CD45" i="1"/>
  <c r="CD42" i="1"/>
  <c r="AD45" i="1"/>
  <c r="AD44" i="1"/>
  <c r="AD41" i="1"/>
  <c r="D41" i="1"/>
  <c r="D44" i="1"/>
  <c r="D45" i="1"/>
  <c r="AD42" i="1"/>
  <c r="BD44" i="1"/>
  <c r="BD41" i="1"/>
  <c r="BD42" i="1"/>
  <c r="AS41" i="1"/>
  <c r="BN41" i="1"/>
  <c r="I44" i="1"/>
  <c r="I41" i="1"/>
  <c r="BT42" i="1"/>
  <c r="CP42" i="1"/>
  <c r="CE41" i="1"/>
  <c r="G42" i="1"/>
  <c r="CV42" i="1"/>
  <c r="CB45" i="1"/>
  <c r="AW42" i="1"/>
  <c r="E42" i="1"/>
  <c r="U42" i="1"/>
  <c r="AH42" i="1"/>
  <c r="F41" i="1"/>
  <c r="AF41" i="1"/>
  <c r="BO44" i="1"/>
  <c r="CP45" i="1"/>
  <c r="BX42" i="1"/>
  <c r="CE42" i="1"/>
  <c r="CA42" i="1"/>
  <c r="CS41" i="1"/>
  <c r="J42" i="1"/>
  <c r="CL42" i="1"/>
  <c r="CN41" i="1"/>
  <c r="AZ41" i="1"/>
  <c r="AZ42" i="1"/>
  <c r="M41" i="1"/>
  <c r="Z41" i="1"/>
  <c r="CL44" i="1"/>
  <c r="K44" i="1"/>
  <c r="AK42" i="1"/>
  <c r="CJ42" i="1"/>
  <c r="J44" i="1"/>
  <c r="CT41" i="1"/>
  <c r="CN42" i="1"/>
  <c r="CW42" i="1"/>
  <c r="R41" i="1"/>
  <c r="U44" i="1"/>
  <c r="AE41" i="1"/>
  <c r="V45" i="1"/>
  <c r="AB41" i="1"/>
  <c r="S45" i="1"/>
  <c r="AS42" i="1"/>
  <c r="BK42" i="1"/>
  <c r="AS45" i="1"/>
  <c r="CK45" i="1"/>
  <c r="P42" i="1"/>
  <c r="AG44" i="1"/>
  <c r="H41" i="1"/>
  <c r="CU41" i="1"/>
  <c r="BR41" i="1"/>
  <c r="CG45" i="1"/>
  <c r="CK42" i="1"/>
  <c r="AG42" i="1"/>
  <c r="CX42" i="1"/>
  <c r="BA41" i="1"/>
  <c r="BW41" i="1"/>
  <c r="CG42" i="1"/>
  <c r="AC41" i="1"/>
  <c r="Z45" i="1"/>
  <c r="E44" i="1"/>
  <c r="AA42" i="1"/>
  <c r="BS44" i="1"/>
  <c r="O44" i="1"/>
  <c r="CU42" i="1"/>
  <c r="BC41" i="1"/>
  <c r="AU42" i="1"/>
  <c r="BY41" i="1"/>
  <c r="L41" i="1"/>
  <c r="BF42" i="1"/>
  <c r="AQ42" i="1"/>
  <c r="BL42" i="1"/>
  <c r="AL42" i="1"/>
  <c r="AP44" i="1"/>
  <c r="CS42" i="1"/>
  <c r="CO45" i="1"/>
  <c r="Z42" i="1"/>
  <c r="CN44" i="1"/>
  <c r="N45" i="1"/>
  <c r="BK41" i="1"/>
  <c r="Z44" i="1"/>
  <c r="BJ45" i="1"/>
  <c r="AM44" i="1"/>
  <c r="AF42" i="1"/>
  <c r="CY41" i="1"/>
  <c r="R45" i="1"/>
  <c r="BG44" i="1"/>
  <c r="P44" i="1"/>
  <c r="BI44" i="1"/>
  <c r="CM45" i="1"/>
  <c r="CS45" i="1"/>
  <c r="CT44" i="1"/>
  <c r="BU41" i="1"/>
  <c r="CJ45" i="1"/>
  <c r="BC44" i="1"/>
  <c r="CM42" i="1"/>
  <c r="AL41" i="1"/>
  <c r="AO42" i="1"/>
  <c r="CI41" i="1"/>
  <c r="AH41" i="1"/>
  <c r="AJ44" i="1"/>
  <c r="AJ41" i="1"/>
  <c r="BM45" i="1"/>
  <c r="N44" i="1"/>
  <c r="R44" i="1"/>
  <c r="BC45" i="1"/>
  <c r="BR44" i="1"/>
  <c r="AR42" i="1"/>
  <c r="AQ44" i="1"/>
  <c r="T45" i="1"/>
  <c r="CC44" i="1"/>
  <c r="CU45" i="1"/>
  <c r="BR42" i="1"/>
  <c r="AO44" i="1"/>
  <c r="CN45" i="1"/>
  <c r="CI45" i="1"/>
  <c r="U45" i="1"/>
  <c r="AW45" i="1"/>
  <c r="CR41" i="1"/>
  <c r="AN44" i="1"/>
  <c r="E45" i="1"/>
  <c r="I45" i="1"/>
  <c r="AP45" i="1"/>
  <c r="BI41" i="1"/>
  <c r="Q42" i="1"/>
  <c r="AT44" i="1"/>
  <c r="AX41" i="1"/>
  <c r="AE42" i="1"/>
  <c r="R42" i="1"/>
  <c r="CF45" i="1"/>
  <c r="AW44" i="1"/>
  <c r="BY42" i="1"/>
  <c r="BO41" i="1"/>
  <c r="AZ44" i="1"/>
  <c r="CA44" i="1"/>
  <c r="V41" i="1"/>
  <c r="X42" i="1"/>
  <c r="CL45" i="1"/>
  <c r="AL45" i="1"/>
  <c r="BS45" i="1"/>
  <c r="BW44" i="1"/>
  <c r="BH44" i="1"/>
  <c r="CX45" i="1"/>
  <c r="AI42" i="1"/>
  <c r="AX45" i="1"/>
  <c r="BI45" i="1"/>
  <c r="BQ42" i="1"/>
  <c r="BL45" i="1"/>
  <c r="BU44" i="1"/>
  <c r="AO41" i="1"/>
  <c r="CQ42" i="1"/>
  <c r="CP44" i="1"/>
  <c r="BH42" i="1"/>
  <c r="BP42" i="1"/>
  <c r="AX42" i="1"/>
  <c r="AS44" i="1"/>
  <c r="BS42" i="1"/>
  <c r="T41" i="1"/>
  <c r="CL41" i="1"/>
  <c r="H42" i="1"/>
  <c r="H44" i="1"/>
  <c r="AI41" i="1"/>
  <c r="AI45" i="1"/>
  <c r="CB42" i="1"/>
  <c r="BB44" i="1"/>
  <c r="N41" i="1"/>
  <c r="AI44" i="1"/>
  <c r="AV44" i="1"/>
  <c r="AV42" i="1"/>
  <c r="AV43" i="1" s="1"/>
  <c r="CR44" i="1"/>
  <c r="AC45" i="1"/>
  <c r="AC42" i="1"/>
  <c r="AT41" i="1"/>
  <c r="AB44" i="1"/>
  <c r="AB42" i="1"/>
  <c r="AB45" i="1"/>
  <c r="BZ44" i="1"/>
  <c r="BZ45" i="1"/>
  <c r="BZ41" i="1"/>
  <c r="CW45" i="1"/>
  <c r="CW44" i="1"/>
  <c r="AY45" i="1"/>
  <c r="AY44" i="1"/>
  <c r="AQ41" i="1"/>
  <c r="AQ45" i="1"/>
  <c r="BG45" i="1"/>
  <c r="F42" i="1"/>
  <c r="F45" i="1"/>
  <c r="F44" i="1"/>
  <c r="BQ41" i="1"/>
  <c r="BQ45" i="1"/>
  <c r="BQ44" i="1"/>
  <c r="X44" i="1"/>
  <c r="CB44" i="1"/>
  <c r="CQ44" i="1"/>
  <c r="CQ45" i="1"/>
  <c r="CQ41" i="1"/>
  <c r="W41" i="1"/>
  <c r="W45" i="1"/>
  <c r="CV44" i="1"/>
  <c r="CV45" i="1"/>
  <c r="CV41" i="1"/>
  <c r="CK44" i="1"/>
  <c r="CW41" i="1"/>
  <c r="L45" i="1"/>
  <c r="L44" i="1"/>
  <c r="L42" i="1"/>
  <c r="Y44" i="1"/>
  <c r="Y42" i="1"/>
  <c r="G41" i="1"/>
  <c r="G45" i="1"/>
  <c r="CT45" i="1"/>
  <c r="CT42" i="1"/>
  <c r="BB41" i="1"/>
  <c r="Q41" i="1"/>
  <c r="Q45" i="1"/>
  <c r="CH45" i="1"/>
  <c r="AN45" i="1"/>
  <c r="BV45" i="1"/>
  <c r="BV44" i="1"/>
  <c r="BV41" i="1"/>
  <c r="CJ41" i="1"/>
  <c r="CJ44" i="1"/>
  <c r="BE45" i="1"/>
  <c r="BE42" i="1"/>
  <c r="BJ44" i="1"/>
  <c r="AT45" i="1"/>
  <c r="CE44" i="1"/>
  <c r="CE45" i="1"/>
  <c r="AA41" i="1"/>
  <c r="AA43" i="1" s="1"/>
  <c r="AA44" i="1"/>
  <c r="AA45" i="1"/>
  <c r="BB45" i="1"/>
  <c r="BX45" i="1"/>
  <c r="CR45" i="1"/>
  <c r="BN44" i="1"/>
  <c r="BN42" i="1"/>
  <c r="AN42" i="1"/>
  <c r="BF41" i="1"/>
  <c r="BF44" i="1"/>
  <c r="BF45" i="1"/>
  <c r="AR45" i="1"/>
  <c r="CA45" i="1"/>
  <c r="CM41" i="1"/>
  <c r="BE44" i="1"/>
  <c r="AH45" i="1"/>
  <c r="AM45" i="1"/>
  <c r="CF42" i="1"/>
  <c r="AZ45" i="1"/>
  <c r="BK45" i="1"/>
  <c r="BX41" i="1"/>
  <c r="O41" i="1"/>
  <c r="O45" i="1"/>
  <c r="CC42" i="1"/>
  <c r="AU45" i="1"/>
  <c r="M42" i="1"/>
  <c r="CS44" i="1"/>
  <c r="K45" i="1"/>
  <c r="K42" i="1"/>
  <c r="CP41" i="1"/>
  <c r="BH45" i="1"/>
  <c r="CX44" i="1"/>
  <c r="BP45" i="1"/>
  <c r="BP44" i="1"/>
  <c r="T44" i="1"/>
  <c r="U41" i="1"/>
  <c r="P41" i="1"/>
  <c r="P45" i="1"/>
  <c r="AG45" i="1"/>
  <c r="AF44" i="1"/>
  <c r="BM44" i="1"/>
  <c r="BT45" i="1"/>
  <c r="BT44" i="1"/>
  <c r="BX44" i="1"/>
  <c r="BI42" i="1"/>
  <c r="S42" i="1"/>
  <c r="E41" i="1"/>
  <c r="AY41" i="1"/>
  <c r="AF45" i="1"/>
  <c r="CH44" i="1"/>
  <c r="CA41" i="1"/>
  <c r="G44" i="1"/>
  <c r="BV42" i="1"/>
  <c r="AE45" i="1"/>
  <c r="V44" i="1"/>
  <c r="BU42" i="1"/>
  <c r="BE41" i="1"/>
  <c r="CI44" i="1"/>
  <c r="AP41" i="1"/>
  <c r="K41" i="1"/>
  <c r="BH41" i="1"/>
  <c r="S41" i="1"/>
  <c r="AV45" i="1"/>
  <c r="BL41" i="1"/>
  <c r="AE44" i="1"/>
  <c r="AJ42" i="1"/>
  <c r="AR44" i="1"/>
  <c r="BK44" i="1"/>
  <c r="BG41" i="1"/>
  <c r="CI42" i="1"/>
  <c r="M44" i="1"/>
  <c r="BA42" i="1"/>
  <c r="BA44" i="1"/>
  <c r="J41" i="1"/>
  <c r="CB41" i="1"/>
  <c r="AH44" i="1"/>
  <c r="CC45" i="1"/>
  <c r="BY45" i="1"/>
  <c r="BG42" i="1"/>
  <c r="BU45" i="1"/>
  <c r="W44" i="1"/>
  <c r="W42" i="1"/>
  <c r="CU44" i="1"/>
  <c r="V42" i="1"/>
  <c r="X41" i="1"/>
  <c r="X45" i="1"/>
  <c r="AW41" i="1"/>
  <c r="BC42" i="1"/>
  <c r="CC41" i="1"/>
  <c r="AU41" i="1"/>
  <c r="AO45" i="1"/>
  <c r="BJ42" i="1"/>
  <c r="AP42" i="1"/>
  <c r="CO44" i="1"/>
  <c r="CG44" i="1"/>
  <c r="CG41" i="1"/>
  <c r="AK41" i="1"/>
  <c r="AK44" i="1"/>
  <c r="BN45" i="1"/>
  <c r="S44" i="1"/>
  <c r="BP41" i="1"/>
  <c r="I42" i="1"/>
  <c r="I43" i="1" s="1"/>
  <c r="BT41" i="1"/>
  <c r="M45" i="1"/>
  <c r="AJ45" i="1"/>
  <c r="BM42" i="1"/>
  <c r="AG41" i="1"/>
  <c r="AR41" i="1"/>
  <c r="BL44" i="1"/>
  <c r="CH42" i="1"/>
  <c r="AC44" i="1"/>
  <c r="BW45" i="1"/>
  <c r="CF44" i="1"/>
  <c r="AU44" i="1"/>
  <c r="CX41" i="1"/>
  <c r="T42" i="1"/>
  <c r="CY42" i="1"/>
  <c r="CY44" i="1"/>
  <c r="O42" i="1"/>
  <c r="CH41" i="1"/>
  <c r="Y41" i="1"/>
  <c r="Y45" i="1"/>
  <c r="H45" i="1"/>
  <c r="J45" i="1"/>
  <c r="AL44" i="1"/>
  <c r="AY42" i="1"/>
  <c r="BS41" i="1"/>
  <c r="BB42" i="1"/>
  <c r="BJ41" i="1"/>
  <c r="BR45" i="1"/>
  <c r="AM41" i="1"/>
  <c r="BW42" i="1"/>
  <c r="CO41" i="1"/>
  <c r="Q44" i="1"/>
  <c r="CK41" i="1"/>
  <c r="CM44" i="1"/>
  <c r="N42" i="1"/>
  <c r="AX44" i="1"/>
  <c r="AN41" i="1"/>
  <c r="AT42" i="1"/>
  <c r="BM41" i="1"/>
  <c r="CR42" i="1"/>
  <c r="CF41" i="1"/>
  <c r="BY44" i="1"/>
  <c r="CO42" i="1"/>
  <c r="BO45" i="1"/>
  <c r="C41" i="1"/>
  <c r="C44" i="1"/>
  <c r="C42" i="1"/>
  <c r="B44" i="1"/>
  <c r="B43" i="1"/>
  <c r="BT43" i="1" l="1"/>
  <c r="AW43" i="1"/>
  <c r="E43" i="1"/>
  <c r="CD43" i="1"/>
  <c r="CZ48" i="1"/>
  <c r="CZ49" i="1" s="1"/>
  <c r="BZ43" i="1"/>
  <c r="B47" i="1"/>
  <c r="B48" i="1" s="1"/>
  <c r="B49" i="1" s="1"/>
  <c r="BO43" i="1"/>
  <c r="BO47" i="1" s="1"/>
  <c r="AM43" i="1"/>
  <c r="AM47" i="1" s="1"/>
  <c r="D43" i="1"/>
  <c r="D47" i="1" s="1"/>
  <c r="CC43" i="1"/>
  <c r="CC47" i="1" s="1"/>
  <c r="AD43" i="1"/>
  <c r="AD47" i="1" s="1"/>
  <c r="BD43" i="1"/>
  <c r="BD47" i="1" s="1"/>
  <c r="BN43" i="1"/>
  <c r="BN47" i="1" s="1"/>
  <c r="AS43" i="1"/>
  <c r="AS47" i="1" s="1"/>
  <c r="CD47" i="1"/>
  <c r="BR43" i="1"/>
  <c r="BR47" i="1" s="1"/>
  <c r="AF43" i="1"/>
  <c r="AF47" i="1" s="1"/>
  <c r="CS43" i="1"/>
  <c r="CS47" i="1" s="1"/>
  <c r="CE43" i="1"/>
  <c r="CE47" i="1" s="1"/>
  <c r="CP43" i="1"/>
  <c r="CP47" i="1" s="1"/>
  <c r="G43" i="1"/>
  <c r="G47" i="1" s="1"/>
  <c r="CV43" i="1"/>
  <c r="CV47" i="1" s="1"/>
  <c r="CF43" i="1"/>
  <c r="CF47" i="1" s="1"/>
  <c r="F43" i="1"/>
  <c r="F47" i="1" s="1"/>
  <c r="CN43" i="1"/>
  <c r="CN47" i="1" s="1"/>
  <c r="U43" i="1"/>
  <c r="U47" i="1" s="1"/>
  <c r="AH43" i="1"/>
  <c r="AH47" i="1" s="1"/>
  <c r="Z43" i="1"/>
  <c r="Z47" i="1" s="1"/>
  <c r="CA43" i="1"/>
  <c r="CA47" i="1" s="1"/>
  <c r="AC43" i="1"/>
  <c r="AC47" i="1" s="1"/>
  <c r="BK43" i="1"/>
  <c r="BK47" i="1" s="1"/>
  <c r="J43" i="1"/>
  <c r="J47" i="1" s="1"/>
  <c r="BX43" i="1"/>
  <c r="BX47" i="1" s="1"/>
  <c r="AZ43" i="1"/>
  <c r="AZ47" i="1" s="1"/>
  <c r="CJ43" i="1"/>
  <c r="CJ47" i="1" s="1"/>
  <c r="L43" i="1"/>
  <c r="L47" i="1" s="1"/>
  <c r="AK43" i="1"/>
  <c r="AK47" i="1" s="1"/>
  <c r="CW43" i="1"/>
  <c r="CW47" i="1" s="1"/>
  <c r="CL43" i="1"/>
  <c r="CL47" i="1" s="1"/>
  <c r="R43" i="1"/>
  <c r="R47" i="1" s="1"/>
  <c r="BA43" i="1"/>
  <c r="BA47" i="1" s="1"/>
  <c r="AL43" i="1"/>
  <c r="AL47" i="1" s="1"/>
  <c r="CY43" i="1"/>
  <c r="CY47" i="1" s="1"/>
  <c r="AG43" i="1"/>
  <c r="AG47" i="1" s="1"/>
  <c r="M43" i="1"/>
  <c r="M47" i="1" s="1"/>
  <c r="BU43" i="1"/>
  <c r="BU47" i="1" s="1"/>
  <c r="BW43" i="1"/>
  <c r="BW47" i="1" s="1"/>
  <c r="CT43" i="1"/>
  <c r="CT47" i="1" s="1"/>
  <c r="CX43" i="1"/>
  <c r="CX47" i="1" s="1"/>
  <c r="P43" i="1"/>
  <c r="P47" i="1" s="1"/>
  <c r="BF43" i="1"/>
  <c r="BF47" i="1" s="1"/>
  <c r="AT43" i="1"/>
  <c r="AT47" i="1" s="1"/>
  <c r="AE43" i="1"/>
  <c r="AE47" i="1" s="1"/>
  <c r="CU43" i="1"/>
  <c r="CU47" i="1" s="1"/>
  <c r="BE43" i="1"/>
  <c r="BE47" i="1" s="1"/>
  <c r="AO43" i="1"/>
  <c r="AO47" i="1" s="1"/>
  <c r="CK43" i="1"/>
  <c r="CK47" i="1" s="1"/>
  <c r="CG43" i="1"/>
  <c r="CG47" i="1" s="1"/>
  <c r="CM43" i="1"/>
  <c r="CM47" i="1" s="1"/>
  <c r="C43" i="1"/>
  <c r="C47" i="1" s="1"/>
  <c r="BL43" i="1"/>
  <c r="BL47" i="1" s="1"/>
  <c r="AQ43" i="1"/>
  <c r="AQ47" i="1" s="1"/>
  <c r="H43" i="1"/>
  <c r="H47" i="1" s="1"/>
  <c r="BC43" i="1"/>
  <c r="BC47" i="1" s="1"/>
  <c r="AJ43" i="1"/>
  <c r="AJ47" i="1" s="1"/>
  <c r="AB43" i="1"/>
  <c r="AB47" i="1" s="1"/>
  <c r="AB48" i="1" s="1"/>
  <c r="BS43" i="1"/>
  <c r="BS47" i="1" s="1"/>
  <c r="AI43" i="1"/>
  <c r="AI47" i="1" s="1"/>
  <c r="E47" i="1"/>
  <c r="I47" i="1"/>
  <c r="V43" i="1"/>
  <c r="V47" i="1" s="1"/>
  <c r="CI43" i="1"/>
  <c r="CI47" i="1" s="1"/>
  <c r="BG43" i="1"/>
  <c r="BG47" i="1" s="1"/>
  <c r="BH43" i="1"/>
  <c r="BH47" i="1" s="1"/>
  <c r="BI43" i="1"/>
  <c r="BI47" i="1" s="1"/>
  <c r="X43" i="1"/>
  <c r="X47" i="1" s="1"/>
  <c r="BY43" i="1"/>
  <c r="BY47" i="1" s="1"/>
  <c r="AU43" i="1"/>
  <c r="AU47" i="1" s="1"/>
  <c r="T43" i="1"/>
  <c r="T47" i="1" s="1"/>
  <c r="BT47" i="1"/>
  <c r="CQ43" i="1"/>
  <c r="CQ47" i="1" s="1"/>
  <c r="BQ43" i="1"/>
  <c r="BQ47" i="1" s="1"/>
  <c r="BV43" i="1"/>
  <c r="BV47" i="1" s="1"/>
  <c r="AN43" i="1"/>
  <c r="AN47" i="1" s="1"/>
  <c r="BP43" i="1"/>
  <c r="BP47" i="1" s="1"/>
  <c r="O43" i="1"/>
  <c r="O47" i="1" s="1"/>
  <c r="CR43" i="1"/>
  <c r="CR47" i="1" s="1"/>
  <c r="AW47" i="1"/>
  <c r="AR43" i="1"/>
  <c r="AR47" i="1" s="1"/>
  <c r="AY43" i="1"/>
  <c r="AY47" i="1" s="1"/>
  <c r="CB43" i="1"/>
  <c r="CB47" i="1" s="1"/>
  <c r="CB48" i="1" s="1"/>
  <c r="S43" i="1"/>
  <c r="S47" i="1" s="1"/>
  <c r="Q43" i="1"/>
  <c r="Q47" i="1" s="1"/>
  <c r="AX43" i="1"/>
  <c r="AX47" i="1" s="1"/>
  <c r="BJ43" i="1"/>
  <c r="BJ47" i="1" s="1"/>
  <c r="N43" i="1"/>
  <c r="N47" i="1" s="1"/>
  <c r="W43" i="1"/>
  <c r="W47" i="1" s="1"/>
  <c r="Y43" i="1"/>
  <c r="Y47" i="1" s="1"/>
  <c r="BM43" i="1"/>
  <c r="BM47" i="1" s="1"/>
  <c r="CO43" i="1"/>
  <c r="CO47" i="1" s="1"/>
  <c r="K43" i="1"/>
  <c r="K47" i="1" s="1"/>
  <c r="BZ47" i="1"/>
  <c r="AV47" i="1"/>
  <c r="AA47" i="1"/>
  <c r="CH43" i="1"/>
  <c r="CH47" i="1" s="1"/>
  <c r="AP43" i="1"/>
  <c r="AP47" i="1" s="1"/>
  <c r="BB43" i="1"/>
  <c r="BB47" i="1" s="1"/>
  <c r="BB48" i="1" s="1"/>
  <c r="CH48" i="1" l="1"/>
  <c r="CH49" i="1" s="1"/>
  <c r="BQ48" i="1"/>
  <c r="BQ49" i="1" s="1"/>
  <c r="CG48" i="1"/>
  <c r="CG49" i="1" s="1"/>
  <c r="AZ48" i="1"/>
  <c r="AZ49" i="1" s="1"/>
  <c r="CC48" i="1"/>
  <c r="CC49" i="1" s="1"/>
  <c r="BO48" i="1"/>
  <c r="BO49" i="1" s="1"/>
  <c r="AJ48" i="1"/>
  <c r="AJ49" i="1" s="1"/>
  <c r="BA48" i="1"/>
  <c r="BA49" i="1" s="1"/>
  <c r="AF48" i="1"/>
  <c r="AF49" i="1" s="1"/>
  <c r="D48" i="1"/>
  <c r="D49" i="1" s="1"/>
  <c r="AW48" i="1"/>
  <c r="AW49" i="1" s="1"/>
  <c r="BC48" i="1"/>
  <c r="BC49" i="1" s="1"/>
  <c r="R48" i="1"/>
  <c r="R49" i="1" s="1"/>
  <c r="AM48" i="1"/>
  <c r="AM49" i="1" s="1"/>
  <c r="CR48" i="1"/>
  <c r="CR49" i="1" s="1"/>
  <c r="H48" i="1"/>
  <c r="H49" i="1" s="1"/>
  <c r="CL48" i="1"/>
  <c r="CL49" i="1" s="1"/>
  <c r="CD48" i="1"/>
  <c r="CD49" i="1" s="1"/>
  <c r="Q48" i="1"/>
  <c r="Q49" i="1" s="1"/>
  <c r="I48" i="1"/>
  <c r="I49" i="1" s="1"/>
  <c r="BU48" i="1"/>
  <c r="BU49" i="1" s="1"/>
  <c r="AC48" i="1"/>
  <c r="AC49" i="1" s="1"/>
  <c r="CO48" i="1"/>
  <c r="CO49" i="1" s="1"/>
  <c r="S48" i="1"/>
  <c r="S49" i="1" s="1"/>
  <c r="BP48" i="1"/>
  <c r="BP49" i="1" s="1"/>
  <c r="BY48" i="1"/>
  <c r="BY49" i="1" s="1"/>
  <c r="E48" i="1"/>
  <c r="E49" i="1" s="1"/>
  <c r="BL48" i="1"/>
  <c r="BL49" i="1" s="1"/>
  <c r="AE48" i="1"/>
  <c r="AE49" i="1" s="1"/>
  <c r="M48" i="1"/>
  <c r="M49" i="1" s="1"/>
  <c r="AK48" i="1"/>
  <c r="AK49" i="1" s="1"/>
  <c r="CA48" i="1"/>
  <c r="CA49" i="1" s="1"/>
  <c r="G48" i="1"/>
  <c r="G49" i="1" s="1"/>
  <c r="BN48" i="1"/>
  <c r="BN49" i="1" s="1"/>
  <c r="AR48" i="1"/>
  <c r="AR49" i="1" s="1"/>
  <c r="BH48" i="1"/>
  <c r="BH49" i="1" s="1"/>
  <c r="P48" i="1"/>
  <c r="P49" i="1" s="1"/>
  <c r="U48" i="1"/>
  <c r="U49" i="1" s="1"/>
  <c r="N48" i="1"/>
  <c r="N49" i="1" s="1"/>
  <c r="BG48" i="1"/>
  <c r="BG49" i="1" s="1"/>
  <c r="CX48" i="1"/>
  <c r="CX49" i="1" s="1"/>
  <c r="CN48" i="1"/>
  <c r="CN49" i="1" s="1"/>
  <c r="BJ48" i="1"/>
  <c r="BJ49" i="1" s="1"/>
  <c r="BT48" i="1"/>
  <c r="BT49" i="1" s="1"/>
  <c r="AO48" i="1"/>
  <c r="AO49" i="1" s="1"/>
  <c r="J48" i="1"/>
  <c r="J49" i="1" s="1"/>
  <c r="F48" i="1"/>
  <c r="F49" i="1" s="1"/>
  <c r="AX48" i="1"/>
  <c r="AX49" i="1" s="1"/>
  <c r="V48" i="1"/>
  <c r="V49" i="1" s="1"/>
  <c r="BW48" i="1"/>
  <c r="BW49" i="1" s="1"/>
  <c r="CF48" i="1"/>
  <c r="CF49" i="1" s="1"/>
  <c r="O48" i="1"/>
  <c r="O49" i="1" s="1"/>
  <c r="AQ48" i="1"/>
  <c r="AQ49" i="1" s="1"/>
  <c r="CW48" i="1"/>
  <c r="CW49" i="1" s="1"/>
  <c r="AS48" i="1"/>
  <c r="AS49" i="1" s="1"/>
  <c r="BM48" i="1"/>
  <c r="BM49" i="1" s="1"/>
  <c r="AN48" i="1"/>
  <c r="AN49" i="1" s="1"/>
  <c r="X48" i="1"/>
  <c r="X49" i="1" s="1"/>
  <c r="AI48" i="1"/>
  <c r="AI49" i="1" s="1"/>
  <c r="C48" i="1"/>
  <c r="C49" i="1" s="1"/>
  <c r="AT48" i="1"/>
  <c r="AT49" i="1" s="1"/>
  <c r="AG48" i="1"/>
  <c r="AG49" i="1" s="1"/>
  <c r="L48" i="1"/>
  <c r="L49" i="1" s="1"/>
  <c r="Z48" i="1"/>
  <c r="Z49" i="1" s="1"/>
  <c r="CP48" i="1"/>
  <c r="CP49" i="1" s="1"/>
  <c r="BD48" i="1"/>
  <c r="BD49" i="1" s="1"/>
  <c r="W48" i="1"/>
  <c r="W49" i="1" s="1"/>
  <c r="AL48" i="1"/>
  <c r="AL49" i="1" s="1"/>
  <c r="CS48" i="1"/>
  <c r="CS49" i="1" s="1"/>
  <c r="AA48" i="1"/>
  <c r="AA49" i="1" s="1"/>
  <c r="CQ48" i="1"/>
  <c r="CQ49" i="1" s="1"/>
  <c r="CK48" i="1"/>
  <c r="CK49" i="1" s="1"/>
  <c r="BX48" i="1"/>
  <c r="BX49" i="1" s="1"/>
  <c r="AV48" i="1"/>
  <c r="AV49" i="1" s="1"/>
  <c r="CI48" i="1"/>
  <c r="CI49" i="1" s="1"/>
  <c r="CT48" i="1"/>
  <c r="CT49" i="1" s="1"/>
  <c r="BR48" i="1"/>
  <c r="BR49" i="1" s="1"/>
  <c r="BZ48" i="1"/>
  <c r="BZ49" i="1" s="1"/>
  <c r="T48" i="1"/>
  <c r="T49" i="1" s="1"/>
  <c r="BE48" i="1"/>
  <c r="BE49" i="1" s="1"/>
  <c r="BK48" i="1"/>
  <c r="BK49" i="1" s="1"/>
  <c r="K48" i="1"/>
  <c r="K49" i="1" s="1"/>
  <c r="AU48" i="1"/>
  <c r="AU49" i="1" s="1"/>
  <c r="CU48" i="1"/>
  <c r="CU49" i="1" s="1"/>
  <c r="CV48" i="1"/>
  <c r="CV49" i="1" s="1"/>
  <c r="AP48" i="1"/>
  <c r="AP49" i="1" s="1"/>
  <c r="Y48" i="1"/>
  <c r="Y49" i="1" s="1"/>
  <c r="AY48" i="1"/>
  <c r="AY49" i="1" s="1"/>
  <c r="BV48" i="1"/>
  <c r="BV49" i="1" s="1"/>
  <c r="BI48" i="1"/>
  <c r="BI49" i="1" s="1"/>
  <c r="BS48" i="1"/>
  <c r="BS49" i="1" s="1"/>
  <c r="CM48" i="1"/>
  <c r="CM49" i="1" s="1"/>
  <c r="BF48" i="1"/>
  <c r="BF49" i="1" s="1"/>
  <c r="CY48" i="1"/>
  <c r="CY49" i="1" s="1"/>
  <c r="CJ48" i="1"/>
  <c r="CJ49" i="1" s="1"/>
  <c r="AH48" i="1"/>
  <c r="AH49" i="1" s="1"/>
  <c r="CE48" i="1"/>
  <c r="CE49" i="1" s="1"/>
  <c r="AD48" i="1"/>
  <c r="AD49" i="1" s="1"/>
  <c r="AB49" i="1"/>
  <c r="CB49" i="1"/>
  <c r="BB49" i="1"/>
</calcChain>
</file>

<file path=xl/sharedStrings.xml><?xml version="1.0" encoding="utf-8"?>
<sst xmlns="http://schemas.openxmlformats.org/spreadsheetml/2006/main" count="71" uniqueCount="66">
  <si>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</si>
  <si>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</si>
  <si>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</si>
  <si>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</si>
  <si>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</si>
  <si>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</si>
  <si>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</si>
  <si>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</si>
  <si>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Dataset 1</t>
  </si>
  <si>
    <t>Dataset 2</t>
  </si>
  <si>
    <t>Dataset 3</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</si>
  <si>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</si>
  <si>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</si>
  <si>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</si>
  <si>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</si>
  <si>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</si>
  <si>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</si>
  <si>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</si>
  <si>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</si>
  <si>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</si>
  <si>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</si>
  <si>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</si>
  <si>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</si>
  <si>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</si>
  <si>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</si>
  <si>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</si>
  <si>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</si>
  <si>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</si>
  <si>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</si>
  <si>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Your code produces the same values as those in the tables above, given the same variable parameters as the input dataset, and the same global variables, because I am correct.</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</si>
  <si>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</si>
  <si>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</si>
  <si>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</si>
  <si>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</si>
  <si>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</si>
  <si>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Projection Convex (Spot) Confidence /%</t>
  </si>
  <si>
    <t>Upper Boundary Projection Convex (Spot) Confidence /%</t>
  </si>
  <si>
    <t>Raw Depression Polarised Boundary Minima (Spot) Confidence /%</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</si>
  <si>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</si>
  <si>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</si>
  <si>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Maximal confidence of &lt;=100%, and minimal confidence &gt;=0%, where there is actually a fundamental distribution (i.e. where there are more than 2 unique parameter values in the dataset).</t>
  </si>
  <si>
    <t>Nota Bene 1: Traditional probability theory assumes an un-skewed normal distribution. This outdated probability theory also omits the reality of parameter density, and so can't accommodate multi-modality either.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</si>
  <si>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2: This parameter granularity global variable must be restricted to (0 =&lt; x &lt;=50%),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50% would super-nominally simulate the classical normal distribution curve either side of the mean, which originates from the older Bayesian probability theory.</t>
  </si>
  <si>
    <t>Parameter (Non-Null)</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</si>
  <si>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</si>
  <si>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Granularised Duplicate Count</t>
  </si>
  <si>
    <t>Maximum Granularised Duplicate Count</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</si>
  <si>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</si>
  <si>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</si>
  <si>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</si>
  <si>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</si>
  <si>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</si>
  <si>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</si>
  <si>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</si>
  <si>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</si>
  <si>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</si>
  <si>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</si>
  <si>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</si>
  <si>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</si>
  <si>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</si>
  <si>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</si>
  <si>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</si>
  <si>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</si>
  <si>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When median and mean are the same, i.e. where no skew exists, that mean confidence is a distribution maxima, because the dataset is fundamentally symmetrical, and also the mean should be the maxima given a 50% granularity.</t>
  </si>
  <si>
    <t>Zero confidence dataset range when only two unique parameter values exist across the samples (pseudo-binary probability), because fundamentally there is not really a distribution unless you have a minimum of 3 unique parameter values.</t>
  </si>
  <si>
    <t>Nota Bene 4: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Penultimately, multiply by a parameter count doubling factor, in order to normalise onto a 100% scale. Finally, you must make sure that you give all out-of-dataset range projections a confidence of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</si>
</sst>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0">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4" xfId="0" applyBorder="1" applyAlignment="1">
      <alignment horizontal="left" vertical="top" wrapText="1"/>
    </xf>
    <xf numFmtId="0" fontId="0" fillId="0" borderId="0" xfId="0" applyFill="1" applyBorder="1" applyAlignment="1">
      <alignment horizontal="left" vertical="top" wrapText="1"/>
    </xf>
    <xf numFmtId="0" fontId="0" fillId="0" borderId="0" xfId="0" applyFill="1" applyBorder="1"/>
    <xf numFmtId="0" fontId="0" fillId="0" borderId="0" xfId="0" applyFill="1" applyBorder="1" applyAlignment="1"/>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2" borderId="7" xfId="0" applyNumberFormat="1" applyFill="1" applyBorder="1"/>
    <xf numFmtId="2" fontId="0" fillId="2" borderId="4" xfId="0" applyNumberFormat="1" applyFill="1" applyBorder="1"/>
    <xf numFmtId="2" fontId="0" fillId="2" borderId="9" xfId="0" applyNumberFormat="1" applyFill="1" applyBorder="1"/>
    <xf numFmtId="2" fontId="3" fillId="2" borderId="15" xfId="0" applyNumberFormat="1" applyFont="1" applyFill="1" applyBorder="1" applyAlignment="1">
      <alignment horizontal="left" vertical="top" wrapText="1"/>
    </xf>
    <xf numFmtId="2" fontId="3" fillId="3" borderId="16"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23"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3" borderId="24" xfId="0" applyNumberFormat="1" applyFont="1" applyFill="1" applyBorder="1"/>
    <xf numFmtId="2" fontId="3" fillId="3" borderId="25" xfId="0" applyNumberFormat="1" applyFont="1" applyFill="1" applyBorder="1"/>
    <xf numFmtId="2" fontId="0" fillId="2" borderId="2" xfId="0" applyNumberFormat="1" applyFill="1" applyBorder="1"/>
    <xf numFmtId="0" fontId="2" fillId="0" borderId="0" xfId="0" applyFont="1" applyFill="1" applyAlignment="1">
      <alignment horizontal="left" vertical="top"/>
    </xf>
    <xf numFmtId="0" fontId="0" fillId="0" borderId="27" xfId="0" applyFill="1" applyBorder="1" applyAlignment="1">
      <alignment horizontal="left" vertical="top" wrapText="1"/>
    </xf>
    <xf numFmtId="0" fontId="0" fillId="0" borderId="10" xfId="0" applyFill="1" applyBorder="1" applyAlignment="1">
      <alignment horizontal="left" vertical="top" wrapText="1"/>
    </xf>
    <xf numFmtId="0" fontId="0" fillId="0" borderId="11"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28" xfId="0" applyBorder="1" applyAlignment="1">
      <alignment horizontal="left" vertical="top" wrapText="1"/>
    </xf>
    <xf numFmtId="0" fontId="0" fillId="0" borderId="0" xfId="0" applyFill="1" applyAlignment="1">
      <alignment wrapText="1"/>
    </xf>
    <xf numFmtId="0" fontId="0" fillId="0" borderId="0" xfId="0" applyBorder="1"/>
    <xf numFmtId="2" fontId="0" fillId="2" borderId="1" xfId="0" applyNumberFormat="1" applyFill="1" applyBorder="1" applyAlignment="1">
      <alignment horizontal="left" vertical="top" wrapText="1"/>
    </xf>
    <xf numFmtId="2" fontId="0" fillId="2" borderId="8" xfId="0" applyNumberFormat="1" applyFill="1" applyBorder="1" applyAlignment="1">
      <alignment horizontal="left" vertical="top" wrapText="1"/>
    </xf>
    <xf numFmtId="2" fontId="0" fillId="2" borderId="2" xfId="0" applyNumberFormat="1" applyFill="1" applyBorder="1" applyAlignment="1">
      <alignment horizontal="left" vertical="top" wrapText="1"/>
    </xf>
    <xf numFmtId="2" fontId="0" fillId="0" borderId="0" xfId="0" applyNumberFormat="1" applyFill="1" applyAlignment="1">
      <alignment wrapText="1"/>
    </xf>
    <xf numFmtId="0" fontId="0" fillId="0" borderId="18" xfId="0" applyFill="1" applyBorder="1" applyAlignment="1">
      <alignment horizontal="left" vertical="top" wrapText="1"/>
    </xf>
    <xf numFmtId="2" fontId="0" fillId="0" borderId="0" xfId="0" applyNumberFormat="1" applyFill="1" applyBorder="1"/>
    <xf numFmtId="0" fontId="0" fillId="0" borderId="34" xfId="0" applyBorder="1" applyAlignment="1">
      <alignment horizontal="left" vertical="top" wrapText="1"/>
    </xf>
    <xf numFmtId="2" fontId="0" fillId="3" borderId="4" xfId="0" applyNumberFormat="1" applyFill="1" applyBorder="1"/>
    <xf numFmtId="2" fontId="0" fillId="3" borderId="3" xfId="0" applyNumberFormat="1" applyFill="1" applyBorder="1" applyAlignment="1">
      <alignment horizontal="left" vertical="top" wrapText="1"/>
    </xf>
    <xf numFmtId="2" fontId="0" fillId="0" borderId="3" xfId="0" applyNumberFormat="1" applyBorder="1" applyAlignment="1">
      <alignment horizontal="left" vertical="top" wrapText="1"/>
    </xf>
    <xf numFmtId="2" fontId="0" fillId="3" borderId="15" xfId="0" applyNumberFormat="1" applyFill="1" applyBorder="1" applyAlignment="1">
      <alignment horizontal="left" vertical="top" wrapText="1"/>
    </xf>
    <xf numFmtId="2" fontId="0" fillId="3" borderId="17" xfId="0" applyNumberFormat="1" applyFill="1" applyBorder="1"/>
    <xf numFmtId="0" fontId="0" fillId="0" borderId="35" xfId="0" applyFill="1" applyBorder="1" applyAlignment="1">
      <alignment horizontal="left" vertical="top" wrapText="1"/>
    </xf>
    <xf numFmtId="2" fontId="3" fillId="0" borderId="0" xfId="0" applyNumberFormat="1" applyFont="1" applyFill="1" applyBorder="1"/>
    <xf numFmtId="0" fontId="0" fillId="0" borderId="20" xfId="0" applyBorder="1" applyAlignment="1">
      <alignment horizontal="left" vertical="top" wrapText="1"/>
    </xf>
    <xf numFmtId="0" fontId="0" fillId="0" borderId="12" xfId="0" applyFill="1" applyBorder="1" applyAlignment="1">
      <alignment horizontal="left" vertical="top" wrapText="1"/>
    </xf>
    <xf numFmtId="0" fontId="0" fillId="0" borderId="13" xfId="0" applyFill="1" applyBorder="1" applyAlignment="1">
      <alignment horizontal="left" vertical="top" wrapText="1"/>
    </xf>
    <xf numFmtId="2" fontId="0" fillId="2" borderId="6" xfId="0" applyNumberFormat="1" applyFill="1" applyBorder="1"/>
    <xf numFmtId="0" fontId="0" fillId="0" borderId="33" xfId="0" applyFill="1" applyBorder="1" applyAlignment="1">
      <alignment horizontal="left" vertical="top" wrapText="1"/>
    </xf>
    <xf numFmtId="0" fontId="3" fillId="0" borderId="27" xfId="0" applyFont="1" applyFill="1" applyBorder="1" applyAlignment="1">
      <alignment horizontal="left" vertical="top" wrapText="1"/>
    </xf>
    <xf numFmtId="0" fontId="0" fillId="6" borderId="37" xfId="0" applyFill="1" applyBorder="1" applyAlignment="1">
      <alignment horizontal="left" vertical="top" wrapText="1"/>
    </xf>
    <xf numFmtId="0" fontId="0" fillId="6" borderId="38" xfId="0" applyFill="1" applyBorder="1" applyAlignment="1">
      <alignment horizontal="left" vertical="top" wrapText="1"/>
    </xf>
    <xf numFmtId="0" fontId="0" fillId="6" borderId="39" xfId="0" applyFill="1" applyBorder="1" applyAlignment="1">
      <alignment horizontal="left" vertical="top" wrapText="1"/>
    </xf>
    <xf numFmtId="2" fontId="0" fillId="3" borderId="1" xfId="0" applyNumberFormat="1" applyFill="1" applyBorder="1" applyAlignment="1">
      <alignment horizontal="left" vertical="top" wrapText="1"/>
    </xf>
    <xf numFmtId="2" fontId="0" fillId="3" borderId="2" xfId="0" applyNumberFormat="1" applyFill="1" applyBorder="1"/>
    <xf numFmtId="2" fontId="0" fillId="0" borderId="5" xfId="0" applyNumberFormat="1" applyBorder="1" applyAlignment="1">
      <alignment horizontal="left" vertical="top" wrapText="1"/>
    </xf>
    <xf numFmtId="2" fontId="3" fillId="3" borderId="26" xfId="0" applyNumberFormat="1" applyFont="1" applyFill="1" applyBorder="1"/>
    <xf numFmtId="2" fontId="3" fillId="2" borderId="1" xfId="0" applyNumberFormat="1" applyFont="1" applyFill="1" applyBorder="1" applyAlignment="1">
      <alignment horizontal="left" vertical="top" wrapText="1"/>
    </xf>
    <xf numFmtId="2" fontId="3" fillId="3" borderId="36" xfId="0" applyNumberFormat="1" applyFont="1" applyFill="1" applyBorder="1"/>
    <xf numFmtId="2" fontId="3" fillId="3" borderId="2" xfId="0" applyNumberFormat="1" applyFont="1" applyFill="1" applyBorder="1"/>
    <xf numFmtId="2" fontId="3" fillId="3" borderId="3" xfId="0" applyNumberFormat="1" applyFont="1" applyFill="1" applyBorder="1"/>
    <xf numFmtId="2" fontId="0" fillId="0" borderId="12" xfId="0" applyNumberFormat="1" applyBorder="1" applyAlignment="1">
      <alignment horizontal="left" vertical="top" wrapText="1"/>
    </xf>
    <xf numFmtId="2" fontId="0" fillId="0" borderId="13" xfId="0" applyNumberFormat="1" applyBorder="1" applyAlignment="1">
      <alignment horizontal="left" vertical="top" wrapText="1"/>
    </xf>
    <xf numFmtId="2" fontId="0" fillId="0" borderId="33" xfId="0" applyNumberFormat="1" applyBorder="1" applyAlignment="1">
      <alignment horizontal="left" vertical="top"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0" xfId="0" applyFill="1" applyBorder="1" applyAlignment="1">
      <alignment horizontal="center" wrapText="1"/>
    </xf>
    <xf numFmtId="0" fontId="0" fillId="5" borderId="29" xfId="0" applyFill="1" applyBorder="1" applyAlignment="1">
      <alignment horizontal="center" wrapText="1"/>
    </xf>
    <xf numFmtId="0" fontId="0" fillId="5" borderId="30" xfId="0" applyFill="1" applyBorder="1" applyAlignment="1">
      <alignment horizontal="center" wrapText="1"/>
    </xf>
    <xf numFmtId="0" fontId="4" fillId="5" borderId="18" xfId="0" applyFont="1" applyFill="1" applyBorder="1" applyAlignment="1">
      <alignment horizontal="center"/>
    </xf>
    <xf numFmtId="0" fontId="4" fillId="5" borderId="19" xfId="0" applyFont="1" applyFill="1" applyBorder="1" applyAlignment="1">
      <alignment horizontal="center"/>
    </xf>
    <xf numFmtId="0" fontId="4" fillId="5" borderId="20" xfId="0" applyFont="1" applyFill="1" applyBorder="1" applyAlignment="1">
      <alignment horizontal="center"/>
    </xf>
    <xf numFmtId="0" fontId="0" fillId="4" borderId="14" xfId="0" applyFill="1" applyBorder="1" applyAlignment="1">
      <alignment horizontal="center" vertical="top" wrapText="1"/>
    </xf>
    <xf numFmtId="0" fontId="0" fillId="4" borderId="21" xfId="0" applyFill="1" applyBorder="1" applyAlignment="1">
      <alignment horizontal="center" vertical="top" wrapText="1"/>
    </xf>
    <xf numFmtId="0" fontId="0" fillId="4" borderId="22" xfId="0" applyFill="1" applyBorder="1" applyAlignment="1">
      <alignment horizontal="center" vertical="top" wrapText="1"/>
    </xf>
    <xf numFmtId="0" fontId="0" fillId="0" borderId="28" xfId="0" applyBorder="1" applyAlignment="1">
      <alignment horizontal="center" vertical="top"/>
    </xf>
    <xf numFmtId="0" fontId="0" fillId="0" borderId="31" xfId="0" applyBorder="1" applyAlignment="1">
      <alignment horizontal="center" vertical="top"/>
    </xf>
    <xf numFmtId="0" fontId="0" fillId="0" borderId="28" xfId="0" applyBorder="1" applyAlignment="1">
      <alignment horizontal="center"/>
    </xf>
    <xf numFmtId="0" fontId="0" fillId="0" borderId="32" xfId="0" applyBorder="1" applyAlignment="1">
      <alignment horizontal="center"/>
    </xf>
    <xf numFmtId="0" fontId="0" fillId="5" borderId="15" xfId="0" applyFill="1" applyBorder="1" applyAlignment="1">
      <alignment horizontal="center" wrapText="1"/>
    </xf>
    <xf numFmtId="0" fontId="0" fillId="5" borderId="16" xfId="0" applyFill="1" applyBorder="1" applyAlignment="1">
      <alignment horizontal="center" wrapText="1"/>
    </xf>
    <xf numFmtId="0" fontId="0" fillId="5" borderId="17"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2.0868363104776178E-2"/>
          <c:y val="0.1701591245070749"/>
          <c:w val="0.95231509828026129"/>
          <c:h val="0.7157495468912769"/>
        </c:manualLayout>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Michaelian_Proability_Theory!$B$34:$CZ$34</c:f>
              <c:numCache>
                <c:formatCode>0.00</c:formatCode>
                <c:ptCount val="103"/>
                <c:pt idx="0">
                  <c:v>-600</c:v>
                </c:pt>
                <c:pt idx="1">
                  <c:v>-500</c:v>
                </c:pt>
                <c:pt idx="2">
                  <c:v>-490</c:v>
                </c:pt>
                <c:pt idx="3">
                  <c:v>-480</c:v>
                </c:pt>
                <c:pt idx="4">
                  <c:v>-470</c:v>
                </c:pt>
                <c:pt idx="5">
                  <c:v>-460</c:v>
                </c:pt>
                <c:pt idx="6">
                  <c:v>-450</c:v>
                </c:pt>
                <c:pt idx="7">
                  <c:v>-440</c:v>
                </c:pt>
                <c:pt idx="8">
                  <c:v>-430</c:v>
                </c:pt>
                <c:pt idx="9">
                  <c:v>-420</c:v>
                </c:pt>
                <c:pt idx="10">
                  <c:v>-410</c:v>
                </c:pt>
                <c:pt idx="11">
                  <c:v>-400</c:v>
                </c:pt>
                <c:pt idx="12">
                  <c:v>-390</c:v>
                </c:pt>
                <c:pt idx="13">
                  <c:v>-380</c:v>
                </c:pt>
                <c:pt idx="14">
                  <c:v>-370</c:v>
                </c:pt>
                <c:pt idx="15">
                  <c:v>-360</c:v>
                </c:pt>
                <c:pt idx="16">
                  <c:v>-350</c:v>
                </c:pt>
                <c:pt idx="17">
                  <c:v>-340</c:v>
                </c:pt>
                <c:pt idx="18">
                  <c:v>-330</c:v>
                </c:pt>
                <c:pt idx="19">
                  <c:v>-320</c:v>
                </c:pt>
                <c:pt idx="20">
                  <c:v>-310</c:v>
                </c:pt>
                <c:pt idx="21">
                  <c:v>-300</c:v>
                </c:pt>
                <c:pt idx="22">
                  <c:v>-290</c:v>
                </c:pt>
                <c:pt idx="23">
                  <c:v>-280</c:v>
                </c:pt>
                <c:pt idx="24">
                  <c:v>-270</c:v>
                </c:pt>
                <c:pt idx="25">
                  <c:v>-260</c:v>
                </c:pt>
                <c:pt idx="26">
                  <c:v>-250</c:v>
                </c:pt>
                <c:pt idx="27">
                  <c:v>-240</c:v>
                </c:pt>
                <c:pt idx="28">
                  <c:v>-230</c:v>
                </c:pt>
                <c:pt idx="29">
                  <c:v>-220</c:v>
                </c:pt>
                <c:pt idx="30">
                  <c:v>-210</c:v>
                </c:pt>
                <c:pt idx="31">
                  <c:v>-200</c:v>
                </c:pt>
                <c:pt idx="32">
                  <c:v>-190</c:v>
                </c:pt>
                <c:pt idx="33">
                  <c:v>-180</c:v>
                </c:pt>
                <c:pt idx="34">
                  <c:v>-170</c:v>
                </c:pt>
                <c:pt idx="35">
                  <c:v>-160</c:v>
                </c:pt>
                <c:pt idx="36">
                  <c:v>-150</c:v>
                </c:pt>
                <c:pt idx="37">
                  <c:v>-140</c:v>
                </c:pt>
                <c:pt idx="38">
                  <c:v>-130</c:v>
                </c:pt>
                <c:pt idx="39">
                  <c:v>-120</c:v>
                </c:pt>
                <c:pt idx="40">
                  <c:v>-110</c:v>
                </c:pt>
                <c:pt idx="41">
                  <c:v>-100</c:v>
                </c:pt>
                <c:pt idx="42">
                  <c:v>-90</c:v>
                </c:pt>
                <c:pt idx="43">
                  <c:v>-80</c:v>
                </c:pt>
                <c:pt idx="44">
                  <c:v>-70</c:v>
                </c:pt>
                <c:pt idx="45">
                  <c:v>-60</c:v>
                </c:pt>
                <c:pt idx="46">
                  <c:v>-50</c:v>
                </c:pt>
                <c:pt idx="47">
                  <c:v>-40</c:v>
                </c:pt>
                <c:pt idx="48">
                  <c:v>-30</c:v>
                </c:pt>
                <c:pt idx="49">
                  <c:v>-20</c:v>
                </c:pt>
                <c:pt idx="50">
                  <c:v>-10</c:v>
                </c:pt>
                <c:pt idx="51">
                  <c:v>0</c:v>
                </c:pt>
                <c:pt idx="52">
                  <c:v>10</c:v>
                </c:pt>
                <c:pt idx="53">
                  <c:v>20</c:v>
                </c:pt>
                <c:pt idx="54">
                  <c:v>30</c:v>
                </c:pt>
                <c:pt idx="55">
                  <c:v>40</c:v>
                </c:pt>
                <c:pt idx="56">
                  <c:v>50</c:v>
                </c:pt>
                <c:pt idx="57">
                  <c:v>60</c:v>
                </c:pt>
                <c:pt idx="58">
                  <c:v>70</c:v>
                </c:pt>
                <c:pt idx="59">
                  <c:v>80</c:v>
                </c:pt>
                <c:pt idx="60">
                  <c:v>90</c:v>
                </c:pt>
                <c:pt idx="61">
                  <c:v>100</c:v>
                </c:pt>
                <c:pt idx="62">
                  <c:v>110</c:v>
                </c:pt>
                <c:pt idx="63">
                  <c:v>120</c:v>
                </c:pt>
                <c:pt idx="64">
                  <c:v>130</c:v>
                </c:pt>
                <c:pt idx="65">
                  <c:v>140</c:v>
                </c:pt>
                <c:pt idx="66">
                  <c:v>150</c:v>
                </c:pt>
                <c:pt idx="67">
                  <c:v>160</c:v>
                </c:pt>
                <c:pt idx="68">
                  <c:v>170</c:v>
                </c:pt>
                <c:pt idx="69">
                  <c:v>180</c:v>
                </c:pt>
                <c:pt idx="70">
                  <c:v>190</c:v>
                </c:pt>
                <c:pt idx="71">
                  <c:v>200</c:v>
                </c:pt>
                <c:pt idx="72">
                  <c:v>210</c:v>
                </c:pt>
                <c:pt idx="73">
                  <c:v>220</c:v>
                </c:pt>
                <c:pt idx="74">
                  <c:v>230</c:v>
                </c:pt>
                <c:pt idx="75">
                  <c:v>240</c:v>
                </c:pt>
                <c:pt idx="76">
                  <c:v>250</c:v>
                </c:pt>
                <c:pt idx="77">
                  <c:v>260</c:v>
                </c:pt>
                <c:pt idx="78">
                  <c:v>270</c:v>
                </c:pt>
                <c:pt idx="79">
                  <c:v>280</c:v>
                </c:pt>
                <c:pt idx="80">
                  <c:v>290</c:v>
                </c:pt>
                <c:pt idx="81">
                  <c:v>300</c:v>
                </c:pt>
                <c:pt idx="82">
                  <c:v>310</c:v>
                </c:pt>
                <c:pt idx="83">
                  <c:v>320</c:v>
                </c:pt>
                <c:pt idx="84">
                  <c:v>330</c:v>
                </c:pt>
                <c:pt idx="85">
                  <c:v>340</c:v>
                </c:pt>
                <c:pt idx="86">
                  <c:v>350</c:v>
                </c:pt>
                <c:pt idx="87">
                  <c:v>360</c:v>
                </c:pt>
                <c:pt idx="88">
                  <c:v>370</c:v>
                </c:pt>
                <c:pt idx="89">
                  <c:v>380</c:v>
                </c:pt>
                <c:pt idx="90">
                  <c:v>390</c:v>
                </c:pt>
                <c:pt idx="91">
                  <c:v>400</c:v>
                </c:pt>
                <c:pt idx="92">
                  <c:v>410</c:v>
                </c:pt>
                <c:pt idx="93">
                  <c:v>420</c:v>
                </c:pt>
                <c:pt idx="94">
                  <c:v>430</c:v>
                </c:pt>
                <c:pt idx="95">
                  <c:v>440</c:v>
                </c:pt>
                <c:pt idx="96">
                  <c:v>450</c:v>
                </c:pt>
                <c:pt idx="97">
                  <c:v>460</c:v>
                </c:pt>
                <c:pt idx="98">
                  <c:v>470</c:v>
                </c:pt>
                <c:pt idx="99">
                  <c:v>480</c:v>
                </c:pt>
                <c:pt idx="100">
                  <c:v>490</c:v>
                </c:pt>
                <c:pt idx="101">
                  <c:v>500</c:v>
                </c:pt>
                <c:pt idx="102">
                  <c:v>600</c:v>
                </c:pt>
              </c:numCache>
            </c:numRef>
          </c:xVal>
          <c:yVal>
            <c:numRef>
              <c:f>Michaelian_Proability_Theory!$B$48:$CZ$48</c:f>
              <c:numCache>
                <c:formatCode>0.00</c:formatCode>
                <c:ptCount val="103"/>
                <c:pt idx="0">
                  <c:v>0</c:v>
                </c:pt>
                <c:pt idx="1">
                  <c:v>37.5</c:v>
                </c:pt>
                <c:pt idx="2">
                  <c:v>39.12264875999999</c:v>
                </c:pt>
                <c:pt idx="3">
                  <c:v>40.289208319999993</c:v>
                </c:pt>
                <c:pt idx="4">
                  <c:v>41.068234679999989</c:v>
                </c:pt>
                <c:pt idx="5">
                  <c:v>41.522634240000002</c:v>
                </c:pt>
                <c:pt idx="6">
                  <c:v>41.709874999999997</c:v>
                </c:pt>
                <c:pt idx="7">
                  <c:v>41.682197759999994</c:v>
                </c:pt>
                <c:pt idx="8">
                  <c:v>41.486827320000003</c:v>
                </c:pt>
                <c:pt idx="9">
                  <c:v>41.166183679999996</c:v>
                </c:pt>
                <c:pt idx="10">
                  <c:v>40.758093239999994</c:v>
                </c:pt>
                <c:pt idx="11">
                  <c:v>40.296000000000006</c:v>
                </c:pt>
                <c:pt idx="12">
                  <c:v>39.80917676</c:v>
                </c:pt>
                <c:pt idx="13">
                  <c:v>39.322936319999997</c:v>
                </c:pt>
                <c:pt idx="14">
                  <c:v>38.858842679999995</c:v>
                </c:pt>
                <c:pt idx="15">
                  <c:v>38.434922239999999</c:v>
                </c:pt>
                <c:pt idx="16">
                  <c:v>38.065874999999991</c:v>
                </c:pt>
                <c:pt idx="17">
                  <c:v>37.763285760000002</c:v>
                </c:pt>
                <c:pt idx="18">
                  <c:v>37.53583531999999</c:v>
                </c:pt>
                <c:pt idx="19">
                  <c:v>37.389511679999998</c:v>
                </c:pt>
                <c:pt idx="20">
                  <c:v>37.327821240000006</c:v>
                </c:pt>
                <c:pt idx="21">
                  <c:v>37.352000000000004</c:v>
                </c:pt>
                <c:pt idx="22">
                  <c:v>37.46122476</c:v>
                </c:pt>
                <c:pt idx="23">
                  <c:v>37.652824320000001</c:v>
                </c:pt>
                <c:pt idx="24">
                  <c:v>37.922490680000003</c:v>
                </c:pt>
                <c:pt idx="25">
                  <c:v>38.264490240000001</c:v>
                </c:pt>
                <c:pt idx="26">
                  <c:v>38.671875</c:v>
                </c:pt>
                <c:pt idx="27">
                  <c:v>39.852490240000002</c:v>
                </c:pt>
                <c:pt idx="28">
                  <c:v>41.151490679999995</c:v>
                </c:pt>
                <c:pt idx="29">
                  <c:v>42.578824320000003</c:v>
                </c:pt>
                <c:pt idx="30">
                  <c:v>44.143224759999995</c:v>
                </c:pt>
                <c:pt idx="31">
                  <c:v>45.852000000000004</c:v>
                </c:pt>
                <c:pt idx="32">
                  <c:v>47.710821240000001</c:v>
                </c:pt>
                <c:pt idx="33">
                  <c:v>49.723511680000001</c:v>
                </c:pt>
                <c:pt idx="34">
                  <c:v>51.891835319999998</c:v>
                </c:pt>
                <c:pt idx="35">
                  <c:v>54.21528576</c:v>
                </c:pt>
                <c:pt idx="36">
                  <c:v>56.690874999999991</c:v>
                </c:pt>
                <c:pt idx="37">
                  <c:v>59.312922239999999</c:v>
                </c:pt>
                <c:pt idx="38">
                  <c:v>62.072842679999994</c:v>
                </c:pt>
                <c:pt idx="39">
                  <c:v>64.958936319999992</c:v>
                </c:pt>
                <c:pt idx="40">
                  <c:v>67.956176760000005</c:v>
                </c:pt>
                <c:pt idx="41">
                  <c:v>71.046000000000006</c:v>
                </c:pt>
                <c:pt idx="42">
                  <c:v>74.206093239999987</c:v>
                </c:pt>
                <c:pt idx="43">
                  <c:v>77.410183679999989</c:v>
                </c:pt>
                <c:pt idx="44">
                  <c:v>80.62782731999998</c:v>
                </c:pt>
                <c:pt idx="45">
                  <c:v>83.824197760000004</c:v>
                </c:pt>
                <c:pt idx="46">
                  <c:v>86.959875000000011</c:v>
                </c:pt>
                <c:pt idx="47">
                  <c:v>89.990634239999991</c:v>
                </c:pt>
                <c:pt idx="48">
                  <c:v>92.867234679999996</c:v>
                </c:pt>
                <c:pt idx="49">
                  <c:v>95.535208319999967</c:v>
                </c:pt>
                <c:pt idx="50">
                  <c:v>97.934648759999973</c:v>
                </c:pt>
                <c:pt idx="51">
                  <c:v>100</c:v>
                </c:pt>
                <c:pt idx="52">
                  <c:v>98.426971481481473</c:v>
                </c:pt>
                <c:pt idx="53">
                  <c:v>96.374951111111102</c:v>
                </c:pt>
                <c:pt idx="54">
                  <c:v>93.981089999999995</c:v>
                </c:pt>
                <c:pt idx="55">
                  <c:v>91.365321481481473</c:v>
                </c:pt>
                <c:pt idx="56">
                  <c:v>88.631250000000009</c:v>
                </c:pt>
                <c:pt idx="57">
                  <c:v>85.867040000000003</c:v>
                </c:pt>
                <c:pt idx="58">
                  <c:v>83.146304814814812</c:v>
                </c:pt>
                <c:pt idx="59">
                  <c:v>80.528995555555554</c:v>
                </c:pt>
                <c:pt idx="60">
                  <c:v>78.06228999999999</c:v>
                </c:pt>
                <c:pt idx="61">
                  <c:v>75.781481481481478</c:v>
                </c:pt>
                <c:pt idx="62">
                  <c:v>73.710867777777764</c:v>
                </c:pt>
                <c:pt idx="63">
                  <c:v>71.864639999999994</c:v>
                </c:pt>
                <c:pt idx="64">
                  <c:v>70.247771481481465</c:v>
                </c:pt>
                <c:pt idx="65">
                  <c:v>68.85690666666666</c:v>
                </c:pt>
                <c:pt idx="66">
                  <c:v>67.681249999999991</c:v>
                </c:pt>
                <c:pt idx="67">
                  <c:v>67.431039999999996</c:v>
                </c:pt>
                <c:pt idx="68">
                  <c:v>67.366838148148148</c:v>
                </c:pt>
                <c:pt idx="69">
                  <c:v>67.498239999999996</c:v>
                </c:pt>
                <c:pt idx="70">
                  <c:v>67.827401111111101</c:v>
                </c:pt>
                <c:pt idx="71">
                  <c:v>68.348148148148141</c:v>
                </c:pt>
                <c:pt idx="72">
                  <c:v>69.045089999999973</c:v>
                </c:pt>
                <c:pt idx="73">
                  <c:v>69.892728888888882</c:v>
                </c:pt>
                <c:pt idx="74">
                  <c:v>70.854571481481486</c:v>
                </c:pt>
                <c:pt idx="75">
                  <c:v>71.88224000000001</c:v>
                </c:pt>
                <c:pt idx="76">
                  <c:v>72.914583333333326</c:v>
                </c:pt>
                <c:pt idx="77">
                  <c:v>73.876788148148151</c:v>
                </c:pt>
                <c:pt idx="78">
                  <c:v>74.679490000000001</c:v>
                </c:pt>
                <c:pt idx="79">
                  <c:v>75.217884444444437</c:v>
                </c:pt>
                <c:pt idx="80">
                  <c:v>75.370838148148138</c:v>
                </c:pt>
                <c:pt idx="81">
                  <c:v>75</c:v>
                </c:pt>
                <c:pt idx="82">
                  <c:v>74.451386249999985</c:v>
                </c:pt>
                <c:pt idx="83">
                  <c:v>73.409279999999995</c:v>
                </c:pt>
                <c:pt idx="84">
                  <c:v>72.076473749999991</c:v>
                </c:pt>
                <c:pt idx="85">
                  <c:v>70.620480000000015</c:v>
                </c:pt>
                <c:pt idx="86">
                  <c:v>69.17578125</c:v>
                </c:pt>
                <c:pt idx="87">
                  <c:v>67.846079999999986</c:v>
                </c:pt>
                <c:pt idx="88">
                  <c:v>66.706548749999996</c:v>
                </c:pt>
                <c:pt idx="89">
                  <c:v>65.806080000000009</c:v>
                </c:pt>
                <c:pt idx="90">
                  <c:v>65.169536250000007</c:v>
                </c:pt>
                <c:pt idx="91">
                  <c:v>64.800000000000011</c:v>
                </c:pt>
                <c:pt idx="92">
                  <c:v>65.169536250000007</c:v>
                </c:pt>
                <c:pt idx="93">
                  <c:v>65.806080000000009</c:v>
                </c:pt>
                <c:pt idx="94">
                  <c:v>66.706548749999996</c:v>
                </c:pt>
                <c:pt idx="95">
                  <c:v>67.846079999999986</c:v>
                </c:pt>
                <c:pt idx="96">
                  <c:v>69.17578125</c:v>
                </c:pt>
                <c:pt idx="97">
                  <c:v>70.620480000000015</c:v>
                </c:pt>
                <c:pt idx="98">
                  <c:v>72.076473749999991</c:v>
                </c:pt>
                <c:pt idx="99">
                  <c:v>73.409279999999995</c:v>
                </c:pt>
                <c:pt idx="100">
                  <c:v>74.451386249999985</c:v>
                </c:pt>
                <c:pt idx="101">
                  <c:v>75</c:v>
                </c:pt>
                <c:pt idx="102">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51</xdr:row>
      <xdr:rowOff>4762</xdr:rowOff>
    </xdr:from>
    <xdr:to>
      <xdr:col>6</xdr:col>
      <xdr:colOff>0</xdr:colOff>
      <xdr:row>66</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81"/>
  <sheetViews>
    <sheetView tabSelected="1" topLeftCell="A31" zoomScale="85" zoomScaleNormal="85" workbookViewId="0">
      <selection activeCell="A51" sqref="A51"/>
    </sheetView>
  </sheetViews>
  <sheetFormatPr defaultRowHeight="14.4" x14ac:dyDescent="0.3"/>
  <cols>
    <col min="1" max="1" width="64.44140625" customWidth="1"/>
    <col min="2" max="2" width="9.88671875" customWidth="1"/>
    <col min="3" max="3" width="9.77734375" customWidth="1"/>
    <col min="4" max="4" width="12.77734375" customWidth="1"/>
    <col min="5" max="5" width="9.77734375" customWidth="1"/>
    <col min="6" max="6" width="9.6640625" customWidth="1"/>
    <col min="7" max="8" width="11.77734375" customWidth="1"/>
    <col min="9" max="9" width="9.77734375" customWidth="1"/>
    <col min="10" max="10" width="9.6640625" customWidth="1"/>
    <col min="11" max="11" width="11.77734375" bestFit="1" customWidth="1"/>
    <col min="12" max="12" width="11.77734375" customWidth="1"/>
    <col min="13" max="63" width="12" customWidth="1"/>
    <col min="64" max="65" width="17.21875" bestFit="1" customWidth="1"/>
    <col min="66" max="70" width="9.6640625" customWidth="1"/>
    <col min="71" max="101" width="17.21875" bestFit="1" customWidth="1"/>
    <col min="102" max="103" width="17.21875" customWidth="1"/>
    <col min="104" max="104" width="17.21875" bestFit="1" customWidth="1"/>
  </cols>
  <sheetData>
    <row r="1" spans="1:63" x14ac:dyDescent="0.3">
      <c r="A1" t="s">
        <v>22</v>
      </c>
    </row>
    <row r="2" spans="1:63" x14ac:dyDescent="0.3">
      <c r="A2" s="9" t="s">
        <v>41</v>
      </c>
    </row>
    <row r="3" spans="1:63" ht="15" thickBot="1" x14ac:dyDescent="0.35"/>
    <row r="4" spans="1:63" ht="15" thickBot="1" x14ac:dyDescent="0.35">
      <c r="A4" t="s">
        <v>21</v>
      </c>
      <c r="B4" s="25">
        <v>50</v>
      </c>
    </row>
    <row r="5" spans="1:63" x14ac:dyDescent="0.3">
      <c r="A5" s="9" t="s">
        <v>42</v>
      </c>
    </row>
    <row r="6" spans="1:63" ht="15" thickBot="1" x14ac:dyDescent="0.35"/>
    <row r="7" spans="1:63" ht="15" thickBot="1" x14ac:dyDescent="0.35">
      <c r="A7" s="3" t="s">
        <v>4</v>
      </c>
      <c r="B7" s="93" t="s">
        <v>8</v>
      </c>
      <c r="C7" s="94"/>
      <c r="D7" s="94"/>
      <c r="E7" s="96" t="s">
        <v>9</v>
      </c>
      <c r="F7" s="97"/>
      <c r="G7" s="98" t="s">
        <v>10</v>
      </c>
      <c r="H7" s="99"/>
      <c r="K7" s="7"/>
      <c r="L7" s="7"/>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7"/>
      <c r="BK7" s="7"/>
    </row>
    <row r="8" spans="1:63" ht="46.8" customHeight="1" thickBot="1" x14ac:dyDescent="0.35">
      <c r="A8" s="4" t="s">
        <v>3</v>
      </c>
      <c r="B8" s="62" t="s">
        <v>43</v>
      </c>
      <c r="C8" s="63" t="s">
        <v>23</v>
      </c>
      <c r="D8" s="65" t="s">
        <v>45</v>
      </c>
      <c r="E8" s="59" t="s">
        <v>43</v>
      </c>
      <c r="F8" s="53" t="s">
        <v>23</v>
      </c>
      <c r="G8" s="51" t="s">
        <v>43</v>
      </c>
      <c r="H8" s="61" t="s">
        <v>23</v>
      </c>
      <c r="K8" s="5"/>
      <c r="L8" s="5"/>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5"/>
      <c r="BK8" s="5"/>
    </row>
    <row r="9" spans="1:63" x14ac:dyDescent="0.3">
      <c r="A9" s="67" t="s">
        <v>47</v>
      </c>
      <c r="B9" s="40">
        <v>-500</v>
      </c>
      <c r="C9" s="13">
        <v>1</v>
      </c>
      <c r="D9" s="32">
        <f>(((SUMIFS(C$9:C$24,B$9:B$24,"&gt;="&amp;($B9-(($B$26-$B$25)*(B$4/100))),B$9:B$24,"&lt;="&amp;($B9+(($B$26-$B$25)*(B$4/100)))))))</f>
        <v>6</v>
      </c>
      <c r="E9" s="70"/>
      <c r="F9" s="71"/>
      <c r="G9" s="70"/>
      <c r="H9" s="71"/>
      <c r="L9" s="52"/>
      <c r="M9" s="52"/>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row>
    <row r="10" spans="1:63" x14ac:dyDescent="0.3">
      <c r="A10" s="68" t="s">
        <v>48</v>
      </c>
      <c r="B10" s="41">
        <v>-500</v>
      </c>
      <c r="C10" s="14">
        <v>1</v>
      </c>
      <c r="D10" s="15">
        <f t="shared" ref="D10:D17" si="0">(((SUMIFS(C$9:C$24,B$9:B$24,"&gt;="&amp;($B10-(($B$26-$B$25)*(B$4/100))),B$9:B$24,"&lt;="&amp;($B10+(($B$26-$B$25)*(B$4/100)))))))</f>
        <v>6</v>
      </c>
      <c r="E10" s="57"/>
      <c r="F10" s="58"/>
      <c r="G10" s="55"/>
      <c r="H10" s="54"/>
      <c r="K10" s="52"/>
      <c r="L10" s="52"/>
      <c r="M10" s="52"/>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row>
    <row r="11" spans="1:63" x14ac:dyDescent="0.3">
      <c r="A11" s="68" t="s">
        <v>49</v>
      </c>
      <c r="B11" s="41">
        <v>-500</v>
      </c>
      <c r="C11" s="14">
        <v>1</v>
      </c>
      <c r="D11" s="15">
        <f t="shared" si="0"/>
        <v>6</v>
      </c>
      <c r="E11" s="57"/>
      <c r="F11" s="58"/>
      <c r="G11" s="55"/>
      <c r="H11" s="54"/>
      <c r="K11" s="52"/>
      <c r="L11" s="52"/>
      <c r="M11" s="52"/>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row>
    <row r="12" spans="1:63" x14ac:dyDescent="0.3">
      <c r="A12" s="68" t="s">
        <v>50</v>
      </c>
      <c r="B12" s="41">
        <v>-500</v>
      </c>
      <c r="C12" s="14">
        <v>1</v>
      </c>
      <c r="D12" s="15">
        <f t="shared" si="0"/>
        <v>6</v>
      </c>
      <c r="E12" s="57"/>
      <c r="F12" s="58"/>
      <c r="G12" s="55"/>
      <c r="H12" s="54"/>
      <c r="K12" s="52"/>
      <c r="L12" s="52"/>
      <c r="M12" s="52"/>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row>
    <row r="13" spans="1:63" x14ac:dyDescent="0.3">
      <c r="A13" s="68" t="s">
        <v>51</v>
      </c>
      <c r="B13" s="41">
        <v>300</v>
      </c>
      <c r="C13" s="14">
        <v>1</v>
      </c>
      <c r="D13" s="15">
        <f t="shared" si="0"/>
        <v>12</v>
      </c>
      <c r="E13" s="57"/>
      <c r="F13" s="58"/>
      <c r="G13" s="55"/>
      <c r="H13" s="54"/>
      <c r="K13" s="52"/>
      <c r="L13" s="52"/>
      <c r="M13" s="52"/>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row>
    <row r="14" spans="1:63" x14ac:dyDescent="0.3">
      <c r="A14" s="68" t="s">
        <v>52</v>
      </c>
      <c r="B14" s="41">
        <v>500</v>
      </c>
      <c r="C14" s="14">
        <v>1</v>
      </c>
      <c r="D14" s="15">
        <f t="shared" si="0"/>
        <v>12</v>
      </c>
      <c r="E14" s="57"/>
      <c r="F14" s="58"/>
      <c r="G14" s="55"/>
      <c r="H14" s="54"/>
      <c r="K14" s="52"/>
      <c r="L14" s="52"/>
      <c r="M14" s="52"/>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row>
    <row r="15" spans="1:63" x14ac:dyDescent="0.3">
      <c r="A15" s="68" t="s">
        <v>53</v>
      </c>
      <c r="B15" s="41">
        <v>500</v>
      </c>
      <c r="C15" s="14">
        <v>1</v>
      </c>
      <c r="D15" s="15">
        <f t="shared" si="0"/>
        <v>12</v>
      </c>
      <c r="E15" s="57"/>
      <c r="F15" s="58"/>
      <c r="G15" s="55"/>
      <c r="H15" s="54"/>
      <c r="K15" s="52"/>
      <c r="L15" s="52"/>
      <c r="M15" s="52"/>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row>
    <row r="16" spans="1:63" x14ac:dyDescent="0.3">
      <c r="A16" s="68" t="s">
        <v>54</v>
      </c>
      <c r="B16" s="41">
        <v>0</v>
      </c>
      <c r="C16" s="14">
        <v>1</v>
      </c>
      <c r="D16" s="15">
        <f t="shared" si="0"/>
        <v>16</v>
      </c>
      <c r="E16" s="57"/>
      <c r="F16" s="58"/>
      <c r="G16" s="55"/>
      <c r="H16" s="54"/>
      <c r="K16" s="52"/>
      <c r="L16" s="52"/>
      <c r="M16" s="52"/>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row>
    <row r="17" spans="1:63" x14ac:dyDescent="0.3">
      <c r="A17" s="68" t="s">
        <v>55</v>
      </c>
      <c r="B17" s="41">
        <v>0</v>
      </c>
      <c r="C17" s="14">
        <v>1</v>
      </c>
      <c r="D17" s="15">
        <f t="shared" si="0"/>
        <v>16</v>
      </c>
      <c r="E17" s="57"/>
      <c r="F17" s="58"/>
      <c r="G17" s="55"/>
      <c r="H17" s="54"/>
      <c r="K17" s="52"/>
      <c r="L17" s="52"/>
      <c r="M17" s="52"/>
      <c r="N17" s="6"/>
      <c r="O17" s="6"/>
      <c r="P17" s="6"/>
      <c r="Q17" s="6"/>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row>
    <row r="18" spans="1:63" x14ac:dyDescent="0.3">
      <c r="A18" s="68" t="s">
        <v>56</v>
      </c>
      <c r="B18" s="41">
        <v>500</v>
      </c>
      <c r="C18" s="14">
        <v>1</v>
      </c>
      <c r="D18" s="15">
        <f t="shared" ref="D18:D23" si="1">(((SUMIFS(C$9:C$24,B$9:B$24,"&gt;="&amp;($B18-(($B$26-$B$25)*(B$4/100))),B$9:B$24,"&lt;="&amp;($B18+(($B$26-$B$25)*(B$4/100)))))))</f>
        <v>12</v>
      </c>
      <c r="E18" s="55"/>
      <c r="F18" s="54"/>
      <c r="G18" s="55"/>
      <c r="H18" s="54"/>
      <c r="K18" s="52"/>
      <c r="L18" s="52"/>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row>
    <row r="19" spans="1:63" x14ac:dyDescent="0.3">
      <c r="A19" s="68" t="s">
        <v>57</v>
      </c>
      <c r="B19" s="41">
        <v>500</v>
      </c>
      <c r="C19" s="14">
        <v>1</v>
      </c>
      <c r="D19" s="15">
        <f t="shared" si="1"/>
        <v>12</v>
      </c>
      <c r="E19" s="55"/>
      <c r="F19" s="54"/>
      <c r="G19" s="55"/>
      <c r="H19" s="54"/>
      <c r="K19" s="52"/>
      <c r="L19" s="52"/>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39"/>
    </row>
    <row r="20" spans="1:63" x14ac:dyDescent="0.3">
      <c r="A20" s="68" t="s">
        <v>58</v>
      </c>
      <c r="B20" s="41">
        <v>500</v>
      </c>
      <c r="C20" s="14">
        <v>1</v>
      </c>
      <c r="D20" s="15">
        <f t="shared" si="1"/>
        <v>12</v>
      </c>
      <c r="E20" s="55"/>
      <c r="F20" s="54"/>
      <c r="G20" s="55"/>
      <c r="H20" s="54"/>
      <c r="K20" s="52"/>
      <c r="L20" s="52"/>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row>
    <row r="21" spans="1:63" x14ac:dyDescent="0.3">
      <c r="A21" s="68" t="s">
        <v>59</v>
      </c>
      <c r="B21" s="41">
        <v>500</v>
      </c>
      <c r="C21" s="14">
        <v>1</v>
      </c>
      <c r="D21" s="15">
        <f t="shared" si="1"/>
        <v>12</v>
      </c>
      <c r="E21" s="56">
        <v>100</v>
      </c>
      <c r="F21" s="15">
        <v>1</v>
      </c>
      <c r="G21" s="55"/>
      <c r="H21" s="54"/>
      <c r="K21" s="52"/>
      <c r="L21" s="52"/>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row>
    <row r="22" spans="1:63" x14ac:dyDescent="0.3">
      <c r="A22" s="68" t="s">
        <v>60</v>
      </c>
      <c r="B22" s="41">
        <v>500</v>
      </c>
      <c r="C22" s="14">
        <v>1</v>
      </c>
      <c r="D22" s="15">
        <f t="shared" si="1"/>
        <v>12</v>
      </c>
      <c r="E22" s="56">
        <v>300</v>
      </c>
      <c r="F22" s="15">
        <v>1</v>
      </c>
      <c r="G22" s="56">
        <v>100</v>
      </c>
      <c r="H22" s="15">
        <v>1</v>
      </c>
      <c r="K22" s="52"/>
      <c r="L22" s="52"/>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row>
    <row r="23" spans="1:63" x14ac:dyDescent="0.3">
      <c r="A23" s="68" t="s">
        <v>61</v>
      </c>
      <c r="B23" s="41">
        <v>500</v>
      </c>
      <c r="C23" s="14">
        <v>1</v>
      </c>
      <c r="D23" s="15">
        <f t="shared" si="1"/>
        <v>12</v>
      </c>
      <c r="E23" s="56">
        <v>500</v>
      </c>
      <c r="F23" s="15">
        <v>1</v>
      </c>
      <c r="G23" s="56">
        <v>500</v>
      </c>
      <c r="H23" s="15">
        <v>1</v>
      </c>
      <c r="K23" s="52"/>
      <c r="L23" s="52"/>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row>
    <row r="24" spans="1:63" ht="15" thickBot="1" x14ac:dyDescent="0.35">
      <c r="A24" s="69" t="s">
        <v>62</v>
      </c>
      <c r="B24" s="43">
        <v>500</v>
      </c>
      <c r="C24" s="16">
        <v>1</v>
      </c>
      <c r="D24" s="64">
        <f>(((SUMIFS(C$9:C$24,B$9:B$24,"&gt;="&amp;($B24-(($B$26-$B$25)*(B$4/100))),B$9:B$24,"&lt;="&amp;($B24+(($B$26-$B$25)*(B$4/100)))))))</f>
        <v>12</v>
      </c>
      <c r="E24" s="72">
        <v>700</v>
      </c>
      <c r="F24" s="64">
        <v>1</v>
      </c>
      <c r="G24" s="72">
        <v>900</v>
      </c>
      <c r="H24" s="64">
        <v>1</v>
      </c>
      <c r="K24" s="52"/>
      <c r="L24" s="52"/>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row>
    <row r="25" spans="1:63" x14ac:dyDescent="0.3">
      <c r="A25" s="66" t="s">
        <v>1</v>
      </c>
      <c r="B25" s="17">
        <f>MIN($B$9,$B$10,$B$11,$B$12,$B$13,$B$14,$B$15,$B$16,$B$17,$B$18,$B$19,$B$20,$B$21,$B$22,$B$23,$B$24)</f>
        <v>-500</v>
      </c>
      <c r="C25" s="18"/>
      <c r="D25" s="73"/>
      <c r="E25" s="74">
        <f>MIN($E$21,$E$22,$E$23,$E$24)</f>
        <v>100</v>
      </c>
      <c r="F25" s="75"/>
      <c r="G25" s="74">
        <f>MIN($G$22,$G$23,$G$24)</f>
        <v>100</v>
      </c>
      <c r="H25" s="76"/>
      <c r="K25" s="60"/>
      <c r="L25" s="60"/>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row>
    <row r="26" spans="1:63" x14ac:dyDescent="0.3">
      <c r="A26" s="37" t="s">
        <v>2</v>
      </c>
      <c r="B26" s="19">
        <f>MAX($B$9,$B$10,$B$11,$B$12,$B$13,$B$14,$B$15,$B$16,$B$17,$B$18,$B$19,$B$20,$B$21,$B$22,$B$23,$B$24)</f>
        <v>500</v>
      </c>
      <c r="C26" s="20"/>
      <c r="D26" s="30"/>
      <c r="E26" s="19">
        <f>MAX($E$21,$E$22,$E$23,$E$24)</f>
        <v>700</v>
      </c>
      <c r="F26" s="30"/>
      <c r="G26" s="19">
        <f>MAX($G$22,$G$23,$G$24)</f>
        <v>900</v>
      </c>
      <c r="H26" s="21"/>
      <c r="K26" s="60"/>
      <c r="L26" s="60"/>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row>
    <row r="27" spans="1:63" x14ac:dyDescent="0.3">
      <c r="A27" s="37" t="s">
        <v>46</v>
      </c>
      <c r="B27" s="19">
        <f>MAX($D$9,$D$10,$D$11,$D$12,$D$13,$D$14,$D$15,$D$16,$D$17,$D$18,$D$19,$D$20,$D$21,$D$22,$D$23,$D$24)</f>
        <v>16</v>
      </c>
      <c r="C27" s="20"/>
      <c r="D27" s="30"/>
      <c r="E27" s="77"/>
      <c r="F27" s="30"/>
      <c r="G27" s="77"/>
      <c r="H27" s="21"/>
      <c r="K27" s="60"/>
      <c r="L27" s="60"/>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row>
    <row r="28" spans="1:63" x14ac:dyDescent="0.3">
      <c r="A28" s="37" t="s">
        <v>0</v>
      </c>
      <c r="B28" s="19">
        <f>((SUM($B$9:$B$24)-(($B$25-1)*SUM($C$9:$C$24)))/SUM($C$9:$C$24))</f>
        <v>676</v>
      </c>
      <c r="C28" s="20"/>
      <c r="D28" s="30"/>
      <c r="E28" s="19">
        <f>((SUM($E$9:$E$24)-(($E$25-1)*SUM($F$9:$F$24)))/SUM($F$9:$F$24))</f>
        <v>301</v>
      </c>
      <c r="F28" s="30"/>
      <c r="G28" s="19">
        <f>((SUM($G$9:$G$24)-(($G$25-1)*SUM($H$9:$H$24)))/SUM($H$9:$H$24))</f>
        <v>401</v>
      </c>
      <c r="H28" s="21"/>
      <c r="K28" s="60"/>
      <c r="L28" s="60"/>
      <c r="M28" s="6"/>
      <c r="N28" s="52"/>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row>
    <row r="29" spans="1:63" x14ac:dyDescent="0.3">
      <c r="A29" s="37" t="s">
        <v>6</v>
      </c>
      <c r="B29" s="19">
        <f>(((SQRT((($B$9-($B$25-1))-$B$28)^2)+SQRT((($B$18-($B$25-1))-$B$28)^2)+SQRT((($B$19-($B$25-1))-$B$28)^2)+SQRT((($B$20-($B$25-1))-$B$28)^2)+SQRT((($B$21-($B$25-1))-$B$28)^2)+SQRT((($B$22-($B$25-1))-$B$28)^2)+SQRT((($B$23-($B$25-1))-$B$28)^2)+SQRT((($B$24-($B$25-1))-$B$28)^2))/SUM($C$9:$C$24))*100)</f>
        <v>18437.5</v>
      </c>
      <c r="C29" s="20"/>
      <c r="D29" s="30"/>
      <c r="E29" s="19">
        <f>(((SQRT((($E$21-($E$25-1))-$E$28)^2)+SQRT((($E$22-($E$25-1))-$E$28)^2)+SQRT((($E$23-($E$25-1))-$E$28)^2)+SQRT((($E$24-($E$25-1))-$E$28)^2))/SUM($F$9:$F$24))*100)</f>
        <v>20000</v>
      </c>
      <c r="F29" s="30"/>
      <c r="G29" s="19">
        <f>(((SQRT((($G$22-($G$25-1))-$G$28)^2)+SQRT((($G$23-($G$25-1))-$G$28)^2)+SQRT((($G$24-($G$25-1))-$G$28)^2))/SUM($H$9:$H$24))*100)</f>
        <v>26666.666666666668</v>
      </c>
      <c r="H29" s="21"/>
      <c r="K29" s="60"/>
      <c r="L29" s="60"/>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row>
    <row r="30" spans="1:63" ht="15" thickBot="1" x14ac:dyDescent="0.35">
      <c r="A30" s="38" t="s">
        <v>27</v>
      </c>
      <c r="B30" s="22">
        <f>(((B$29*(SUM($F$9:$F$24)+SUM($H$9:$H$24)))/SUM($C$9:$C$24))/SUM($H$9:$H$24))</f>
        <v>2688.8020833333335</v>
      </c>
      <c r="C30" s="23"/>
      <c r="D30" s="31"/>
      <c r="E30" s="22">
        <f>(((E$29*(SUM($C$9:$C$24)+SUM($H$9:$H$24)))/SUM($F$9:$F$24))/SUM($H$9:$H$24))</f>
        <v>31666.666666666668</v>
      </c>
      <c r="F30" s="31"/>
      <c r="G30" s="22">
        <f>(((G$29*(SUM($C$9:$C$24)+SUM($F$9:$F$24)))/SUM($H$9:$H$24))/SUM($H$9:$H$24))</f>
        <v>59259.259259259263</v>
      </c>
      <c r="H30" s="24"/>
      <c r="K30" s="60"/>
      <c r="L30" s="60"/>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row>
    <row r="31" spans="1:63" x14ac:dyDescent="0.3">
      <c r="A31" s="10" t="s">
        <v>44</v>
      </c>
      <c r="B31" s="3"/>
      <c r="C31" s="3"/>
      <c r="D31" s="3"/>
      <c r="E31" s="3"/>
      <c r="F31" s="1"/>
    </row>
    <row r="32" spans="1:63" ht="15" thickBot="1" x14ac:dyDescent="0.35">
      <c r="A32" s="3"/>
      <c r="B32" s="3"/>
      <c r="C32" s="3"/>
      <c r="D32" s="3"/>
      <c r="E32" s="3"/>
      <c r="F32" s="1"/>
    </row>
    <row r="33" spans="1:104" ht="15" thickBot="1" x14ac:dyDescent="0.35">
      <c r="A33" s="3" t="s">
        <v>5</v>
      </c>
      <c r="B33" s="93" t="s">
        <v>8</v>
      </c>
      <c r="C33" s="94"/>
      <c r="D33" s="94"/>
      <c r="E33" s="94"/>
      <c r="F33" s="94"/>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c r="BM33" s="94"/>
      <c r="BN33" s="94"/>
      <c r="BO33" s="94"/>
      <c r="BP33" s="94"/>
      <c r="BQ33" s="94"/>
      <c r="BR33" s="94"/>
      <c r="BS33" s="94"/>
      <c r="BT33" s="94"/>
      <c r="BU33" s="94"/>
      <c r="BV33" s="94"/>
      <c r="BW33" s="94"/>
      <c r="BX33" s="94"/>
      <c r="BY33" s="94"/>
      <c r="BZ33" s="94"/>
      <c r="CA33" s="94"/>
      <c r="CB33" s="94"/>
      <c r="CC33" s="94"/>
      <c r="CD33" s="94"/>
      <c r="CE33" s="94"/>
      <c r="CF33" s="94"/>
      <c r="CG33" s="94"/>
      <c r="CH33" s="94"/>
      <c r="CI33" s="94"/>
      <c r="CJ33" s="94"/>
      <c r="CK33" s="94"/>
      <c r="CL33" s="94"/>
      <c r="CM33" s="94"/>
      <c r="CN33" s="94"/>
      <c r="CO33" s="94"/>
      <c r="CP33" s="94"/>
      <c r="CQ33" s="94"/>
      <c r="CR33" s="94"/>
      <c r="CS33" s="94"/>
      <c r="CT33" s="94"/>
      <c r="CU33" s="94"/>
      <c r="CV33" s="94"/>
      <c r="CW33" s="94"/>
      <c r="CX33" s="94"/>
      <c r="CY33" s="94"/>
      <c r="CZ33" s="95"/>
    </row>
    <row r="34" spans="1:104" ht="15" thickBot="1" x14ac:dyDescent="0.35">
      <c r="A34" s="44" t="s">
        <v>7</v>
      </c>
      <c r="B34" s="78">
        <v>-600</v>
      </c>
      <c r="C34" s="79">
        <v>-500</v>
      </c>
      <c r="D34" s="79">
        <v>-490</v>
      </c>
      <c r="E34" s="79">
        <v>-480</v>
      </c>
      <c r="F34" s="79">
        <v>-470</v>
      </c>
      <c r="G34" s="79">
        <v>-460</v>
      </c>
      <c r="H34" s="79">
        <v>-450</v>
      </c>
      <c r="I34" s="79">
        <v>-440</v>
      </c>
      <c r="J34" s="79">
        <v>-430</v>
      </c>
      <c r="K34" s="79">
        <v>-420</v>
      </c>
      <c r="L34" s="79">
        <v>-410</v>
      </c>
      <c r="M34" s="79">
        <v>-400</v>
      </c>
      <c r="N34" s="79">
        <v>-390</v>
      </c>
      <c r="O34" s="79">
        <v>-380</v>
      </c>
      <c r="P34" s="79">
        <v>-370</v>
      </c>
      <c r="Q34" s="79">
        <v>-360</v>
      </c>
      <c r="R34" s="79">
        <v>-350</v>
      </c>
      <c r="S34" s="79">
        <v>-340</v>
      </c>
      <c r="T34" s="79">
        <v>-330</v>
      </c>
      <c r="U34" s="79">
        <v>-320</v>
      </c>
      <c r="V34" s="79">
        <v>-310</v>
      </c>
      <c r="W34" s="79">
        <v>-300</v>
      </c>
      <c r="X34" s="79">
        <v>-290</v>
      </c>
      <c r="Y34" s="79">
        <v>-280</v>
      </c>
      <c r="Z34" s="79">
        <v>-270</v>
      </c>
      <c r="AA34" s="79">
        <v>-260</v>
      </c>
      <c r="AB34" s="79">
        <v>-250</v>
      </c>
      <c r="AC34" s="79">
        <v>-240</v>
      </c>
      <c r="AD34" s="79">
        <v>-230</v>
      </c>
      <c r="AE34" s="79">
        <v>-220</v>
      </c>
      <c r="AF34" s="79">
        <v>-210</v>
      </c>
      <c r="AG34" s="79">
        <v>-200</v>
      </c>
      <c r="AH34" s="79">
        <v>-190</v>
      </c>
      <c r="AI34" s="79">
        <v>-180</v>
      </c>
      <c r="AJ34" s="79">
        <v>-170</v>
      </c>
      <c r="AK34" s="79">
        <v>-160</v>
      </c>
      <c r="AL34" s="79">
        <v>-150</v>
      </c>
      <c r="AM34" s="79">
        <v>-140</v>
      </c>
      <c r="AN34" s="79">
        <v>-130</v>
      </c>
      <c r="AO34" s="79">
        <v>-120</v>
      </c>
      <c r="AP34" s="79">
        <v>-110</v>
      </c>
      <c r="AQ34" s="79">
        <v>-100</v>
      </c>
      <c r="AR34" s="79">
        <v>-90</v>
      </c>
      <c r="AS34" s="79">
        <v>-80</v>
      </c>
      <c r="AT34" s="79">
        <v>-70</v>
      </c>
      <c r="AU34" s="79">
        <v>-60</v>
      </c>
      <c r="AV34" s="79">
        <v>-50</v>
      </c>
      <c r="AW34" s="79">
        <v>-40</v>
      </c>
      <c r="AX34" s="79">
        <v>-30</v>
      </c>
      <c r="AY34" s="79">
        <v>-20</v>
      </c>
      <c r="AZ34" s="79">
        <v>-10</v>
      </c>
      <c r="BA34" s="79">
        <v>0</v>
      </c>
      <c r="BB34" s="79">
        <v>10</v>
      </c>
      <c r="BC34" s="79">
        <v>20</v>
      </c>
      <c r="BD34" s="79">
        <v>30</v>
      </c>
      <c r="BE34" s="79">
        <v>40</v>
      </c>
      <c r="BF34" s="79">
        <v>50</v>
      </c>
      <c r="BG34" s="79">
        <v>60</v>
      </c>
      <c r="BH34" s="79">
        <v>70</v>
      </c>
      <c r="BI34" s="79">
        <v>80</v>
      </c>
      <c r="BJ34" s="79">
        <v>90</v>
      </c>
      <c r="BK34" s="79">
        <v>100</v>
      </c>
      <c r="BL34" s="79">
        <v>110</v>
      </c>
      <c r="BM34" s="79">
        <v>120</v>
      </c>
      <c r="BN34" s="79">
        <v>130</v>
      </c>
      <c r="BO34" s="79">
        <v>140</v>
      </c>
      <c r="BP34" s="79">
        <v>150</v>
      </c>
      <c r="BQ34" s="79">
        <v>160</v>
      </c>
      <c r="BR34" s="79">
        <v>170</v>
      </c>
      <c r="BS34" s="79">
        <v>180</v>
      </c>
      <c r="BT34" s="79">
        <v>190</v>
      </c>
      <c r="BU34" s="79">
        <v>200</v>
      </c>
      <c r="BV34" s="79">
        <v>210</v>
      </c>
      <c r="BW34" s="79">
        <v>220</v>
      </c>
      <c r="BX34" s="79">
        <v>230</v>
      </c>
      <c r="BY34" s="79">
        <v>240</v>
      </c>
      <c r="BZ34" s="79">
        <v>250</v>
      </c>
      <c r="CA34" s="79">
        <v>260</v>
      </c>
      <c r="CB34" s="79">
        <v>270</v>
      </c>
      <c r="CC34" s="79">
        <v>280</v>
      </c>
      <c r="CD34" s="79">
        <v>290</v>
      </c>
      <c r="CE34" s="79">
        <v>300</v>
      </c>
      <c r="CF34" s="79">
        <v>310</v>
      </c>
      <c r="CG34" s="79">
        <v>320</v>
      </c>
      <c r="CH34" s="79">
        <v>330</v>
      </c>
      <c r="CI34" s="79">
        <v>340</v>
      </c>
      <c r="CJ34" s="79">
        <v>350</v>
      </c>
      <c r="CK34" s="79">
        <v>360</v>
      </c>
      <c r="CL34" s="79">
        <v>370</v>
      </c>
      <c r="CM34" s="79">
        <v>380</v>
      </c>
      <c r="CN34" s="79">
        <v>390</v>
      </c>
      <c r="CO34" s="79">
        <v>400</v>
      </c>
      <c r="CP34" s="79">
        <v>410</v>
      </c>
      <c r="CQ34" s="79">
        <v>420</v>
      </c>
      <c r="CR34" s="79">
        <v>430</v>
      </c>
      <c r="CS34" s="79">
        <v>440</v>
      </c>
      <c r="CT34" s="79">
        <v>450</v>
      </c>
      <c r="CU34" s="79">
        <v>460</v>
      </c>
      <c r="CV34" s="79">
        <v>470</v>
      </c>
      <c r="CW34" s="79">
        <v>480</v>
      </c>
      <c r="CX34" s="79">
        <v>490</v>
      </c>
      <c r="CY34" s="79">
        <v>500</v>
      </c>
      <c r="CZ34" s="80">
        <v>600</v>
      </c>
    </row>
    <row r="35" spans="1:104" x14ac:dyDescent="0.3">
      <c r="A35" s="35" t="s">
        <v>12</v>
      </c>
      <c r="B35" s="47" t="str">
        <f>(IF(B$34&gt;$B$26,"OOR",IF(B$34&lt;$B$25,"OOR",SMALL($B$9:$B$24,(SUM($C$9:$C$24)-COUNTIF($B$9:$B$24,"&gt;"&amp;B$34))))))</f>
        <v>OOR</v>
      </c>
      <c r="C35" s="48">
        <f t="shared" ref="C35:BN35" si="2">(IF(C$34&gt;$B$26,"OOR",IF(C$34&lt;$B$25,"OOR",SMALL($B$9:$B$24,(SUM($C$9:$C$24)-COUNTIF($B$9:$B$24,"&gt;"&amp;C$34))))))</f>
        <v>-500</v>
      </c>
      <c r="D35" s="48">
        <f t="shared" si="2"/>
        <v>-500</v>
      </c>
      <c r="E35" s="48">
        <f t="shared" si="2"/>
        <v>-500</v>
      </c>
      <c r="F35" s="48">
        <f t="shared" si="2"/>
        <v>-500</v>
      </c>
      <c r="G35" s="48">
        <f t="shared" si="2"/>
        <v>-500</v>
      </c>
      <c r="H35" s="48">
        <f t="shared" si="2"/>
        <v>-500</v>
      </c>
      <c r="I35" s="48">
        <f t="shared" si="2"/>
        <v>-500</v>
      </c>
      <c r="J35" s="48">
        <f t="shared" si="2"/>
        <v>-500</v>
      </c>
      <c r="K35" s="48">
        <f t="shared" si="2"/>
        <v>-500</v>
      </c>
      <c r="L35" s="48">
        <f t="shared" si="2"/>
        <v>-500</v>
      </c>
      <c r="M35" s="48">
        <f t="shared" si="2"/>
        <v>-500</v>
      </c>
      <c r="N35" s="48">
        <f t="shared" si="2"/>
        <v>-500</v>
      </c>
      <c r="O35" s="48">
        <f t="shared" si="2"/>
        <v>-500</v>
      </c>
      <c r="P35" s="48">
        <f t="shared" si="2"/>
        <v>-500</v>
      </c>
      <c r="Q35" s="48">
        <f t="shared" si="2"/>
        <v>-500</v>
      </c>
      <c r="R35" s="48">
        <f t="shared" si="2"/>
        <v>-500</v>
      </c>
      <c r="S35" s="48">
        <f t="shared" si="2"/>
        <v>-500</v>
      </c>
      <c r="T35" s="48">
        <f t="shared" si="2"/>
        <v>-500</v>
      </c>
      <c r="U35" s="48">
        <f t="shared" si="2"/>
        <v>-500</v>
      </c>
      <c r="V35" s="48">
        <f t="shared" si="2"/>
        <v>-500</v>
      </c>
      <c r="W35" s="48">
        <f t="shared" si="2"/>
        <v>-500</v>
      </c>
      <c r="X35" s="48">
        <f t="shared" si="2"/>
        <v>-500</v>
      </c>
      <c r="Y35" s="48">
        <f t="shared" si="2"/>
        <v>-500</v>
      </c>
      <c r="Z35" s="48">
        <f t="shared" si="2"/>
        <v>-500</v>
      </c>
      <c r="AA35" s="48">
        <f t="shared" si="2"/>
        <v>-500</v>
      </c>
      <c r="AB35" s="48">
        <f t="shared" si="2"/>
        <v>-500</v>
      </c>
      <c r="AC35" s="48">
        <f t="shared" si="2"/>
        <v>-500</v>
      </c>
      <c r="AD35" s="48">
        <f t="shared" si="2"/>
        <v>-500</v>
      </c>
      <c r="AE35" s="48">
        <f t="shared" si="2"/>
        <v>-500</v>
      </c>
      <c r="AF35" s="48">
        <f t="shared" si="2"/>
        <v>-500</v>
      </c>
      <c r="AG35" s="48">
        <f t="shared" si="2"/>
        <v>-500</v>
      </c>
      <c r="AH35" s="48">
        <f t="shared" si="2"/>
        <v>-500</v>
      </c>
      <c r="AI35" s="48">
        <f t="shared" si="2"/>
        <v>-500</v>
      </c>
      <c r="AJ35" s="48">
        <f t="shared" si="2"/>
        <v>-500</v>
      </c>
      <c r="AK35" s="48">
        <f t="shared" si="2"/>
        <v>-500</v>
      </c>
      <c r="AL35" s="48">
        <f t="shared" si="2"/>
        <v>-500</v>
      </c>
      <c r="AM35" s="48">
        <f t="shared" si="2"/>
        <v>-500</v>
      </c>
      <c r="AN35" s="48">
        <f t="shared" si="2"/>
        <v>-500</v>
      </c>
      <c r="AO35" s="48">
        <f t="shared" si="2"/>
        <v>-500</v>
      </c>
      <c r="AP35" s="48">
        <f t="shared" si="2"/>
        <v>-500</v>
      </c>
      <c r="AQ35" s="48">
        <f t="shared" si="2"/>
        <v>-500</v>
      </c>
      <c r="AR35" s="48">
        <f t="shared" si="2"/>
        <v>-500</v>
      </c>
      <c r="AS35" s="48">
        <f t="shared" si="2"/>
        <v>-500</v>
      </c>
      <c r="AT35" s="48">
        <f t="shared" si="2"/>
        <v>-500</v>
      </c>
      <c r="AU35" s="48">
        <f t="shared" si="2"/>
        <v>-500</v>
      </c>
      <c r="AV35" s="48">
        <f t="shared" si="2"/>
        <v>-500</v>
      </c>
      <c r="AW35" s="48">
        <f t="shared" si="2"/>
        <v>-500</v>
      </c>
      <c r="AX35" s="48">
        <f t="shared" si="2"/>
        <v>-500</v>
      </c>
      <c r="AY35" s="48">
        <f t="shared" si="2"/>
        <v>-500</v>
      </c>
      <c r="AZ35" s="48">
        <f t="shared" si="2"/>
        <v>-500</v>
      </c>
      <c r="BA35" s="48">
        <f t="shared" si="2"/>
        <v>0</v>
      </c>
      <c r="BB35" s="48">
        <f t="shared" si="2"/>
        <v>0</v>
      </c>
      <c r="BC35" s="48">
        <f t="shared" si="2"/>
        <v>0</v>
      </c>
      <c r="BD35" s="48">
        <f t="shared" si="2"/>
        <v>0</v>
      </c>
      <c r="BE35" s="48">
        <f t="shared" si="2"/>
        <v>0</v>
      </c>
      <c r="BF35" s="48">
        <f t="shared" si="2"/>
        <v>0</v>
      </c>
      <c r="BG35" s="48">
        <f t="shared" si="2"/>
        <v>0</v>
      </c>
      <c r="BH35" s="48">
        <f t="shared" si="2"/>
        <v>0</v>
      </c>
      <c r="BI35" s="48">
        <f t="shared" si="2"/>
        <v>0</v>
      </c>
      <c r="BJ35" s="48">
        <f t="shared" si="2"/>
        <v>0</v>
      </c>
      <c r="BK35" s="48">
        <f t="shared" si="2"/>
        <v>0</v>
      </c>
      <c r="BL35" s="48">
        <f t="shared" si="2"/>
        <v>0</v>
      </c>
      <c r="BM35" s="48">
        <f t="shared" si="2"/>
        <v>0</v>
      </c>
      <c r="BN35" s="48">
        <f t="shared" si="2"/>
        <v>0</v>
      </c>
      <c r="BO35" s="48">
        <f t="shared" ref="BO35:CZ35" si="3">(IF(BO$34&gt;$B$26,"OOR",IF(BO$34&lt;$B$25,"OOR",SMALL($B$9:$B$24,(SUM($C$9:$C$24)-COUNTIF($B$9:$B$24,"&gt;"&amp;BO$34))))))</f>
        <v>0</v>
      </c>
      <c r="BP35" s="48">
        <f t="shared" si="3"/>
        <v>0</v>
      </c>
      <c r="BQ35" s="48">
        <f t="shared" si="3"/>
        <v>0</v>
      </c>
      <c r="BR35" s="48">
        <f t="shared" si="3"/>
        <v>0</v>
      </c>
      <c r="BS35" s="48">
        <f t="shared" si="3"/>
        <v>0</v>
      </c>
      <c r="BT35" s="48">
        <f t="shared" si="3"/>
        <v>0</v>
      </c>
      <c r="BU35" s="48">
        <f t="shared" si="3"/>
        <v>0</v>
      </c>
      <c r="BV35" s="48">
        <f t="shared" si="3"/>
        <v>0</v>
      </c>
      <c r="BW35" s="48">
        <f t="shared" si="3"/>
        <v>0</v>
      </c>
      <c r="BX35" s="48">
        <f t="shared" si="3"/>
        <v>0</v>
      </c>
      <c r="BY35" s="48">
        <f t="shared" si="3"/>
        <v>0</v>
      </c>
      <c r="BZ35" s="48">
        <f t="shared" si="3"/>
        <v>0</v>
      </c>
      <c r="CA35" s="48">
        <f t="shared" si="3"/>
        <v>0</v>
      </c>
      <c r="CB35" s="48">
        <f t="shared" si="3"/>
        <v>0</v>
      </c>
      <c r="CC35" s="48">
        <f t="shared" si="3"/>
        <v>0</v>
      </c>
      <c r="CD35" s="48">
        <f t="shared" si="3"/>
        <v>0</v>
      </c>
      <c r="CE35" s="48">
        <f t="shared" si="3"/>
        <v>300</v>
      </c>
      <c r="CF35" s="48">
        <f t="shared" si="3"/>
        <v>300</v>
      </c>
      <c r="CG35" s="48">
        <f t="shared" si="3"/>
        <v>300</v>
      </c>
      <c r="CH35" s="48">
        <f t="shared" si="3"/>
        <v>300</v>
      </c>
      <c r="CI35" s="48">
        <f t="shared" si="3"/>
        <v>300</v>
      </c>
      <c r="CJ35" s="48">
        <f t="shared" si="3"/>
        <v>300</v>
      </c>
      <c r="CK35" s="48">
        <f t="shared" si="3"/>
        <v>300</v>
      </c>
      <c r="CL35" s="48">
        <f t="shared" si="3"/>
        <v>300</v>
      </c>
      <c r="CM35" s="48">
        <f t="shared" si="3"/>
        <v>300</v>
      </c>
      <c r="CN35" s="48">
        <f t="shared" si="3"/>
        <v>300</v>
      </c>
      <c r="CO35" s="48">
        <f t="shared" si="3"/>
        <v>300</v>
      </c>
      <c r="CP35" s="48">
        <f t="shared" si="3"/>
        <v>300</v>
      </c>
      <c r="CQ35" s="48">
        <f t="shared" si="3"/>
        <v>300</v>
      </c>
      <c r="CR35" s="48">
        <f t="shared" si="3"/>
        <v>300</v>
      </c>
      <c r="CS35" s="48">
        <f t="shared" si="3"/>
        <v>300</v>
      </c>
      <c r="CT35" s="48">
        <f t="shared" si="3"/>
        <v>300</v>
      </c>
      <c r="CU35" s="48">
        <f t="shared" si="3"/>
        <v>300</v>
      </c>
      <c r="CV35" s="48">
        <f t="shared" si="3"/>
        <v>300</v>
      </c>
      <c r="CW35" s="48">
        <f t="shared" si="3"/>
        <v>300</v>
      </c>
      <c r="CX35" s="48">
        <f t="shared" si="3"/>
        <v>300</v>
      </c>
      <c r="CY35" s="48">
        <f t="shared" si="3"/>
        <v>500</v>
      </c>
      <c r="CZ35" s="49" t="str">
        <f t="shared" si="3"/>
        <v>OOR</v>
      </c>
    </row>
    <row r="36" spans="1:104" x14ac:dyDescent="0.3">
      <c r="A36" s="34" t="s">
        <v>11</v>
      </c>
      <c r="B36" s="11" t="str">
        <f>(IF(B$34&gt;$B$26,"OOR",IF(B$34&lt;$B$25,"OOR",LARGE($B$9:$B$24,(SUM($C$9:$C$24)-COUNTIF($B$9:$B$24,"&lt;"&amp;B$34))))))</f>
        <v>OOR</v>
      </c>
      <c r="C36" s="26">
        <f t="shared" ref="C36:BN36" si="4">(IF(C$34&gt;$B$26,"OOR",IF(C$34&lt;$B$25,"OOR",LARGE($B$9:$B$24,(SUM($C$9:$C$24)-COUNTIF($B$9:$B$24,"&lt;"&amp;C$34))))))</f>
        <v>-500</v>
      </c>
      <c r="D36" s="26">
        <f t="shared" si="4"/>
        <v>0</v>
      </c>
      <c r="E36" s="26">
        <f t="shared" si="4"/>
        <v>0</v>
      </c>
      <c r="F36" s="26">
        <f t="shared" si="4"/>
        <v>0</v>
      </c>
      <c r="G36" s="26">
        <f t="shared" si="4"/>
        <v>0</v>
      </c>
      <c r="H36" s="26">
        <f t="shared" si="4"/>
        <v>0</v>
      </c>
      <c r="I36" s="26">
        <f t="shared" si="4"/>
        <v>0</v>
      </c>
      <c r="J36" s="26">
        <f t="shared" si="4"/>
        <v>0</v>
      </c>
      <c r="K36" s="26">
        <f t="shared" si="4"/>
        <v>0</v>
      </c>
      <c r="L36" s="26">
        <f t="shared" si="4"/>
        <v>0</v>
      </c>
      <c r="M36" s="26">
        <f t="shared" si="4"/>
        <v>0</v>
      </c>
      <c r="N36" s="26">
        <f t="shared" si="4"/>
        <v>0</v>
      </c>
      <c r="O36" s="26">
        <f t="shared" si="4"/>
        <v>0</v>
      </c>
      <c r="P36" s="26">
        <f t="shared" si="4"/>
        <v>0</v>
      </c>
      <c r="Q36" s="26">
        <f t="shared" si="4"/>
        <v>0</v>
      </c>
      <c r="R36" s="26">
        <f t="shared" si="4"/>
        <v>0</v>
      </c>
      <c r="S36" s="26">
        <f t="shared" si="4"/>
        <v>0</v>
      </c>
      <c r="T36" s="26">
        <f t="shared" si="4"/>
        <v>0</v>
      </c>
      <c r="U36" s="26">
        <f t="shared" si="4"/>
        <v>0</v>
      </c>
      <c r="V36" s="26">
        <f t="shared" si="4"/>
        <v>0</v>
      </c>
      <c r="W36" s="26">
        <f t="shared" si="4"/>
        <v>0</v>
      </c>
      <c r="X36" s="26">
        <f t="shared" si="4"/>
        <v>0</v>
      </c>
      <c r="Y36" s="26">
        <f t="shared" si="4"/>
        <v>0</v>
      </c>
      <c r="Z36" s="26">
        <f t="shared" si="4"/>
        <v>0</v>
      </c>
      <c r="AA36" s="26">
        <f t="shared" si="4"/>
        <v>0</v>
      </c>
      <c r="AB36" s="26">
        <f t="shared" si="4"/>
        <v>0</v>
      </c>
      <c r="AC36" s="26">
        <f t="shared" si="4"/>
        <v>0</v>
      </c>
      <c r="AD36" s="26">
        <f t="shared" si="4"/>
        <v>0</v>
      </c>
      <c r="AE36" s="26">
        <f t="shared" si="4"/>
        <v>0</v>
      </c>
      <c r="AF36" s="26">
        <f t="shared" si="4"/>
        <v>0</v>
      </c>
      <c r="AG36" s="26">
        <f t="shared" si="4"/>
        <v>0</v>
      </c>
      <c r="AH36" s="26">
        <f t="shared" si="4"/>
        <v>0</v>
      </c>
      <c r="AI36" s="26">
        <f t="shared" si="4"/>
        <v>0</v>
      </c>
      <c r="AJ36" s="26">
        <f t="shared" si="4"/>
        <v>0</v>
      </c>
      <c r="AK36" s="26">
        <f t="shared" si="4"/>
        <v>0</v>
      </c>
      <c r="AL36" s="26">
        <f t="shared" si="4"/>
        <v>0</v>
      </c>
      <c r="AM36" s="26">
        <f t="shared" si="4"/>
        <v>0</v>
      </c>
      <c r="AN36" s="26">
        <f t="shared" si="4"/>
        <v>0</v>
      </c>
      <c r="AO36" s="26">
        <f t="shared" si="4"/>
        <v>0</v>
      </c>
      <c r="AP36" s="26">
        <f t="shared" si="4"/>
        <v>0</v>
      </c>
      <c r="AQ36" s="26">
        <f t="shared" si="4"/>
        <v>0</v>
      </c>
      <c r="AR36" s="26">
        <f t="shared" si="4"/>
        <v>0</v>
      </c>
      <c r="AS36" s="26">
        <f t="shared" si="4"/>
        <v>0</v>
      </c>
      <c r="AT36" s="26">
        <f t="shared" si="4"/>
        <v>0</v>
      </c>
      <c r="AU36" s="26">
        <f t="shared" si="4"/>
        <v>0</v>
      </c>
      <c r="AV36" s="26">
        <f t="shared" si="4"/>
        <v>0</v>
      </c>
      <c r="AW36" s="26">
        <f t="shared" si="4"/>
        <v>0</v>
      </c>
      <c r="AX36" s="26">
        <f t="shared" si="4"/>
        <v>0</v>
      </c>
      <c r="AY36" s="26">
        <f t="shared" si="4"/>
        <v>0</v>
      </c>
      <c r="AZ36" s="26">
        <f t="shared" si="4"/>
        <v>0</v>
      </c>
      <c r="BA36" s="26">
        <f t="shared" si="4"/>
        <v>0</v>
      </c>
      <c r="BB36" s="26">
        <f t="shared" si="4"/>
        <v>300</v>
      </c>
      <c r="BC36" s="26">
        <f t="shared" si="4"/>
        <v>300</v>
      </c>
      <c r="BD36" s="26">
        <f t="shared" si="4"/>
        <v>300</v>
      </c>
      <c r="BE36" s="26">
        <f t="shared" si="4"/>
        <v>300</v>
      </c>
      <c r="BF36" s="26">
        <f t="shared" si="4"/>
        <v>300</v>
      </c>
      <c r="BG36" s="26">
        <f t="shared" si="4"/>
        <v>300</v>
      </c>
      <c r="BH36" s="26">
        <f t="shared" si="4"/>
        <v>300</v>
      </c>
      <c r="BI36" s="26">
        <f t="shared" si="4"/>
        <v>300</v>
      </c>
      <c r="BJ36" s="26">
        <f t="shared" si="4"/>
        <v>300</v>
      </c>
      <c r="BK36" s="26">
        <f t="shared" si="4"/>
        <v>300</v>
      </c>
      <c r="BL36" s="26">
        <f t="shared" si="4"/>
        <v>300</v>
      </c>
      <c r="BM36" s="26">
        <f t="shared" si="4"/>
        <v>300</v>
      </c>
      <c r="BN36" s="26">
        <f t="shared" si="4"/>
        <v>300</v>
      </c>
      <c r="BO36" s="26">
        <f t="shared" ref="BO36:CZ36" si="5">(IF(BO$34&gt;$B$26,"OOR",IF(BO$34&lt;$B$25,"OOR",LARGE($B$9:$B$24,(SUM($C$9:$C$24)-COUNTIF($B$9:$B$24,"&lt;"&amp;BO$34))))))</f>
        <v>300</v>
      </c>
      <c r="BP36" s="26">
        <f t="shared" si="5"/>
        <v>300</v>
      </c>
      <c r="BQ36" s="26">
        <f t="shared" si="5"/>
        <v>300</v>
      </c>
      <c r="BR36" s="26">
        <f t="shared" si="5"/>
        <v>300</v>
      </c>
      <c r="BS36" s="26">
        <f t="shared" si="5"/>
        <v>300</v>
      </c>
      <c r="BT36" s="26">
        <f t="shared" si="5"/>
        <v>300</v>
      </c>
      <c r="BU36" s="26">
        <f t="shared" si="5"/>
        <v>300</v>
      </c>
      <c r="BV36" s="26">
        <f t="shared" si="5"/>
        <v>300</v>
      </c>
      <c r="BW36" s="26">
        <f t="shared" si="5"/>
        <v>300</v>
      </c>
      <c r="BX36" s="26">
        <f t="shared" si="5"/>
        <v>300</v>
      </c>
      <c r="BY36" s="26">
        <f t="shared" si="5"/>
        <v>300</v>
      </c>
      <c r="BZ36" s="26">
        <f t="shared" si="5"/>
        <v>300</v>
      </c>
      <c r="CA36" s="26">
        <f t="shared" si="5"/>
        <v>300</v>
      </c>
      <c r="CB36" s="26">
        <f t="shared" si="5"/>
        <v>300</v>
      </c>
      <c r="CC36" s="26">
        <f t="shared" si="5"/>
        <v>300</v>
      </c>
      <c r="CD36" s="26">
        <f t="shared" si="5"/>
        <v>300</v>
      </c>
      <c r="CE36" s="26">
        <f t="shared" si="5"/>
        <v>300</v>
      </c>
      <c r="CF36" s="26">
        <f t="shared" si="5"/>
        <v>500</v>
      </c>
      <c r="CG36" s="26">
        <f t="shared" si="5"/>
        <v>500</v>
      </c>
      <c r="CH36" s="26">
        <f t="shared" si="5"/>
        <v>500</v>
      </c>
      <c r="CI36" s="26">
        <f t="shared" si="5"/>
        <v>500</v>
      </c>
      <c r="CJ36" s="26">
        <f t="shared" si="5"/>
        <v>500</v>
      </c>
      <c r="CK36" s="26">
        <f t="shared" si="5"/>
        <v>500</v>
      </c>
      <c r="CL36" s="26">
        <f t="shared" si="5"/>
        <v>500</v>
      </c>
      <c r="CM36" s="26">
        <f t="shared" si="5"/>
        <v>500</v>
      </c>
      <c r="CN36" s="26">
        <f t="shared" si="5"/>
        <v>500</v>
      </c>
      <c r="CO36" s="26">
        <f t="shared" si="5"/>
        <v>500</v>
      </c>
      <c r="CP36" s="26">
        <f t="shared" si="5"/>
        <v>500</v>
      </c>
      <c r="CQ36" s="26">
        <f t="shared" si="5"/>
        <v>500</v>
      </c>
      <c r="CR36" s="26">
        <f t="shared" si="5"/>
        <v>500</v>
      </c>
      <c r="CS36" s="26">
        <f t="shared" si="5"/>
        <v>500</v>
      </c>
      <c r="CT36" s="26">
        <f t="shared" si="5"/>
        <v>500</v>
      </c>
      <c r="CU36" s="26">
        <f t="shared" si="5"/>
        <v>500</v>
      </c>
      <c r="CV36" s="26">
        <f t="shared" si="5"/>
        <v>500</v>
      </c>
      <c r="CW36" s="26">
        <f t="shared" si="5"/>
        <v>500</v>
      </c>
      <c r="CX36" s="26">
        <f t="shared" si="5"/>
        <v>500</v>
      </c>
      <c r="CY36" s="26">
        <f t="shared" si="5"/>
        <v>500</v>
      </c>
      <c r="CZ36" s="27" t="str">
        <f t="shared" si="5"/>
        <v>OOR</v>
      </c>
    </row>
    <row r="37" spans="1:104" x14ac:dyDescent="0.3">
      <c r="A37" s="35" t="s">
        <v>14</v>
      </c>
      <c r="B37" s="11">
        <f>(SQRT((IF(B$34&gt;$B$26,0,IF(B$34&lt;$B$25,0,(100/SUM($C$9:$C$24))))*(IF(ISNUMBER(B$35),(VLOOKUP(B$35,$B$9:$D$24,3,FALSE)*IF(B$36=B$35,1,((B$34-B$35)/(B$36-B$35)))),0))^2))/(1/(10/SUM($C$9:$C$24))))</f>
        <v>0</v>
      </c>
      <c r="C37" s="26">
        <f t="shared" ref="C37:BN37" si="6">(SQRT((IF(C$34&gt;$B$26,0,IF(C$34&lt;$B$25,0,(100/SUM($C$9:$C$24))))*(IF(ISNUMBER(C$35),(VLOOKUP(C$35,$B$9:$D$24,3,FALSE)*IF(C$36=C$35,1,((C$34-C$35)/(C$36-C$35)))),0))^2))/(1/(10/SUM($C$9:$C$24))))</f>
        <v>9.375</v>
      </c>
      <c r="D37" s="26">
        <f t="shared" si="6"/>
        <v>0.18749999999999997</v>
      </c>
      <c r="E37" s="26">
        <f t="shared" si="6"/>
        <v>0.37499999999999994</v>
      </c>
      <c r="F37" s="26">
        <f t="shared" si="6"/>
        <v>0.5625</v>
      </c>
      <c r="G37" s="26">
        <f t="shared" si="6"/>
        <v>0.74999999999999989</v>
      </c>
      <c r="H37" s="26">
        <f t="shared" si="6"/>
        <v>0.93750000000000011</v>
      </c>
      <c r="I37" s="26">
        <f t="shared" si="6"/>
        <v>1.125</v>
      </c>
      <c r="J37" s="26">
        <f t="shared" si="6"/>
        <v>1.3125</v>
      </c>
      <c r="K37" s="26">
        <f t="shared" si="6"/>
        <v>1.4999999999999998</v>
      </c>
      <c r="L37" s="26">
        <f t="shared" si="6"/>
        <v>1.6875</v>
      </c>
      <c r="M37" s="26">
        <f t="shared" si="6"/>
        <v>1.8750000000000002</v>
      </c>
      <c r="N37" s="26">
        <f t="shared" si="6"/>
        <v>2.0625</v>
      </c>
      <c r="O37" s="26">
        <f t="shared" si="6"/>
        <v>2.25</v>
      </c>
      <c r="P37" s="26">
        <f t="shared" si="6"/>
        <v>2.4375</v>
      </c>
      <c r="Q37" s="26">
        <f t="shared" si="6"/>
        <v>2.625</v>
      </c>
      <c r="R37" s="26">
        <f t="shared" si="6"/>
        <v>2.8125</v>
      </c>
      <c r="S37" s="26">
        <f t="shared" si="6"/>
        <v>2.9999999999999996</v>
      </c>
      <c r="T37" s="26">
        <f t="shared" si="6"/>
        <v>3.1874999999999996</v>
      </c>
      <c r="U37" s="26">
        <f t="shared" si="6"/>
        <v>3.375</v>
      </c>
      <c r="V37" s="26">
        <f t="shared" si="6"/>
        <v>3.5625000000000004</v>
      </c>
      <c r="W37" s="26">
        <f t="shared" si="6"/>
        <v>3.7500000000000004</v>
      </c>
      <c r="X37" s="26">
        <f t="shared" si="6"/>
        <v>3.9375000000000004</v>
      </c>
      <c r="Y37" s="26">
        <f t="shared" si="6"/>
        <v>4.125</v>
      </c>
      <c r="Z37" s="26">
        <f t="shared" si="6"/>
        <v>4.3125</v>
      </c>
      <c r="AA37" s="26">
        <f t="shared" si="6"/>
        <v>4.5</v>
      </c>
      <c r="AB37" s="26">
        <f t="shared" si="6"/>
        <v>4.6875</v>
      </c>
      <c r="AC37" s="26">
        <f t="shared" si="6"/>
        <v>4.875</v>
      </c>
      <c r="AD37" s="26">
        <f t="shared" si="6"/>
        <v>5.0625000000000009</v>
      </c>
      <c r="AE37" s="26">
        <f t="shared" si="6"/>
        <v>5.25</v>
      </c>
      <c r="AF37" s="26">
        <f t="shared" si="6"/>
        <v>5.4374999999999991</v>
      </c>
      <c r="AG37" s="26">
        <f t="shared" si="6"/>
        <v>5.625</v>
      </c>
      <c r="AH37" s="26">
        <f t="shared" si="6"/>
        <v>5.8124999999999991</v>
      </c>
      <c r="AI37" s="26">
        <f t="shared" si="6"/>
        <v>5.9999999999999991</v>
      </c>
      <c r="AJ37" s="26">
        <f t="shared" si="6"/>
        <v>6.1875</v>
      </c>
      <c r="AK37" s="26">
        <f t="shared" si="6"/>
        <v>6.3749999999999991</v>
      </c>
      <c r="AL37" s="26">
        <f t="shared" si="6"/>
        <v>6.5624999999999982</v>
      </c>
      <c r="AM37" s="26">
        <f t="shared" si="6"/>
        <v>6.75</v>
      </c>
      <c r="AN37" s="26">
        <f t="shared" si="6"/>
        <v>6.9374999999999991</v>
      </c>
      <c r="AO37" s="26">
        <f t="shared" si="6"/>
        <v>7.1250000000000009</v>
      </c>
      <c r="AP37" s="26">
        <f t="shared" si="6"/>
        <v>7.3124999999999991</v>
      </c>
      <c r="AQ37" s="26">
        <f t="shared" si="6"/>
        <v>7.5000000000000009</v>
      </c>
      <c r="AR37" s="26">
        <f t="shared" si="6"/>
        <v>7.6874999999999991</v>
      </c>
      <c r="AS37" s="26">
        <f t="shared" si="6"/>
        <v>7.8750000000000009</v>
      </c>
      <c r="AT37" s="26">
        <f t="shared" si="6"/>
        <v>8.0625</v>
      </c>
      <c r="AU37" s="26">
        <f t="shared" si="6"/>
        <v>8.25</v>
      </c>
      <c r="AV37" s="26">
        <f t="shared" si="6"/>
        <v>8.4375</v>
      </c>
      <c r="AW37" s="26">
        <f t="shared" si="6"/>
        <v>8.625</v>
      </c>
      <c r="AX37" s="26">
        <f t="shared" si="6"/>
        <v>8.8125</v>
      </c>
      <c r="AY37" s="26">
        <f t="shared" si="6"/>
        <v>9</v>
      </c>
      <c r="AZ37" s="26">
        <f t="shared" si="6"/>
        <v>9.1874999999999982</v>
      </c>
      <c r="BA37" s="26">
        <f t="shared" si="6"/>
        <v>25</v>
      </c>
      <c r="BB37" s="26">
        <f t="shared" si="6"/>
        <v>0.83333333333333326</v>
      </c>
      <c r="BC37" s="26">
        <f t="shared" si="6"/>
        <v>1.6666666666666665</v>
      </c>
      <c r="BD37" s="26">
        <f t="shared" si="6"/>
        <v>2.5</v>
      </c>
      <c r="BE37" s="26">
        <f t="shared" si="6"/>
        <v>3.333333333333333</v>
      </c>
      <c r="BF37" s="26">
        <f t="shared" si="6"/>
        <v>4.166666666666667</v>
      </c>
      <c r="BG37" s="26">
        <f t="shared" si="6"/>
        <v>5</v>
      </c>
      <c r="BH37" s="26">
        <f t="shared" si="6"/>
        <v>5.833333333333333</v>
      </c>
      <c r="BI37" s="26">
        <f t="shared" si="6"/>
        <v>6.6666666666666661</v>
      </c>
      <c r="BJ37" s="26">
        <f t="shared" si="6"/>
        <v>7.5</v>
      </c>
      <c r="BK37" s="26">
        <f t="shared" si="6"/>
        <v>8.3333333333333339</v>
      </c>
      <c r="BL37" s="26">
        <f t="shared" si="6"/>
        <v>9.1666666666666661</v>
      </c>
      <c r="BM37" s="26">
        <f t="shared" si="6"/>
        <v>10</v>
      </c>
      <c r="BN37" s="26">
        <f t="shared" si="6"/>
        <v>10.833333333333332</v>
      </c>
      <c r="BO37" s="26">
        <f t="shared" ref="BO37:CZ37" si="7">(SQRT((IF(BO$34&gt;$B$26,0,IF(BO$34&lt;$B$25,0,(100/SUM($C$9:$C$24))))*(IF(ISNUMBER(BO$35),(VLOOKUP(BO$35,$B$9:$D$24,3,FALSE)*IF(BO$36=BO$35,1,((BO$34-BO$35)/(BO$36-BO$35)))),0))^2))/(1/(10/SUM($C$9:$C$24))))</f>
        <v>11.666666666666666</v>
      </c>
      <c r="BP37" s="26">
        <f t="shared" si="7"/>
        <v>12.5</v>
      </c>
      <c r="BQ37" s="26">
        <f t="shared" si="7"/>
        <v>13.333333333333332</v>
      </c>
      <c r="BR37" s="26">
        <f t="shared" si="7"/>
        <v>14.166666666666664</v>
      </c>
      <c r="BS37" s="26">
        <f t="shared" si="7"/>
        <v>15</v>
      </c>
      <c r="BT37" s="26">
        <f t="shared" si="7"/>
        <v>15.833333333333332</v>
      </c>
      <c r="BU37" s="26">
        <f t="shared" si="7"/>
        <v>16.666666666666668</v>
      </c>
      <c r="BV37" s="26">
        <f t="shared" si="7"/>
        <v>17.499999999999996</v>
      </c>
      <c r="BW37" s="26">
        <f t="shared" si="7"/>
        <v>18.333333333333332</v>
      </c>
      <c r="BX37" s="26">
        <f t="shared" si="7"/>
        <v>19.166666666666668</v>
      </c>
      <c r="BY37" s="26">
        <f t="shared" si="7"/>
        <v>20</v>
      </c>
      <c r="BZ37" s="26">
        <f t="shared" si="7"/>
        <v>20.833333333333332</v>
      </c>
      <c r="CA37" s="26">
        <f t="shared" si="7"/>
        <v>21.666666666666664</v>
      </c>
      <c r="CB37" s="26">
        <f t="shared" si="7"/>
        <v>22.5</v>
      </c>
      <c r="CC37" s="26">
        <f t="shared" si="7"/>
        <v>23.333333333333332</v>
      </c>
      <c r="CD37" s="26">
        <f t="shared" si="7"/>
        <v>24.166666666666664</v>
      </c>
      <c r="CE37" s="26">
        <f t="shared" si="7"/>
        <v>18.75</v>
      </c>
      <c r="CF37" s="26">
        <f t="shared" si="7"/>
        <v>0.93750000000000011</v>
      </c>
      <c r="CG37" s="26">
        <f t="shared" si="7"/>
        <v>1.8750000000000002</v>
      </c>
      <c r="CH37" s="26">
        <f t="shared" si="7"/>
        <v>2.8125</v>
      </c>
      <c r="CI37" s="26">
        <f t="shared" si="7"/>
        <v>3.7500000000000004</v>
      </c>
      <c r="CJ37" s="26">
        <f t="shared" si="7"/>
        <v>4.6875</v>
      </c>
      <c r="CK37" s="26">
        <f t="shared" si="7"/>
        <v>5.625</v>
      </c>
      <c r="CL37" s="26">
        <f t="shared" si="7"/>
        <v>6.5624999999999982</v>
      </c>
      <c r="CM37" s="26">
        <f t="shared" si="7"/>
        <v>7.5000000000000009</v>
      </c>
      <c r="CN37" s="26">
        <f t="shared" si="7"/>
        <v>8.4375</v>
      </c>
      <c r="CO37" s="26">
        <f t="shared" si="7"/>
        <v>9.375</v>
      </c>
      <c r="CP37" s="26">
        <f t="shared" si="7"/>
        <v>10.3125</v>
      </c>
      <c r="CQ37" s="26">
        <f t="shared" si="7"/>
        <v>11.25</v>
      </c>
      <c r="CR37" s="26">
        <f t="shared" si="7"/>
        <v>12.1875</v>
      </c>
      <c r="CS37" s="26">
        <f t="shared" si="7"/>
        <v>13.124999999999996</v>
      </c>
      <c r="CT37" s="26">
        <f t="shared" si="7"/>
        <v>14.0625</v>
      </c>
      <c r="CU37" s="26">
        <f t="shared" si="7"/>
        <v>15.000000000000002</v>
      </c>
      <c r="CV37" s="26">
        <f t="shared" si="7"/>
        <v>15.9375</v>
      </c>
      <c r="CW37" s="26">
        <f t="shared" si="7"/>
        <v>16.875</v>
      </c>
      <c r="CX37" s="26">
        <f t="shared" si="7"/>
        <v>17.812499999999996</v>
      </c>
      <c r="CY37" s="26">
        <f t="shared" si="7"/>
        <v>18.75</v>
      </c>
      <c r="CZ37" s="27">
        <f t="shared" si="7"/>
        <v>0</v>
      </c>
    </row>
    <row r="38" spans="1:104" x14ac:dyDescent="0.3">
      <c r="A38" s="35" t="s">
        <v>16</v>
      </c>
      <c r="B38" s="11">
        <f>(SQRT((IF(B$34&gt;$B$26,0,IF(B$34&lt;$B$25,0,(100/SUM($C$9:$C$24))))*(IF(ISNUMBER(B$35),(VLOOKUP(B$36,$B$9:$D$24,3,FALSE)*IF(B$36=B$35,1,((B$34-B$35)/(B$36-B$35)))),0))^2))/(1/(10/SUM($C$9:$C$24))))</f>
        <v>0</v>
      </c>
      <c r="C38" s="26">
        <f t="shared" ref="C38:BN38" si="8">(SQRT((IF(C$34&gt;$B$26,0,IF(C$34&lt;$B$25,0,(100/SUM($C$9:$C$24))))*(IF(ISNUMBER(C$35),(VLOOKUP(C$36,$B$9:$D$24,3,FALSE)*IF(C$36=C$35,1,((C$34-C$35)/(C$36-C$35)))),0))^2))/(1/(10/SUM($C$9:$C$24))))</f>
        <v>9.375</v>
      </c>
      <c r="D38" s="26">
        <f t="shared" si="8"/>
        <v>0.5</v>
      </c>
      <c r="E38" s="26">
        <f t="shared" si="8"/>
        <v>1</v>
      </c>
      <c r="F38" s="26">
        <f t="shared" si="8"/>
        <v>1.4999999999999998</v>
      </c>
      <c r="G38" s="26">
        <f t="shared" si="8"/>
        <v>2</v>
      </c>
      <c r="H38" s="26">
        <f t="shared" si="8"/>
        <v>2.5</v>
      </c>
      <c r="I38" s="26">
        <f t="shared" si="8"/>
        <v>2.9999999999999996</v>
      </c>
      <c r="J38" s="26">
        <f t="shared" si="8"/>
        <v>3.5</v>
      </c>
      <c r="K38" s="26">
        <f t="shared" si="8"/>
        <v>4</v>
      </c>
      <c r="L38" s="26">
        <f t="shared" si="8"/>
        <v>4.5</v>
      </c>
      <c r="M38" s="26">
        <f t="shared" si="8"/>
        <v>5</v>
      </c>
      <c r="N38" s="26">
        <f t="shared" si="8"/>
        <v>5.5</v>
      </c>
      <c r="O38" s="26">
        <f t="shared" si="8"/>
        <v>5.9999999999999991</v>
      </c>
      <c r="P38" s="26">
        <f t="shared" si="8"/>
        <v>6.5</v>
      </c>
      <c r="Q38" s="26">
        <f t="shared" si="8"/>
        <v>7</v>
      </c>
      <c r="R38" s="26">
        <f t="shared" si="8"/>
        <v>7.5</v>
      </c>
      <c r="S38" s="26">
        <f t="shared" si="8"/>
        <v>8</v>
      </c>
      <c r="T38" s="26">
        <f t="shared" si="8"/>
        <v>8.5</v>
      </c>
      <c r="U38" s="26">
        <f t="shared" si="8"/>
        <v>9</v>
      </c>
      <c r="V38" s="26">
        <f t="shared" si="8"/>
        <v>9.4999999999999982</v>
      </c>
      <c r="W38" s="26">
        <f t="shared" si="8"/>
        <v>10</v>
      </c>
      <c r="X38" s="26">
        <f t="shared" si="8"/>
        <v>10.499999999999998</v>
      </c>
      <c r="Y38" s="26">
        <f t="shared" si="8"/>
        <v>11</v>
      </c>
      <c r="Z38" s="26">
        <f t="shared" si="8"/>
        <v>11.499999999999998</v>
      </c>
      <c r="AA38" s="26">
        <f t="shared" si="8"/>
        <v>11.999999999999998</v>
      </c>
      <c r="AB38" s="26">
        <f t="shared" si="8"/>
        <v>12.5</v>
      </c>
      <c r="AC38" s="26">
        <f t="shared" si="8"/>
        <v>13</v>
      </c>
      <c r="AD38" s="26">
        <f t="shared" si="8"/>
        <v>13.5</v>
      </c>
      <c r="AE38" s="26">
        <f t="shared" si="8"/>
        <v>14</v>
      </c>
      <c r="AF38" s="26">
        <f t="shared" si="8"/>
        <v>14.499999999999998</v>
      </c>
      <c r="AG38" s="26">
        <f t="shared" si="8"/>
        <v>15</v>
      </c>
      <c r="AH38" s="26">
        <f t="shared" si="8"/>
        <v>15.5</v>
      </c>
      <c r="AI38" s="26">
        <f t="shared" si="8"/>
        <v>16</v>
      </c>
      <c r="AJ38" s="26">
        <f t="shared" si="8"/>
        <v>16.5</v>
      </c>
      <c r="AK38" s="26">
        <f t="shared" si="8"/>
        <v>17</v>
      </c>
      <c r="AL38" s="26">
        <f t="shared" si="8"/>
        <v>17.499999999999996</v>
      </c>
      <c r="AM38" s="26">
        <f t="shared" si="8"/>
        <v>18</v>
      </c>
      <c r="AN38" s="26">
        <f t="shared" si="8"/>
        <v>18.499999999999996</v>
      </c>
      <c r="AO38" s="26">
        <f t="shared" si="8"/>
        <v>18.999999999999996</v>
      </c>
      <c r="AP38" s="26">
        <f t="shared" si="8"/>
        <v>19.5</v>
      </c>
      <c r="AQ38" s="26">
        <f t="shared" si="8"/>
        <v>20</v>
      </c>
      <c r="AR38" s="26">
        <f t="shared" si="8"/>
        <v>20.499999999999996</v>
      </c>
      <c r="AS38" s="26">
        <f t="shared" si="8"/>
        <v>20.999999999999996</v>
      </c>
      <c r="AT38" s="26">
        <f t="shared" si="8"/>
        <v>21.499999999999996</v>
      </c>
      <c r="AU38" s="26">
        <f t="shared" si="8"/>
        <v>22</v>
      </c>
      <c r="AV38" s="26">
        <f t="shared" si="8"/>
        <v>22.5</v>
      </c>
      <c r="AW38" s="26">
        <f t="shared" si="8"/>
        <v>22.999999999999996</v>
      </c>
      <c r="AX38" s="26">
        <f t="shared" si="8"/>
        <v>23.5</v>
      </c>
      <c r="AY38" s="26">
        <f t="shared" si="8"/>
        <v>23.999999999999996</v>
      </c>
      <c r="AZ38" s="26">
        <f t="shared" si="8"/>
        <v>24.499999999999996</v>
      </c>
      <c r="BA38" s="26">
        <f t="shared" si="8"/>
        <v>25</v>
      </c>
      <c r="BB38" s="26">
        <f t="shared" si="8"/>
        <v>0.625</v>
      </c>
      <c r="BC38" s="26">
        <f t="shared" si="8"/>
        <v>1.25</v>
      </c>
      <c r="BD38" s="26">
        <f t="shared" si="8"/>
        <v>1.8750000000000002</v>
      </c>
      <c r="BE38" s="26">
        <f t="shared" si="8"/>
        <v>2.5</v>
      </c>
      <c r="BF38" s="26">
        <f t="shared" si="8"/>
        <v>3.125</v>
      </c>
      <c r="BG38" s="26">
        <f t="shared" si="8"/>
        <v>3.7500000000000004</v>
      </c>
      <c r="BH38" s="26">
        <f t="shared" si="8"/>
        <v>4.3749999999999991</v>
      </c>
      <c r="BI38" s="26">
        <f t="shared" si="8"/>
        <v>5</v>
      </c>
      <c r="BJ38" s="26">
        <f t="shared" si="8"/>
        <v>5.625</v>
      </c>
      <c r="BK38" s="26">
        <f t="shared" si="8"/>
        <v>6.25</v>
      </c>
      <c r="BL38" s="26">
        <f t="shared" si="8"/>
        <v>6.8749999999999982</v>
      </c>
      <c r="BM38" s="26">
        <f t="shared" si="8"/>
        <v>7.5000000000000009</v>
      </c>
      <c r="BN38" s="26">
        <f t="shared" si="8"/>
        <v>8.125</v>
      </c>
      <c r="BO38" s="26">
        <f t="shared" ref="BO38:CZ38" si="9">(SQRT((IF(BO$34&gt;$B$26,0,IF(BO$34&lt;$B$25,0,(100/SUM($C$9:$C$24))))*(IF(ISNUMBER(BO$35),(VLOOKUP(BO$36,$B$9:$D$24,3,FALSE)*IF(BO$36=BO$35,1,((BO$34-BO$35)/(BO$36-BO$35)))),0))^2))/(1/(10/SUM($C$9:$C$24))))</f>
        <v>8.7499999999999982</v>
      </c>
      <c r="BP38" s="26">
        <f t="shared" si="9"/>
        <v>9.375</v>
      </c>
      <c r="BQ38" s="26">
        <f t="shared" si="9"/>
        <v>10</v>
      </c>
      <c r="BR38" s="26">
        <f t="shared" si="9"/>
        <v>10.625</v>
      </c>
      <c r="BS38" s="26">
        <f t="shared" si="9"/>
        <v>11.25</v>
      </c>
      <c r="BT38" s="26">
        <f t="shared" si="9"/>
        <v>11.875</v>
      </c>
      <c r="BU38" s="26">
        <f t="shared" si="9"/>
        <v>12.5</v>
      </c>
      <c r="BV38" s="26">
        <f t="shared" si="9"/>
        <v>13.124999999999996</v>
      </c>
      <c r="BW38" s="26">
        <f t="shared" si="9"/>
        <v>13.749999999999996</v>
      </c>
      <c r="BX38" s="26">
        <f t="shared" si="9"/>
        <v>14.375000000000002</v>
      </c>
      <c r="BY38" s="26">
        <f t="shared" si="9"/>
        <v>15.000000000000002</v>
      </c>
      <c r="BZ38" s="26">
        <f t="shared" si="9"/>
        <v>15.625</v>
      </c>
      <c r="CA38" s="26">
        <f t="shared" si="9"/>
        <v>16.25</v>
      </c>
      <c r="CB38" s="26">
        <f t="shared" si="9"/>
        <v>16.875</v>
      </c>
      <c r="CC38" s="26">
        <f t="shared" si="9"/>
        <v>17.499999999999996</v>
      </c>
      <c r="CD38" s="26">
        <f t="shared" si="9"/>
        <v>18.125</v>
      </c>
      <c r="CE38" s="26">
        <f t="shared" si="9"/>
        <v>18.75</v>
      </c>
      <c r="CF38" s="26">
        <f t="shared" si="9"/>
        <v>0.93750000000000011</v>
      </c>
      <c r="CG38" s="26">
        <f t="shared" si="9"/>
        <v>1.8750000000000002</v>
      </c>
      <c r="CH38" s="26">
        <f t="shared" si="9"/>
        <v>2.8125</v>
      </c>
      <c r="CI38" s="26">
        <f t="shared" si="9"/>
        <v>3.7500000000000004</v>
      </c>
      <c r="CJ38" s="26">
        <f t="shared" si="9"/>
        <v>4.6875</v>
      </c>
      <c r="CK38" s="26">
        <f t="shared" si="9"/>
        <v>5.625</v>
      </c>
      <c r="CL38" s="26">
        <f t="shared" si="9"/>
        <v>6.5624999999999982</v>
      </c>
      <c r="CM38" s="26">
        <f t="shared" si="9"/>
        <v>7.5000000000000009</v>
      </c>
      <c r="CN38" s="26">
        <f t="shared" si="9"/>
        <v>8.4375</v>
      </c>
      <c r="CO38" s="26">
        <f t="shared" si="9"/>
        <v>9.375</v>
      </c>
      <c r="CP38" s="26">
        <f t="shared" si="9"/>
        <v>10.3125</v>
      </c>
      <c r="CQ38" s="26">
        <f t="shared" si="9"/>
        <v>11.25</v>
      </c>
      <c r="CR38" s="26">
        <f t="shared" si="9"/>
        <v>12.1875</v>
      </c>
      <c r="CS38" s="26">
        <f t="shared" si="9"/>
        <v>13.124999999999996</v>
      </c>
      <c r="CT38" s="26">
        <f t="shared" si="9"/>
        <v>14.0625</v>
      </c>
      <c r="CU38" s="26">
        <f t="shared" si="9"/>
        <v>15.000000000000002</v>
      </c>
      <c r="CV38" s="26">
        <f t="shared" si="9"/>
        <v>15.9375</v>
      </c>
      <c r="CW38" s="26">
        <f t="shared" si="9"/>
        <v>16.875</v>
      </c>
      <c r="CX38" s="26">
        <f t="shared" si="9"/>
        <v>17.812499999999996</v>
      </c>
      <c r="CY38" s="26">
        <f t="shared" si="9"/>
        <v>18.75</v>
      </c>
      <c r="CZ38" s="27">
        <f t="shared" si="9"/>
        <v>0</v>
      </c>
    </row>
    <row r="39" spans="1:104" x14ac:dyDescent="0.3">
      <c r="A39" s="35" t="s">
        <v>15</v>
      </c>
      <c r="B39" s="11">
        <f>(SQRT((IF(B$34&gt;$B$26,0,IF(B$34&lt;$B$25,0,(100/SUM($C$9:$C$24))))*(IF(ISNUMBER(B$35),(VLOOKUP(B$35,$B$9:$D$24,3,FALSE)*IF(B$36=B$35,1,((B$36-B$34)/(B$36-B$35)))),0))^2))/(1/(10/SUM($C$9:$C$24))))</f>
        <v>0</v>
      </c>
      <c r="C39" s="26">
        <f t="shared" ref="C39:BN39" si="10">(SQRT((IF(C$34&gt;$B$26,0,IF(C$34&lt;$B$25,0,(100/SUM($C$9:$C$24))))*(IF(ISNUMBER(C$35),(VLOOKUP(C$35,$B$9:$D$24,3,FALSE)*IF(C$36=C$35,1,((C$36-C$34)/(C$36-C$35)))),0))^2))/(1/(10/SUM($C$9:$C$24))))</f>
        <v>9.375</v>
      </c>
      <c r="D39" s="26">
        <f t="shared" si="10"/>
        <v>9.1874999999999982</v>
      </c>
      <c r="E39" s="26">
        <f t="shared" si="10"/>
        <v>9</v>
      </c>
      <c r="F39" s="26">
        <f t="shared" si="10"/>
        <v>8.8125</v>
      </c>
      <c r="G39" s="26">
        <f t="shared" si="10"/>
        <v>8.625</v>
      </c>
      <c r="H39" s="26">
        <f t="shared" si="10"/>
        <v>8.4375</v>
      </c>
      <c r="I39" s="26">
        <f t="shared" si="10"/>
        <v>8.25</v>
      </c>
      <c r="J39" s="26">
        <f t="shared" si="10"/>
        <v>8.0625</v>
      </c>
      <c r="K39" s="26">
        <f t="shared" si="10"/>
        <v>7.8750000000000009</v>
      </c>
      <c r="L39" s="26">
        <f t="shared" si="10"/>
        <v>7.6874999999999991</v>
      </c>
      <c r="M39" s="26">
        <f t="shared" si="10"/>
        <v>7.5000000000000009</v>
      </c>
      <c r="N39" s="26">
        <f t="shared" si="10"/>
        <v>7.3124999999999991</v>
      </c>
      <c r="O39" s="26">
        <f t="shared" si="10"/>
        <v>7.1250000000000009</v>
      </c>
      <c r="P39" s="26">
        <f t="shared" si="10"/>
        <v>6.9374999999999991</v>
      </c>
      <c r="Q39" s="26">
        <f t="shared" si="10"/>
        <v>6.75</v>
      </c>
      <c r="R39" s="26">
        <f t="shared" si="10"/>
        <v>6.5624999999999982</v>
      </c>
      <c r="S39" s="26">
        <f t="shared" si="10"/>
        <v>6.3749999999999991</v>
      </c>
      <c r="T39" s="26">
        <f t="shared" si="10"/>
        <v>6.1875</v>
      </c>
      <c r="U39" s="26">
        <f t="shared" si="10"/>
        <v>5.9999999999999991</v>
      </c>
      <c r="V39" s="26">
        <f t="shared" si="10"/>
        <v>5.8124999999999991</v>
      </c>
      <c r="W39" s="26">
        <f t="shared" si="10"/>
        <v>5.625</v>
      </c>
      <c r="X39" s="26">
        <f t="shared" si="10"/>
        <v>5.4374999999999991</v>
      </c>
      <c r="Y39" s="26">
        <f t="shared" si="10"/>
        <v>5.25</v>
      </c>
      <c r="Z39" s="26">
        <f t="shared" si="10"/>
        <v>5.0625000000000009</v>
      </c>
      <c r="AA39" s="26">
        <f t="shared" si="10"/>
        <v>4.875</v>
      </c>
      <c r="AB39" s="26">
        <f t="shared" si="10"/>
        <v>4.6875</v>
      </c>
      <c r="AC39" s="26">
        <f t="shared" si="10"/>
        <v>4.5</v>
      </c>
      <c r="AD39" s="26">
        <f t="shared" si="10"/>
        <v>4.3125</v>
      </c>
      <c r="AE39" s="26">
        <f t="shared" si="10"/>
        <v>4.125</v>
      </c>
      <c r="AF39" s="26">
        <f t="shared" si="10"/>
        <v>3.9375000000000004</v>
      </c>
      <c r="AG39" s="26">
        <f t="shared" si="10"/>
        <v>3.7500000000000004</v>
      </c>
      <c r="AH39" s="26">
        <f t="shared" si="10"/>
        <v>3.5625000000000004</v>
      </c>
      <c r="AI39" s="26">
        <f t="shared" si="10"/>
        <v>3.375</v>
      </c>
      <c r="AJ39" s="26">
        <f t="shared" si="10"/>
        <v>3.1874999999999996</v>
      </c>
      <c r="AK39" s="26">
        <f t="shared" si="10"/>
        <v>2.9999999999999996</v>
      </c>
      <c r="AL39" s="26">
        <f t="shared" si="10"/>
        <v>2.8125</v>
      </c>
      <c r="AM39" s="26">
        <f t="shared" si="10"/>
        <v>2.625</v>
      </c>
      <c r="AN39" s="26">
        <f t="shared" si="10"/>
        <v>2.4375</v>
      </c>
      <c r="AO39" s="26">
        <f t="shared" si="10"/>
        <v>2.25</v>
      </c>
      <c r="AP39" s="26">
        <f t="shared" si="10"/>
        <v>2.0625</v>
      </c>
      <c r="AQ39" s="26">
        <f t="shared" si="10"/>
        <v>1.8750000000000002</v>
      </c>
      <c r="AR39" s="26">
        <f t="shared" si="10"/>
        <v>1.6875</v>
      </c>
      <c r="AS39" s="26">
        <f t="shared" si="10"/>
        <v>1.4999999999999998</v>
      </c>
      <c r="AT39" s="26">
        <f t="shared" si="10"/>
        <v>1.3125</v>
      </c>
      <c r="AU39" s="26">
        <f t="shared" si="10"/>
        <v>1.125</v>
      </c>
      <c r="AV39" s="26">
        <f t="shared" si="10"/>
        <v>0.93750000000000011</v>
      </c>
      <c r="AW39" s="26">
        <f t="shared" si="10"/>
        <v>0.74999999999999989</v>
      </c>
      <c r="AX39" s="26">
        <f t="shared" si="10"/>
        <v>0.5625</v>
      </c>
      <c r="AY39" s="26">
        <f t="shared" si="10"/>
        <v>0.37499999999999994</v>
      </c>
      <c r="AZ39" s="26">
        <f t="shared" si="10"/>
        <v>0.18749999999999997</v>
      </c>
      <c r="BA39" s="26">
        <f t="shared" si="10"/>
        <v>25</v>
      </c>
      <c r="BB39" s="26">
        <f t="shared" si="10"/>
        <v>24.166666666666664</v>
      </c>
      <c r="BC39" s="26">
        <f t="shared" si="10"/>
        <v>23.333333333333332</v>
      </c>
      <c r="BD39" s="26">
        <f t="shared" si="10"/>
        <v>22.5</v>
      </c>
      <c r="BE39" s="26">
        <f t="shared" si="10"/>
        <v>21.666666666666664</v>
      </c>
      <c r="BF39" s="26">
        <f t="shared" si="10"/>
        <v>20.833333333333332</v>
      </c>
      <c r="BG39" s="26">
        <f t="shared" si="10"/>
        <v>20</v>
      </c>
      <c r="BH39" s="26">
        <f t="shared" si="10"/>
        <v>19.166666666666668</v>
      </c>
      <c r="BI39" s="26">
        <f t="shared" si="10"/>
        <v>18.333333333333332</v>
      </c>
      <c r="BJ39" s="26">
        <f t="shared" si="10"/>
        <v>17.499999999999996</v>
      </c>
      <c r="BK39" s="26">
        <f t="shared" si="10"/>
        <v>16.666666666666668</v>
      </c>
      <c r="BL39" s="26">
        <f t="shared" si="10"/>
        <v>15.833333333333332</v>
      </c>
      <c r="BM39" s="26">
        <f t="shared" si="10"/>
        <v>15</v>
      </c>
      <c r="BN39" s="26">
        <f t="shared" si="10"/>
        <v>14.166666666666664</v>
      </c>
      <c r="BO39" s="26">
        <f t="shared" ref="BO39:CZ39" si="11">(SQRT((IF(BO$34&gt;$B$26,0,IF(BO$34&lt;$B$25,0,(100/SUM($C$9:$C$24))))*(IF(ISNUMBER(BO$35),(VLOOKUP(BO$35,$B$9:$D$24,3,FALSE)*IF(BO$36=BO$35,1,((BO$36-BO$34)/(BO$36-BO$35)))),0))^2))/(1/(10/SUM($C$9:$C$24))))</f>
        <v>13.333333333333332</v>
      </c>
      <c r="BP39" s="26">
        <f t="shared" si="11"/>
        <v>12.5</v>
      </c>
      <c r="BQ39" s="26">
        <f t="shared" si="11"/>
        <v>11.666666666666666</v>
      </c>
      <c r="BR39" s="26">
        <f t="shared" si="11"/>
        <v>10.833333333333332</v>
      </c>
      <c r="BS39" s="26">
        <f t="shared" si="11"/>
        <v>10</v>
      </c>
      <c r="BT39" s="26">
        <f t="shared" si="11"/>
        <v>9.1666666666666661</v>
      </c>
      <c r="BU39" s="26">
        <f t="shared" si="11"/>
        <v>8.3333333333333339</v>
      </c>
      <c r="BV39" s="26">
        <f t="shared" si="11"/>
        <v>7.5</v>
      </c>
      <c r="BW39" s="26">
        <f t="shared" si="11"/>
        <v>6.6666666666666661</v>
      </c>
      <c r="BX39" s="26">
        <f t="shared" si="11"/>
        <v>5.833333333333333</v>
      </c>
      <c r="BY39" s="26">
        <f t="shared" si="11"/>
        <v>5</v>
      </c>
      <c r="BZ39" s="26">
        <f t="shared" si="11"/>
        <v>4.166666666666667</v>
      </c>
      <c r="CA39" s="26">
        <f t="shared" si="11"/>
        <v>3.333333333333333</v>
      </c>
      <c r="CB39" s="26">
        <f t="shared" si="11"/>
        <v>2.5</v>
      </c>
      <c r="CC39" s="26">
        <f t="shared" si="11"/>
        <v>1.6666666666666665</v>
      </c>
      <c r="CD39" s="26">
        <f t="shared" si="11"/>
        <v>0.83333333333333326</v>
      </c>
      <c r="CE39" s="26">
        <f t="shared" si="11"/>
        <v>18.75</v>
      </c>
      <c r="CF39" s="26">
        <f t="shared" si="11"/>
        <v>17.812499999999996</v>
      </c>
      <c r="CG39" s="26">
        <f t="shared" si="11"/>
        <v>16.875</v>
      </c>
      <c r="CH39" s="26">
        <f t="shared" si="11"/>
        <v>15.9375</v>
      </c>
      <c r="CI39" s="26">
        <f t="shared" si="11"/>
        <v>15.000000000000002</v>
      </c>
      <c r="CJ39" s="26">
        <f t="shared" si="11"/>
        <v>14.0625</v>
      </c>
      <c r="CK39" s="26">
        <f t="shared" si="11"/>
        <v>13.124999999999996</v>
      </c>
      <c r="CL39" s="26">
        <f t="shared" si="11"/>
        <v>12.1875</v>
      </c>
      <c r="CM39" s="26">
        <f t="shared" si="11"/>
        <v>11.25</v>
      </c>
      <c r="CN39" s="26">
        <f t="shared" si="11"/>
        <v>10.3125</v>
      </c>
      <c r="CO39" s="26">
        <f t="shared" si="11"/>
        <v>9.375</v>
      </c>
      <c r="CP39" s="26">
        <f t="shared" si="11"/>
        <v>8.4375</v>
      </c>
      <c r="CQ39" s="26">
        <f t="shared" si="11"/>
        <v>7.5000000000000009</v>
      </c>
      <c r="CR39" s="26">
        <f t="shared" si="11"/>
        <v>6.5624999999999982</v>
      </c>
      <c r="CS39" s="26">
        <f t="shared" si="11"/>
        <v>5.625</v>
      </c>
      <c r="CT39" s="26">
        <f t="shared" si="11"/>
        <v>4.6875</v>
      </c>
      <c r="CU39" s="26">
        <f t="shared" si="11"/>
        <v>3.7500000000000004</v>
      </c>
      <c r="CV39" s="26">
        <f t="shared" si="11"/>
        <v>2.8125</v>
      </c>
      <c r="CW39" s="26">
        <f t="shared" si="11"/>
        <v>1.8750000000000002</v>
      </c>
      <c r="CX39" s="26">
        <f t="shared" si="11"/>
        <v>0.93750000000000011</v>
      </c>
      <c r="CY39" s="26">
        <f t="shared" si="11"/>
        <v>18.75</v>
      </c>
      <c r="CZ39" s="27">
        <f t="shared" si="11"/>
        <v>0</v>
      </c>
    </row>
    <row r="40" spans="1:104" x14ac:dyDescent="0.3">
      <c r="A40" s="35" t="s">
        <v>17</v>
      </c>
      <c r="B40" s="11">
        <f>(SQRT((IF(B$34&gt;$B$26,0,IF(B$34&lt;$B$25,0,(100/SUM($C$9:$C$24))))*(IF(ISNUMBER(B$35),(VLOOKUP(B$36,$B$9:$D$24,3,FALSE)*IF(B$36=B$35,1,((B$36-B$34)/(B$36-B$35)))),0))^2))/(1/(10/SUM($C$9:$C$24))))</f>
        <v>0</v>
      </c>
      <c r="C40" s="26">
        <f t="shared" ref="C40:BN40" si="12">(SQRT((IF(C$34&gt;$B$26,0,IF(C$34&lt;$B$25,0,(100/SUM($C$9:$C$24))))*(IF(ISNUMBER(C$35),(VLOOKUP(C$36,$B$9:$D$24,3,FALSE)*IF(C$36=C$35,1,((C$36-C$34)/(C$36-C$35)))),0))^2))/(1/(10/SUM($C$9:$C$24))))</f>
        <v>9.375</v>
      </c>
      <c r="D40" s="26">
        <f t="shared" si="12"/>
        <v>24.499999999999996</v>
      </c>
      <c r="E40" s="26">
        <f t="shared" si="12"/>
        <v>23.999999999999996</v>
      </c>
      <c r="F40" s="26">
        <f t="shared" si="12"/>
        <v>23.5</v>
      </c>
      <c r="G40" s="26">
        <f t="shared" si="12"/>
        <v>22.999999999999996</v>
      </c>
      <c r="H40" s="26">
        <f t="shared" si="12"/>
        <v>22.5</v>
      </c>
      <c r="I40" s="26">
        <f t="shared" si="12"/>
        <v>22</v>
      </c>
      <c r="J40" s="26">
        <f t="shared" si="12"/>
        <v>21.499999999999996</v>
      </c>
      <c r="K40" s="26">
        <f t="shared" si="12"/>
        <v>20.999999999999996</v>
      </c>
      <c r="L40" s="26">
        <f t="shared" si="12"/>
        <v>20.499999999999996</v>
      </c>
      <c r="M40" s="26">
        <f t="shared" si="12"/>
        <v>20</v>
      </c>
      <c r="N40" s="26">
        <f t="shared" si="12"/>
        <v>19.5</v>
      </c>
      <c r="O40" s="26">
        <f t="shared" si="12"/>
        <v>18.999999999999996</v>
      </c>
      <c r="P40" s="26">
        <f t="shared" si="12"/>
        <v>18.499999999999996</v>
      </c>
      <c r="Q40" s="26">
        <f t="shared" si="12"/>
        <v>18</v>
      </c>
      <c r="R40" s="26">
        <f t="shared" si="12"/>
        <v>17.499999999999996</v>
      </c>
      <c r="S40" s="26">
        <f t="shared" si="12"/>
        <v>17</v>
      </c>
      <c r="T40" s="26">
        <f t="shared" si="12"/>
        <v>16.5</v>
      </c>
      <c r="U40" s="26">
        <f t="shared" si="12"/>
        <v>16</v>
      </c>
      <c r="V40" s="26">
        <f t="shared" si="12"/>
        <v>15.5</v>
      </c>
      <c r="W40" s="26">
        <f t="shared" si="12"/>
        <v>15</v>
      </c>
      <c r="X40" s="26">
        <f t="shared" si="12"/>
        <v>14.499999999999998</v>
      </c>
      <c r="Y40" s="26">
        <f t="shared" si="12"/>
        <v>14</v>
      </c>
      <c r="Z40" s="26">
        <f t="shared" si="12"/>
        <v>13.5</v>
      </c>
      <c r="AA40" s="26">
        <f t="shared" si="12"/>
        <v>13</v>
      </c>
      <c r="AB40" s="26">
        <f t="shared" si="12"/>
        <v>12.5</v>
      </c>
      <c r="AC40" s="26">
        <f t="shared" si="12"/>
        <v>11.999999999999998</v>
      </c>
      <c r="AD40" s="26">
        <f t="shared" si="12"/>
        <v>11.499999999999998</v>
      </c>
      <c r="AE40" s="26">
        <f t="shared" si="12"/>
        <v>11</v>
      </c>
      <c r="AF40" s="26">
        <f t="shared" si="12"/>
        <v>10.499999999999998</v>
      </c>
      <c r="AG40" s="26">
        <f t="shared" si="12"/>
        <v>10</v>
      </c>
      <c r="AH40" s="26">
        <f t="shared" si="12"/>
        <v>9.4999999999999982</v>
      </c>
      <c r="AI40" s="26">
        <f t="shared" si="12"/>
        <v>9</v>
      </c>
      <c r="AJ40" s="26">
        <f t="shared" si="12"/>
        <v>8.5</v>
      </c>
      <c r="AK40" s="26">
        <f t="shared" si="12"/>
        <v>8</v>
      </c>
      <c r="AL40" s="26">
        <f t="shared" si="12"/>
        <v>7.5</v>
      </c>
      <c r="AM40" s="26">
        <f t="shared" si="12"/>
        <v>7</v>
      </c>
      <c r="AN40" s="26">
        <f t="shared" si="12"/>
        <v>6.5</v>
      </c>
      <c r="AO40" s="26">
        <f t="shared" si="12"/>
        <v>5.9999999999999991</v>
      </c>
      <c r="AP40" s="26">
        <f t="shared" si="12"/>
        <v>5.5</v>
      </c>
      <c r="AQ40" s="26">
        <f t="shared" si="12"/>
        <v>5</v>
      </c>
      <c r="AR40" s="26">
        <f t="shared" si="12"/>
        <v>4.5</v>
      </c>
      <c r="AS40" s="26">
        <f t="shared" si="12"/>
        <v>4</v>
      </c>
      <c r="AT40" s="26">
        <f t="shared" si="12"/>
        <v>3.5</v>
      </c>
      <c r="AU40" s="26">
        <f t="shared" si="12"/>
        <v>2.9999999999999996</v>
      </c>
      <c r="AV40" s="26">
        <f t="shared" si="12"/>
        <v>2.5</v>
      </c>
      <c r="AW40" s="26">
        <f t="shared" si="12"/>
        <v>2</v>
      </c>
      <c r="AX40" s="26">
        <f t="shared" si="12"/>
        <v>1.4999999999999998</v>
      </c>
      <c r="AY40" s="26">
        <f t="shared" si="12"/>
        <v>1</v>
      </c>
      <c r="AZ40" s="26">
        <f t="shared" si="12"/>
        <v>0.5</v>
      </c>
      <c r="BA40" s="26">
        <f t="shared" si="12"/>
        <v>25</v>
      </c>
      <c r="BB40" s="26">
        <f t="shared" si="12"/>
        <v>18.125</v>
      </c>
      <c r="BC40" s="26">
        <f t="shared" si="12"/>
        <v>17.499999999999996</v>
      </c>
      <c r="BD40" s="26">
        <f t="shared" si="12"/>
        <v>16.875</v>
      </c>
      <c r="BE40" s="26">
        <f t="shared" si="12"/>
        <v>16.25</v>
      </c>
      <c r="BF40" s="26">
        <f t="shared" si="12"/>
        <v>15.625</v>
      </c>
      <c r="BG40" s="26">
        <f t="shared" si="12"/>
        <v>15.000000000000002</v>
      </c>
      <c r="BH40" s="26">
        <f t="shared" si="12"/>
        <v>14.375000000000002</v>
      </c>
      <c r="BI40" s="26">
        <f t="shared" si="12"/>
        <v>13.749999999999996</v>
      </c>
      <c r="BJ40" s="26">
        <f t="shared" si="12"/>
        <v>13.124999999999996</v>
      </c>
      <c r="BK40" s="26">
        <f t="shared" si="12"/>
        <v>12.5</v>
      </c>
      <c r="BL40" s="26">
        <f t="shared" si="12"/>
        <v>11.875</v>
      </c>
      <c r="BM40" s="26">
        <f t="shared" si="12"/>
        <v>11.25</v>
      </c>
      <c r="BN40" s="26">
        <f t="shared" si="12"/>
        <v>10.625</v>
      </c>
      <c r="BO40" s="26">
        <f t="shared" ref="BO40:CZ40" si="13">(SQRT((IF(BO$34&gt;$B$26,0,IF(BO$34&lt;$B$25,0,(100/SUM($C$9:$C$24))))*(IF(ISNUMBER(BO$35),(VLOOKUP(BO$36,$B$9:$D$24,3,FALSE)*IF(BO$36=BO$35,1,((BO$36-BO$34)/(BO$36-BO$35)))),0))^2))/(1/(10/SUM($C$9:$C$24))))</f>
        <v>10</v>
      </c>
      <c r="BP40" s="26">
        <f t="shared" si="13"/>
        <v>9.375</v>
      </c>
      <c r="BQ40" s="26">
        <f t="shared" si="13"/>
        <v>8.7499999999999982</v>
      </c>
      <c r="BR40" s="26">
        <f t="shared" si="13"/>
        <v>8.125</v>
      </c>
      <c r="BS40" s="26">
        <f t="shared" si="13"/>
        <v>7.5000000000000009</v>
      </c>
      <c r="BT40" s="26">
        <f t="shared" si="13"/>
        <v>6.8749999999999982</v>
      </c>
      <c r="BU40" s="26">
        <f t="shared" si="13"/>
        <v>6.25</v>
      </c>
      <c r="BV40" s="26">
        <f t="shared" si="13"/>
        <v>5.625</v>
      </c>
      <c r="BW40" s="26">
        <f t="shared" si="13"/>
        <v>5</v>
      </c>
      <c r="BX40" s="26">
        <f t="shared" si="13"/>
        <v>4.3749999999999991</v>
      </c>
      <c r="BY40" s="26">
        <f t="shared" si="13"/>
        <v>3.7500000000000004</v>
      </c>
      <c r="BZ40" s="26">
        <f t="shared" si="13"/>
        <v>3.125</v>
      </c>
      <c r="CA40" s="26">
        <f t="shared" si="13"/>
        <v>2.5</v>
      </c>
      <c r="CB40" s="26">
        <f t="shared" si="13"/>
        <v>1.8750000000000002</v>
      </c>
      <c r="CC40" s="26">
        <f t="shared" si="13"/>
        <v>1.25</v>
      </c>
      <c r="CD40" s="26">
        <f t="shared" si="13"/>
        <v>0.625</v>
      </c>
      <c r="CE40" s="26">
        <f t="shared" si="13"/>
        <v>18.75</v>
      </c>
      <c r="CF40" s="26">
        <f t="shared" si="13"/>
        <v>17.812499999999996</v>
      </c>
      <c r="CG40" s="26">
        <f t="shared" si="13"/>
        <v>16.875</v>
      </c>
      <c r="CH40" s="26">
        <f t="shared" si="13"/>
        <v>15.9375</v>
      </c>
      <c r="CI40" s="26">
        <f t="shared" si="13"/>
        <v>15.000000000000002</v>
      </c>
      <c r="CJ40" s="26">
        <f t="shared" si="13"/>
        <v>14.0625</v>
      </c>
      <c r="CK40" s="26">
        <f t="shared" si="13"/>
        <v>13.124999999999996</v>
      </c>
      <c r="CL40" s="26">
        <f t="shared" si="13"/>
        <v>12.1875</v>
      </c>
      <c r="CM40" s="26">
        <f t="shared" si="13"/>
        <v>11.25</v>
      </c>
      <c r="CN40" s="26">
        <f t="shared" si="13"/>
        <v>10.3125</v>
      </c>
      <c r="CO40" s="26">
        <f t="shared" si="13"/>
        <v>9.375</v>
      </c>
      <c r="CP40" s="26">
        <f t="shared" si="13"/>
        <v>8.4375</v>
      </c>
      <c r="CQ40" s="26">
        <f t="shared" si="13"/>
        <v>7.5000000000000009</v>
      </c>
      <c r="CR40" s="26">
        <f t="shared" si="13"/>
        <v>6.5624999999999982</v>
      </c>
      <c r="CS40" s="26">
        <f t="shared" si="13"/>
        <v>5.625</v>
      </c>
      <c r="CT40" s="26">
        <f t="shared" si="13"/>
        <v>4.6875</v>
      </c>
      <c r="CU40" s="26">
        <f t="shared" si="13"/>
        <v>3.7500000000000004</v>
      </c>
      <c r="CV40" s="26">
        <f t="shared" si="13"/>
        <v>2.8125</v>
      </c>
      <c r="CW40" s="26">
        <f t="shared" si="13"/>
        <v>1.8750000000000002</v>
      </c>
      <c r="CX40" s="26">
        <f t="shared" si="13"/>
        <v>0.93750000000000011</v>
      </c>
      <c r="CY40" s="26">
        <f t="shared" si="13"/>
        <v>18.75</v>
      </c>
      <c r="CZ40" s="27">
        <f t="shared" si="13"/>
        <v>0</v>
      </c>
    </row>
    <row r="41" spans="1:104" x14ac:dyDescent="0.3">
      <c r="A41" s="35" t="s">
        <v>35</v>
      </c>
      <c r="B41" s="11">
        <f>(IF(ISNUMBER(B$35),IF(B$36=B$35,MIN(B$37,B$38,B$39,B$40),(B$37+B$39)),0))</f>
        <v>0</v>
      </c>
      <c r="C41" s="26">
        <f t="shared" ref="C41:BN41" si="14">(IF(ISNUMBER(C$35),IF(C$36=C$35,MIN(C$37,C$38,C$39,C$40),(C$37+C$39)),0))</f>
        <v>9.375</v>
      </c>
      <c r="D41" s="26">
        <f t="shared" si="14"/>
        <v>9.3749999999999982</v>
      </c>
      <c r="E41" s="26">
        <f t="shared" si="14"/>
        <v>9.375</v>
      </c>
      <c r="F41" s="26">
        <f t="shared" si="14"/>
        <v>9.375</v>
      </c>
      <c r="G41" s="26">
        <f t="shared" si="14"/>
        <v>9.375</v>
      </c>
      <c r="H41" s="26">
        <f t="shared" si="14"/>
        <v>9.375</v>
      </c>
      <c r="I41" s="26">
        <f t="shared" si="14"/>
        <v>9.375</v>
      </c>
      <c r="J41" s="26">
        <f t="shared" si="14"/>
        <v>9.375</v>
      </c>
      <c r="K41" s="26">
        <f t="shared" si="14"/>
        <v>9.375</v>
      </c>
      <c r="L41" s="26">
        <f t="shared" si="14"/>
        <v>9.375</v>
      </c>
      <c r="M41" s="26">
        <f t="shared" si="14"/>
        <v>9.3750000000000018</v>
      </c>
      <c r="N41" s="26">
        <f t="shared" si="14"/>
        <v>9.375</v>
      </c>
      <c r="O41" s="26">
        <f t="shared" si="14"/>
        <v>9.375</v>
      </c>
      <c r="P41" s="26">
        <f t="shared" si="14"/>
        <v>9.375</v>
      </c>
      <c r="Q41" s="26">
        <f t="shared" si="14"/>
        <v>9.375</v>
      </c>
      <c r="R41" s="26">
        <f t="shared" si="14"/>
        <v>9.3749999999999982</v>
      </c>
      <c r="S41" s="26">
        <f t="shared" si="14"/>
        <v>9.3749999999999982</v>
      </c>
      <c r="T41" s="26">
        <f t="shared" si="14"/>
        <v>9.375</v>
      </c>
      <c r="U41" s="26">
        <f t="shared" si="14"/>
        <v>9.375</v>
      </c>
      <c r="V41" s="26">
        <f t="shared" si="14"/>
        <v>9.375</v>
      </c>
      <c r="W41" s="26">
        <f t="shared" si="14"/>
        <v>9.375</v>
      </c>
      <c r="X41" s="26">
        <f t="shared" si="14"/>
        <v>9.375</v>
      </c>
      <c r="Y41" s="26">
        <f t="shared" si="14"/>
        <v>9.375</v>
      </c>
      <c r="Z41" s="26">
        <f t="shared" si="14"/>
        <v>9.375</v>
      </c>
      <c r="AA41" s="26">
        <f t="shared" si="14"/>
        <v>9.375</v>
      </c>
      <c r="AB41" s="26">
        <f t="shared" si="14"/>
        <v>9.375</v>
      </c>
      <c r="AC41" s="26">
        <f t="shared" si="14"/>
        <v>9.375</v>
      </c>
      <c r="AD41" s="26">
        <f t="shared" si="14"/>
        <v>9.375</v>
      </c>
      <c r="AE41" s="26">
        <f t="shared" si="14"/>
        <v>9.375</v>
      </c>
      <c r="AF41" s="26">
        <f t="shared" si="14"/>
        <v>9.375</v>
      </c>
      <c r="AG41" s="26">
        <f t="shared" si="14"/>
        <v>9.375</v>
      </c>
      <c r="AH41" s="26">
        <f t="shared" si="14"/>
        <v>9.375</v>
      </c>
      <c r="AI41" s="26">
        <f t="shared" si="14"/>
        <v>9.375</v>
      </c>
      <c r="AJ41" s="26">
        <f t="shared" si="14"/>
        <v>9.375</v>
      </c>
      <c r="AK41" s="26">
        <f t="shared" si="14"/>
        <v>9.3749999999999982</v>
      </c>
      <c r="AL41" s="26">
        <f t="shared" si="14"/>
        <v>9.3749999999999982</v>
      </c>
      <c r="AM41" s="26">
        <f t="shared" si="14"/>
        <v>9.375</v>
      </c>
      <c r="AN41" s="26">
        <f t="shared" si="14"/>
        <v>9.375</v>
      </c>
      <c r="AO41" s="26">
        <f t="shared" si="14"/>
        <v>9.375</v>
      </c>
      <c r="AP41" s="26">
        <f t="shared" si="14"/>
        <v>9.375</v>
      </c>
      <c r="AQ41" s="26">
        <f t="shared" si="14"/>
        <v>9.3750000000000018</v>
      </c>
      <c r="AR41" s="26">
        <f t="shared" si="14"/>
        <v>9.375</v>
      </c>
      <c r="AS41" s="26">
        <f t="shared" si="14"/>
        <v>9.375</v>
      </c>
      <c r="AT41" s="26">
        <f t="shared" si="14"/>
        <v>9.375</v>
      </c>
      <c r="AU41" s="26">
        <f t="shared" si="14"/>
        <v>9.375</v>
      </c>
      <c r="AV41" s="26">
        <f t="shared" si="14"/>
        <v>9.375</v>
      </c>
      <c r="AW41" s="26">
        <f t="shared" si="14"/>
        <v>9.375</v>
      </c>
      <c r="AX41" s="26">
        <f t="shared" si="14"/>
        <v>9.375</v>
      </c>
      <c r="AY41" s="26">
        <f t="shared" si="14"/>
        <v>9.375</v>
      </c>
      <c r="AZ41" s="26">
        <f t="shared" si="14"/>
        <v>9.3749999999999982</v>
      </c>
      <c r="BA41" s="26">
        <f t="shared" si="14"/>
        <v>25</v>
      </c>
      <c r="BB41" s="26">
        <f t="shared" si="14"/>
        <v>24.999999999999996</v>
      </c>
      <c r="BC41" s="26">
        <f t="shared" si="14"/>
        <v>25</v>
      </c>
      <c r="BD41" s="26">
        <f t="shared" si="14"/>
        <v>25</v>
      </c>
      <c r="BE41" s="26">
        <f t="shared" si="14"/>
        <v>24.999999999999996</v>
      </c>
      <c r="BF41" s="26">
        <f t="shared" si="14"/>
        <v>25</v>
      </c>
      <c r="BG41" s="26">
        <f t="shared" si="14"/>
        <v>25</v>
      </c>
      <c r="BH41" s="26">
        <f t="shared" si="14"/>
        <v>25</v>
      </c>
      <c r="BI41" s="26">
        <f t="shared" si="14"/>
        <v>25</v>
      </c>
      <c r="BJ41" s="26">
        <f t="shared" si="14"/>
        <v>24.999999999999996</v>
      </c>
      <c r="BK41" s="26">
        <f t="shared" si="14"/>
        <v>25</v>
      </c>
      <c r="BL41" s="26">
        <f t="shared" si="14"/>
        <v>25</v>
      </c>
      <c r="BM41" s="26">
        <f t="shared" si="14"/>
        <v>25</v>
      </c>
      <c r="BN41" s="26">
        <f t="shared" si="14"/>
        <v>24.999999999999996</v>
      </c>
      <c r="BO41" s="26">
        <f t="shared" ref="BO41:CZ41" si="15">(IF(ISNUMBER(BO$35),IF(BO$36=BO$35,MIN(BO$37,BO$38,BO$39,BO$40),(BO$37+BO$39)),0))</f>
        <v>25</v>
      </c>
      <c r="BP41" s="26">
        <f t="shared" si="15"/>
        <v>25</v>
      </c>
      <c r="BQ41" s="26">
        <f t="shared" si="15"/>
        <v>25</v>
      </c>
      <c r="BR41" s="26">
        <f t="shared" si="15"/>
        <v>24.999999999999996</v>
      </c>
      <c r="BS41" s="26">
        <f t="shared" si="15"/>
        <v>25</v>
      </c>
      <c r="BT41" s="26">
        <f t="shared" si="15"/>
        <v>25</v>
      </c>
      <c r="BU41" s="26">
        <f t="shared" si="15"/>
        <v>25</v>
      </c>
      <c r="BV41" s="26">
        <f t="shared" si="15"/>
        <v>24.999999999999996</v>
      </c>
      <c r="BW41" s="26">
        <f t="shared" si="15"/>
        <v>25</v>
      </c>
      <c r="BX41" s="26">
        <f t="shared" si="15"/>
        <v>25</v>
      </c>
      <c r="BY41" s="26">
        <f t="shared" si="15"/>
        <v>25</v>
      </c>
      <c r="BZ41" s="26">
        <f t="shared" si="15"/>
        <v>25</v>
      </c>
      <c r="CA41" s="26">
        <f t="shared" si="15"/>
        <v>24.999999999999996</v>
      </c>
      <c r="CB41" s="26">
        <f t="shared" si="15"/>
        <v>25</v>
      </c>
      <c r="CC41" s="26">
        <f t="shared" si="15"/>
        <v>25</v>
      </c>
      <c r="CD41" s="26">
        <f t="shared" si="15"/>
        <v>24.999999999999996</v>
      </c>
      <c r="CE41" s="26">
        <f t="shared" si="15"/>
        <v>18.75</v>
      </c>
      <c r="CF41" s="26">
        <f t="shared" si="15"/>
        <v>18.749999999999996</v>
      </c>
      <c r="CG41" s="26">
        <f t="shared" si="15"/>
        <v>18.75</v>
      </c>
      <c r="CH41" s="26">
        <f t="shared" si="15"/>
        <v>18.75</v>
      </c>
      <c r="CI41" s="26">
        <f t="shared" si="15"/>
        <v>18.750000000000004</v>
      </c>
      <c r="CJ41" s="26">
        <f t="shared" si="15"/>
        <v>18.75</v>
      </c>
      <c r="CK41" s="26">
        <f t="shared" si="15"/>
        <v>18.749999999999996</v>
      </c>
      <c r="CL41" s="26">
        <f t="shared" si="15"/>
        <v>18.75</v>
      </c>
      <c r="CM41" s="26">
        <f t="shared" si="15"/>
        <v>18.75</v>
      </c>
      <c r="CN41" s="26">
        <f t="shared" si="15"/>
        <v>18.75</v>
      </c>
      <c r="CO41" s="26">
        <f t="shared" si="15"/>
        <v>18.75</v>
      </c>
      <c r="CP41" s="26">
        <f t="shared" si="15"/>
        <v>18.75</v>
      </c>
      <c r="CQ41" s="26">
        <f t="shared" si="15"/>
        <v>18.75</v>
      </c>
      <c r="CR41" s="26">
        <f t="shared" si="15"/>
        <v>18.75</v>
      </c>
      <c r="CS41" s="26">
        <f t="shared" si="15"/>
        <v>18.749999999999996</v>
      </c>
      <c r="CT41" s="26">
        <f t="shared" si="15"/>
        <v>18.75</v>
      </c>
      <c r="CU41" s="26">
        <f t="shared" si="15"/>
        <v>18.750000000000004</v>
      </c>
      <c r="CV41" s="26">
        <f t="shared" si="15"/>
        <v>18.75</v>
      </c>
      <c r="CW41" s="26">
        <f t="shared" si="15"/>
        <v>18.75</v>
      </c>
      <c r="CX41" s="26">
        <f t="shared" si="15"/>
        <v>18.749999999999996</v>
      </c>
      <c r="CY41" s="26">
        <f t="shared" si="15"/>
        <v>18.75</v>
      </c>
      <c r="CZ41" s="27">
        <f t="shared" si="15"/>
        <v>0</v>
      </c>
    </row>
    <row r="42" spans="1:104" x14ac:dyDescent="0.3">
      <c r="A42" s="35" t="s">
        <v>36</v>
      </c>
      <c r="B42" s="11">
        <f>(IF(ISNUMBER(B$36),IF(B$36=B$35,MAX(B$37,B$38,B$39,B$40),(B$38+B$40)),0))</f>
        <v>0</v>
      </c>
      <c r="C42" s="26">
        <f t="shared" ref="C42:BN42" si="16">(IF(ISNUMBER(C$36),IF(C$36=C$35,MAX(C$37,C$38,C$39,C$40),(C$38+C$40)),0))</f>
        <v>9.375</v>
      </c>
      <c r="D42" s="26">
        <f t="shared" si="16"/>
        <v>24.999999999999996</v>
      </c>
      <c r="E42" s="26">
        <f t="shared" si="16"/>
        <v>24.999999999999996</v>
      </c>
      <c r="F42" s="26">
        <f t="shared" si="16"/>
        <v>25</v>
      </c>
      <c r="G42" s="26">
        <f t="shared" si="16"/>
        <v>24.999999999999996</v>
      </c>
      <c r="H42" s="26">
        <f t="shared" si="16"/>
        <v>25</v>
      </c>
      <c r="I42" s="26">
        <f t="shared" si="16"/>
        <v>25</v>
      </c>
      <c r="J42" s="26">
        <f t="shared" si="16"/>
        <v>24.999999999999996</v>
      </c>
      <c r="K42" s="26">
        <f t="shared" si="16"/>
        <v>24.999999999999996</v>
      </c>
      <c r="L42" s="26">
        <f t="shared" si="16"/>
        <v>24.999999999999996</v>
      </c>
      <c r="M42" s="26">
        <f t="shared" si="16"/>
        <v>25</v>
      </c>
      <c r="N42" s="26">
        <f t="shared" si="16"/>
        <v>25</v>
      </c>
      <c r="O42" s="26">
        <f t="shared" si="16"/>
        <v>24.999999999999996</v>
      </c>
      <c r="P42" s="26">
        <f t="shared" si="16"/>
        <v>24.999999999999996</v>
      </c>
      <c r="Q42" s="26">
        <f t="shared" si="16"/>
        <v>25</v>
      </c>
      <c r="R42" s="26">
        <f t="shared" si="16"/>
        <v>24.999999999999996</v>
      </c>
      <c r="S42" s="26">
        <f t="shared" si="16"/>
        <v>25</v>
      </c>
      <c r="T42" s="26">
        <f t="shared" si="16"/>
        <v>25</v>
      </c>
      <c r="U42" s="26">
        <f t="shared" si="16"/>
        <v>25</v>
      </c>
      <c r="V42" s="26">
        <f t="shared" si="16"/>
        <v>25</v>
      </c>
      <c r="W42" s="26">
        <f t="shared" si="16"/>
        <v>25</v>
      </c>
      <c r="X42" s="26">
        <f t="shared" si="16"/>
        <v>24.999999999999996</v>
      </c>
      <c r="Y42" s="26">
        <f t="shared" si="16"/>
        <v>25</v>
      </c>
      <c r="Z42" s="26">
        <f t="shared" si="16"/>
        <v>25</v>
      </c>
      <c r="AA42" s="26">
        <f t="shared" si="16"/>
        <v>25</v>
      </c>
      <c r="AB42" s="26">
        <f t="shared" si="16"/>
        <v>25</v>
      </c>
      <c r="AC42" s="26">
        <f t="shared" si="16"/>
        <v>25</v>
      </c>
      <c r="AD42" s="26">
        <f t="shared" si="16"/>
        <v>25</v>
      </c>
      <c r="AE42" s="26">
        <f t="shared" si="16"/>
        <v>25</v>
      </c>
      <c r="AF42" s="26">
        <f t="shared" si="16"/>
        <v>24.999999999999996</v>
      </c>
      <c r="AG42" s="26">
        <f t="shared" si="16"/>
        <v>25</v>
      </c>
      <c r="AH42" s="26">
        <f t="shared" si="16"/>
        <v>25</v>
      </c>
      <c r="AI42" s="26">
        <f t="shared" si="16"/>
        <v>25</v>
      </c>
      <c r="AJ42" s="26">
        <f t="shared" si="16"/>
        <v>25</v>
      </c>
      <c r="AK42" s="26">
        <f t="shared" si="16"/>
        <v>25</v>
      </c>
      <c r="AL42" s="26">
        <f t="shared" si="16"/>
        <v>24.999999999999996</v>
      </c>
      <c r="AM42" s="26">
        <f t="shared" si="16"/>
        <v>25</v>
      </c>
      <c r="AN42" s="26">
        <f t="shared" si="16"/>
        <v>24.999999999999996</v>
      </c>
      <c r="AO42" s="26">
        <f t="shared" si="16"/>
        <v>24.999999999999996</v>
      </c>
      <c r="AP42" s="26">
        <f t="shared" si="16"/>
        <v>25</v>
      </c>
      <c r="AQ42" s="26">
        <f t="shared" si="16"/>
        <v>25</v>
      </c>
      <c r="AR42" s="26">
        <f t="shared" si="16"/>
        <v>24.999999999999996</v>
      </c>
      <c r="AS42" s="26">
        <f t="shared" si="16"/>
        <v>24.999999999999996</v>
      </c>
      <c r="AT42" s="26">
        <f t="shared" si="16"/>
        <v>24.999999999999996</v>
      </c>
      <c r="AU42" s="26">
        <f t="shared" si="16"/>
        <v>25</v>
      </c>
      <c r="AV42" s="26">
        <f t="shared" si="16"/>
        <v>25</v>
      </c>
      <c r="AW42" s="26">
        <f t="shared" si="16"/>
        <v>24.999999999999996</v>
      </c>
      <c r="AX42" s="26">
        <f t="shared" si="16"/>
        <v>25</v>
      </c>
      <c r="AY42" s="26">
        <f t="shared" si="16"/>
        <v>24.999999999999996</v>
      </c>
      <c r="AZ42" s="26">
        <f t="shared" si="16"/>
        <v>24.999999999999996</v>
      </c>
      <c r="BA42" s="26">
        <f t="shared" si="16"/>
        <v>25</v>
      </c>
      <c r="BB42" s="26">
        <f t="shared" si="16"/>
        <v>18.75</v>
      </c>
      <c r="BC42" s="26">
        <f t="shared" si="16"/>
        <v>18.749999999999996</v>
      </c>
      <c r="BD42" s="26">
        <f t="shared" si="16"/>
        <v>18.75</v>
      </c>
      <c r="BE42" s="26">
        <f t="shared" si="16"/>
        <v>18.75</v>
      </c>
      <c r="BF42" s="26">
        <f t="shared" si="16"/>
        <v>18.75</v>
      </c>
      <c r="BG42" s="26">
        <f t="shared" si="16"/>
        <v>18.750000000000004</v>
      </c>
      <c r="BH42" s="26">
        <f t="shared" si="16"/>
        <v>18.75</v>
      </c>
      <c r="BI42" s="26">
        <f t="shared" si="16"/>
        <v>18.749999999999996</v>
      </c>
      <c r="BJ42" s="26">
        <f t="shared" si="16"/>
        <v>18.749999999999996</v>
      </c>
      <c r="BK42" s="26">
        <f t="shared" si="16"/>
        <v>18.75</v>
      </c>
      <c r="BL42" s="26">
        <f t="shared" si="16"/>
        <v>18.75</v>
      </c>
      <c r="BM42" s="26">
        <f t="shared" si="16"/>
        <v>18.75</v>
      </c>
      <c r="BN42" s="26">
        <f t="shared" si="16"/>
        <v>18.75</v>
      </c>
      <c r="BO42" s="26">
        <f t="shared" ref="BO42:CZ42" si="17">(IF(ISNUMBER(BO$36),IF(BO$36=BO$35,MAX(BO$37,BO$38,BO$39,BO$40),(BO$38+BO$40)),0))</f>
        <v>18.75</v>
      </c>
      <c r="BP42" s="26">
        <f t="shared" si="17"/>
        <v>18.75</v>
      </c>
      <c r="BQ42" s="26">
        <f t="shared" si="17"/>
        <v>18.75</v>
      </c>
      <c r="BR42" s="26">
        <f t="shared" si="17"/>
        <v>18.75</v>
      </c>
      <c r="BS42" s="26">
        <f t="shared" si="17"/>
        <v>18.75</v>
      </c>
      <c r="BT42" s="26">
        <f t="shared" si="17"/>
        <v>18.75</v>
      </c>
      <c r="BU42" s="26">
        <f t="shared" si="17"/>
        <v>18.75</v>
      </c>
      <c r="BV42" s="26">
        <f t="shared" si="17"/>
        <v>18.749999999999996</v>
      </c>
      <c r="BW42" s="26">
        <f t="shared" si="17"/>
        <v>18.749999999999996</v>
      </c>
      <c r="BX42" s="26">
        <f t="shared" si="17"/>
        <v>18.75</v>
      </c>
      <c r="BY42" s="26">
        <f t="shared" si="17"/>
        <v>18.750000000000004</v>
      </c>
      <c r="BZ42" s="26">
        <f t="shared" si="17"/>
        <v>18.75</v>
      </c>
      <c r="CA42" s="26">
        <f t="shared" si="17"/>
        <v>18.75</v>
      </c>
      <c r="CB42" s="26">
        <f t="shared" si="17"/>
        <v>18.75</v>
      </c>
      <c r="CC42" s="26">
        <f t="shared" si="17"/>
        <v>18.749999999999996</v>
      </c>
      <c r="CD42" s="26">
        <f t="shared" si="17"/>
        <v>18.75</v>
      </c>
      <c r="CE42" s="26">
        <f t="shared" si="17"/>
        <v>18.75</v>
      </c>
      <c r="CF42" s="26">
        <f t="shared" si="17"/>
        <v>18.749999999999996</v>
      </c>
      <c r="CG42" s="26">
        <f t="shared" si="17"/>
        <v>18.75</v>
      </c>
      <c r="CH42" s="26">
        <f t="shared" si="17"/>
        <v>18.75</v>
      </c>
      <c r="CI42" s="26">
        <f t="shared" si="17"/>
        <v>18.750000000000004</v>
      </c>
      <c r="CJ42" s="26">
        <f t="shared" si="17"/>
        <v>18.75</v>
      </c>
      <c r="CK42" s="26">
        <f t="shared" si="17"/>
        <v>18.749999999999996</v>
      </c>
      <c r="CL42" s="26">
        <f t="shared" si="17"/>
        <v>18.75</v>
      </c>
      <c r="CM42" s="26">
        <f t="shared" si="17"/>
        <v>18.75</v>
      </c>
      <c r="CN42" s="26">
        <f t="shared" si="17"/>
        <v>18.75</v>
      </c>
      <c r="CO42" s="26">
        <f t="shared" si="17"/>
        <v>18.75</v>
      </c>
      <c r="CP42" s="26">
        <f t="shared" si="17"/>
        <v>18.75</v>
      </c>
      <c r="CQ42" s="26">
        <f t="shared" si="17"/>
        <v>18.75</v>
      </c>
      <c r="CR42" s="26">
        <f t="shared" si="17"/>
        <v>18.75</v>
      </c>
      <c r="CS42" s="26">
        <f t="shared" si="17"/>
        <v>18.749999999999996</v>
      </c>
      <c r="CT42" s="26">
        <f t="shared" si="17"/>
        <v>18.75</v>
      </c>
      <c r="CU42" s="26">
        <f t="shared" si="17"/>
        <v>18.750000000000004</v>
      </c>
      <c r="CV42" s="26">
        <f t="shared" si="17"/>
        <v>18.75</v>
      </c>
      <c r="CW42" s="26">
        <f t="shared" si="17"/>
        <v>18.75</v>
      </c>
      <c r="CX42" s="26">
        <f t="shared" si="17"/>
        <v>18.749999999999996</v>
      </c>
      <c r="CY42" s="26">
        <f t="shared" si="17"/>
        <v>18.75</v>
      </c>
      <c r="CZ42" s="27">
        <f t="shared" si="17"/>
        <v>0</v>
      </c>
    </row>
    <row r="43" spans="1:104" x14ac:dyDescent="0.3">
      <c r="A43" s="35" t="s">
        <v>37</v>
      </c>
      <c r="B43" s="11">
        <f>(IF(B$35="OOR",0,((B$41*(IF((B$36-B$34)=0,0.5,(B$36-B$34))/IF((B$36-B$35)=0,1,(B$36-B$35))))+(B$42*(IF((B$34-B$35)=0,0.5,(B$34-B$35))/IF((B$36-B$35)=0,1,(B$36-B$35)))))))</f>
        <v>0</v>
      </c>
      <c r="C43" s="26">
        <f t="shared" ref="C43:BN43" si="18">(IF(C$35="OOR",0,((C$41*(IF((C$36-C$34)=0,0.5,(C$36-C$34))/IF((C$36-C$35)=0,1,(C$36-C$35))))+(C$42*(IF((C$34-C$35)=0,0.5,(C$34-C$35))/IF((C$36-C$35)=0,1,(C$36-C$35)))))))</f>
        <v>9.375</v>
      </c>
      <c r="D43" s="26">
        <f t="shared" si="18"/>
        <v>9.6874999999999982</v>
      </c>
      <c r="E43" s="26">
        <f t="shared" si="18"/>
        <v>10</v>
      </c>
      <c r="F43" s="26">
        <f t="shared" si="18"/>
        <v>10.3125</v>
      </c>
      <c r="G43" s="26">
        <f t="shared" si="18"/>
        <v>10.625</v>
      </c>
      <c r="H43" s="26">
        <f t="shared" si="18"/>
        <v>10.9375</v>
      </c>
      <c r="I43" s="26">
        <f t="shared" si="18"/>
        <v>11.25</v>
      </c>
      <c r="J43" s="26">
        <f t="shared" si="18"/>
        <v>11.5625</v>
      </c>
      <c r="K43" s="26">
        <f t="shared" si="18"/>
        <v>11.875</v>
      </c>
      <c r="L43" s="26">
        <f t="shared" si="18"/>
        <v>12.187499999999998</v>
      </c>
      <c r="M43" s="26">
        <f t="shared" si="18"/>
        <v>12.500000000000002</v>
      </c>
      <c r="N43" s="26">
        <f t="shared" si="18"/>
        <v>12.8125</v>
      </c>
      <c r="O43" s="26">
        <f t="shared" si="18"/>
        <v>13.125</v>
      </c>
      <c r="P43" s="26">
        <f t="shared" si="18"/>
        <v>13.4375</v>
      </c>
      <c r="Q43" s="26">
        <f t="shared" si="18"/>
        <v>13.75</v>
      </c>
      <c r="R43" s="26">
        <f t="shared" si="18"/>
        <v>14.062499999999996</v>
      </c>
      <c r="S43" s="26">
        <f t="shared" si="18"/>
        <v>14.375</v>
      </c>
      <c r="T43" s="26">
        <f t="shared" si="18"/>
        <v>14.6875</v>
      </c>
      <c r="U43" s="26">
        <f t="shared" si="18"/>
        <v>15</v>
      </c>
      <c r="V43" s="26">
        <f t="shared" si="18"/>
        <v>15.3125</v>
      </c>
      <c r="W43" s="26">
        <f t="shared" si="18"/>
        <v>15.625</v>
      </c>
      <c r="X43" s="26">
        <f t="shared" si="18"/>
        <v>15.937499999999998</v>
      </c>
      <c r="Y43" s="26">
        <f t="shared" si="18"/>
        <v>16.25</v>
      </c>
      <c r="Z43" s="26">
        <f t="shared" si="18"/>
        <v>16.5625</v>
      </c>
      <c r="AA43" s="26">
        <f t="shared" si="18"/>
        <v>16.875</v>
      </c>
      <c r="AB43" s="26">
        <f t="shared" si="18"/>
        <v>17.1875</v>
      </c>
      <c r="AC43" s="26">
        <f t="shared" si="18"/>
        <v>17.5</v>
      </c>
      <c r="AD43" s="26">
        <f t="shared" si="18"/>
        <v>17.8125</v>
      </c>
      <c r="AE43" s="26">
        <f t="shared" si="18"/>
        <v>18.125</v>
      </c>
      <c r="AF43" s="26">
        <f t="shared" si="18"/>
        <v>18.437499999999996</v>
      </c>
      <c r="AG43" s="26">
        <f t="shared" si="18"/>
        <v>18.75</v>
      </c>
      <c r="AH43" s="26">
        <f t="shared" si="18"/>
        <v>19.0625</v>
      </c>
      <c r="AI43" s="26">
        <f t="shared" si="18"/>
        <v>19.375</v>
      </c>
      <c r="AJ43" s="26">
        <f t="shared" si="18"/>
        <v>19.6875</v>
      </c>
      <c r="AK43" s="26">
        <f t="shared" si="18"/>
        <v>20</v>
      </c>
      <c r="AL43" s="26">
        <f t="shared" si="18"/>
        <v>20.312499999999996</v>
      </c>
      <c r="AM43" s="26">
        <f t="shared" si="18"/>
        <v>20.625</v>
      </c>
      <c r="AN43" s="26">
        <f t="shared" si="18"/>
        <v>20.937499999999996</v>
      </c>
      <c r="AO43" s="26">
        <f t="shared" si="18"/>
        <v>21.249999999999996</v>
      </c>
      <c r="AP43" s="26">
        <f t="shared" si="18"/>
        <v>21.5625</v>
      </c>
      <c r="AQ43" s="26">
        <f t="shared" si="18"/>
        <v>21.875</v>
      </c>
      <c r="AR43" s="26">
        <f t="shared" si="18"/>
        <v>22.187499999999996</v>
      </c>
      <c r="AS43" s="26">
        <f t="shared" si="18"/>
        <v>22.499999999999996</v>
      </c>
      <c r="AT43" s="26">
        <f t="shared" si="18"/>
        <v>22.812499999999996</v>
      </c>
      <c r="AU43" s="26">
        <f t="shared" si="18"/>
        <v>23.125</v>
      </c>
      <c r="AV43" s="26">
        <f t="shared" si="18"/>
        <v>23.4375</v>
      </c>
      <c r="AW43" s="26">
        <f t="shared" si="18"/>
        <v>23.749999999999996</v>
      </c>
      <c r="AX43" s="26">
        <f t="shared" si="18"/>
        <v>24.0625</v>
      </c>
      <c r="AY43" s="26">
        <f t="shared" si="18"/>
        <v>24.374999999999996</v>
      </c>
      <c r="AZ43" s="26">
        <f t="shared" si="18"/>
        <v>24.687499999999996</v>
      </c>
      <c r="BA43" s="26">
        <f t="shared" si="18"/>
        <v>25</v>
      </c>
      <c r="BB43" s="26">
        <f t="shared" si="18"/>
        <v>24.791666666666664</v>
      </c>
      <c r="BC43" s="26">
        <f t="shared" si="18"/>
        <v>24.583333333333332</v>
      </c>
      <c r="BD43" s="26">
        <f t="shared" si="18"/>
        <v>24.375</v>
      </c>
      <c r="BE43" s="26">
        <f t="shared" si="18"/>
        <v>24.166666666666664</v>
      </c>
      <c r="BF43" s="26">
        <f t="shared" si="18"/>
        <v>23.958333333333336</v>
      </c>
      <c r="BG43" s="26">
        <f t="shared" si="18"/>
        <v>23.75</v>
      </c>
      <c r="BH43" s="26">
        <f t="shared" si="18"/>
        <v>23.541666666666668</v>
      </c>
      <c r="BI43" s="26">
        <f t="shared" si="18"/>
        <v>23.333333333333332</v>
      </c>
      <c r="BJ43" s="26">
        <f t="shared" si="18"/>
        <v>23.124999999999996</v>
      </c>
      <c r="BK43" s="26">
        <f t="shared" si="18"/>
        <v>22.916666666666664</v>
      </c>
      <c r="BL43" s="26">
        <f t="shared" si="18"/>
        <v>22.708333333333332</v>
      </c>
      <c r="BM43" s="26">
        <f t="shared" si="18"/>
        <v>22.5</v>
      </c>
      <c r="BN43" s="26">
        <f t="shared" si="18"/>
        <v>22.291666666666664</v>
      </c>
      <c r="BO43" s="26">
        <f t="shared" ref="BO43:CZ43" si="19">(IF(BO$35="OOR",0,((BO$41*(IF((BO$36-BO$34)=0,0.5,(BO$36-BO$34))/IF((BO$36-BO$35)=0,1,(BO$36-BO$35))))+(BO$42*(IF((BO$34-BO$35)=0,0.5,(BO$34-BO$35))/IF((BO$36-BO$35)=0,1,(BO$36-BO$35)))))))</f>
        <v>22.083333333333336</v>
      </c>
      <c r="BP43" s="26">
        <f t="shared" si="19"/>
        <v>21.875</v>
      </c>
      <c r="BQ43" s="26">
        <f t="shared" si="19"/>
        <v>21.666666666666664</v>
      </c>
      <c r="BR43" s="26">
        <f t="shared" si="19"/>
        <v>21.458333333333332</v>
      </c>
      <c r="BS43" s="26">
        <f t="shared" si="19"/>
        <v>21.25</v>
      </c>
      <c r="BT43" s="26">
        <f t="shared" si="19"/>
        <v>21.041666666666664</v>
      </c>
      <c r="BU43" s="26">
        <f t="shared" si="19"/>
        <v>20.833333333333332</v>
      </c>
      <c r="BV43" s="26">
        <f t="shared" si="19"/>
        <v>20.624999999999993</v>
      </c>
      <c r="BW43" s="26">
        <f t="shared" si="19"/>
        <v>20.416666666666664</v>
      </c>
      <c r="BX43" s="26">
        <f t="shared" si="19"/>
        <v>20.208333333333336</v>
      </c>
      <c r="BY43" s="26">
        <f t="shared" si="19"/>
        <v>20.000000000000004</v>
      </c>
      <c r="BZ43" s="26">
        <f t="shared" si="19"/>
        <v>19.791666666666664</v>
      </c>
      <c r="CA43" s="26">
        <f t="shared" si="19"/>
        <v>19.583333333333332</v>
      </c>
      <c r="CB43" s="26">
        <f t="shared" si="19"/>
        <v>19.375</v>
      </c>
      <c r="CC43" s="26">
        <f t="shared" si="19"/>
        <v>19.166666666666664</v>
      </c>
      <c r="CD43" s="26">
        <f t="shared" si="19"/>
        <v>18.958333333333332</v>
      </c>
      <c r="CE43" s="26">
        <f t="shared" si="19"/>
        <v>18.75</v>
      </c>
      <c r="CF43" s="26">
        <f t="shared" si="19"/>
        <v>18.749999999999996</v>
      </c>
      <c r="CG43" s="26">
        <f t="shared" si="19"/>
        <v>18.75</v>
      </c>
      <c r="CH43" s="26">
        <f t="shared" si="19"/>
        <v>18.75</v>
      </c>
      <c r="CI43" s="26">
        <f t="shared" si="19"/>
        <v>18.750000000000004</v>
      </c>
      <c r="CJ43" s="26">
        <f t="shared" si="19"/>
        <v>18.75</v>
      </c>
      <c r="CK43" s="26">
        <f t="shared" si="19"/>
        <v>18.749999999999996</v>
      </c>
      <c r="CL43" s="26">
        <f t="shared" si="19"/>
        <v>18.75</v>
      </c>
      <c r="CM43" s="26">
        <f t="shared" si="19"/>
        <v>18.75</v>
      </c>
      <c r="CN43" s="26">
        <f t="shared" si="19"/>
        <v>18.75</v>
      </c>
      <c r="CO43" s="26">
        <f t="shared" si="19"/>
        <v>18.75</v>
      </c>
      <c r="CP43" s="26">
        <f t="shared" si="19"/>
        <v>18.75</v>
      </c>
      <c r="CQ43" s="26">
        <f t="shared" si="19"/>
        <v>18.75</v>
      </c>
      <c r="CR43" s="26">
        <f t="shared" si="19"/>
        <v>18.75</v>
      </c>
      <c r="CS43" s="26">
        <f t="shared" si="19"/>
        <v>18.749999999999996</v>
      </c>
      <c r="CT43" s="26">
        <f t="shared" si="19"/>
        <v>18.75</v>
      </c>
      <c r="CU43" s="26">
        <f t="shared" si="19"/>
        <v>18.750000000000004</v>
      </c>
      <c r="CV43" s="26">
        <f t="shared" si="19"/>
        <v>18.75</v>
      </c>
      <c r="CW43" s="26">
        <f t="shared" si="19"/>
        <v>18.75</v>
      </c>
      <c r="CX43" s="26">
        <f t="shared" si="19"/>
        <v>18.749999999999996</v>
      </c>
      <c r="CY43" s="26">
        <f t="shared" si="19"/>
        <v>18.75</v>
      </c>
      <c r="CZ43" s="27">
        <f t="shared" si="19"/>
        <v>0</v>
      </c>
    </row>
    <row r="44" spans="1:104" x14ac:dyDescent="0.3">
      <c r="A44" s="35" t="s">
        <v>18</v>
      </c>
      <c r="B44" s="11">
        <f>(IF(ISNUMBER(B$35),IF(B$35=B$36,MAX(B$37,B$38,B$39,B$40),(((B$37*(1-((B$34-B$35)/(B$36-B$35))))*((B$36-B$34)/(B$36-B$35)))+((B$38*(1-((B$36-B$34)/(B$36-B$35))))*((B$34-B$35)/(B$36-B$35)))+((B$39*(1-((B$34-B$35)/(B$36-B$35))))*((B$36-B$34)/(B$36-B$35)))+((B$40*(1-((B$36-B$34)/(B$36-B$35))))*((B$34-B$35)/(B$36-B$35))))),0))</f>
        <v>0</v>
      </c>
      <c r="C44" s="26">
        <f t="shared" ref="C44:BN44" si="20">(IF(ISNUMBER(C$35),IF(C$35=C$36,MAX(C$37,C$38,C$39,C$40),(((C$37*(1-((C$34-C$35)/(C$36-C$35))))*((C$36-C$34)/(C$36-C$35)))+((C$38*(1-((C$36-C$34)/(C$36-C$35))))*((C$34-C$35)/(C$36-C$35)))+((C$39*(1-((C$34-C$35)/(C$36-C$35))))*((C$36-C$34)/(C$36-C$35)))+((C$40*(1-((C$36-C$34)/(C$36-C$35))))*((C$34-C$35)/(C$36-C$35))))),0))</f>
        <v>9.375</v>
      </c>
      <c r="D44" s="26">
        <f t="shared" si="20"/>
        <v>9.0137499999999982</v>
      </c>
      <c r="E44" s="26">
        <f t="shared" si="20"/>
        <v>8.6799999999999979</v>
      </c>
      <c r="F44" s="26">
        <f t="shared" si="20"/>
        <v>8.3737499999999994</v>
      </c>
      <c r="G44" s="26">
        <f t="shared" si="20"/>
        <v>8.0950000000000006</v>
      </c>
      <c r="H44" s="26">
        <f t="shared" si="20"/>
        <v>7.84375</v>
      </c>
      <c r="I44" s="26">
        <f t="shared" si="20"/>
        <v>7.6199999999999992</v>
      </c>
      <c r="J44" s="26">
        <f t="shared" si="20"/>
        <v>7.4237500000000001</v>
      </c>
      <c r="K44" s="26">
        <f t="shared" si="20"/>
        <v>7.2549999999999999</v>
      </c>
      <c r="L44" s="26">
        <f t="shared" si="20"/>
        <v>7.1137499999999996</v>
      </c>
      <c r="M44" s="26">
        <f t="shared" si="20"/>
        <v>7.0000000000000009</v>
      </c>
      <c r="N44" s="26">
        <f t="shared" si="20"/>
        <v>6.9137499999999994</v>
      </c>
      <c r="O44" s="26">
        <f t="shared" si="20"/>
        <v>6.8550000000000004</v>
      </c>
      <c r="P44" s="26">
        <f t="shared" si="20"/>
        <v>6.8237499999999986</v>
      </c>
      <c r="Q44" s="26">
        <f t="shared" si="20"/>
        <v>6.82</v>
      </c>
      <c r="R44" s="26">
        <f t="shared" si="20"/>
        <v>6.8437499999999991</v>
      </c>
      <c r="S44" s="26">
        <f t="shared" si="20"/>
        <v>6.8949999999999996</v>
      </c>
      <c r="T44" s="26">
        <f t="shared" si="20"/>
        <v>6.973749999999999</v>
      </c>
      <c r="U44" s="26">
        <f t="shared" si="20"/>
        <v>7.0799999999999992</v>
      </c>
      <c r="V44" s="26">
        <f t="shared" si="20"/>
        <v>7.2137500000000001</v>
      </c>
      <c r="W44" s="26">
        <f t="shared" si="20"/>
        <v>7.375</v>
      </c>
      <c r="X44" s="26">
        <f t="shared" si="20"/>
        <v>7.5637499999999989</v>
      </c>
      <c r="Y44" s="26">
        <f t="shared" si="20"/>
        <v>7.7799999999999994</v>
      </c>
      <c r="Z44" s="26">
        <f t="shared" si="20"/>
        <v>8.0237499999999997</v>
      </c>
      <c r="AA44" s="26">
        <f t="shared" si="20"/>
        <v>8.2949999999999999</v>
      </c>
      <c r="AB44" s="26">
        <f t="shared" si="20"/>
        <v>8.59375</v>
      </c>
      <c r="AC44" s="26">
        <f t="shared" si="20"/>
        <v>8.92</v>
      </c>
      <c r="AD44" s="26">
        <f t="shared" si="20"/>
        <v>9.2737499999999997</v>
      </c>
      <c r="AE44" s="26">
        <f t="shared" si="20"/>
        <v>9.6550000000000011</v>
      </c>
      <c r="AF44" s="26">
        <f t="shared" si="20"/>
        <v>10.063749999999999</v>
      </c>
      <c r="AG44" s="26">
        <f t="shared" si="20"/>
        <v>10.5</v>
      </c>
      <c r="AH44" s="26">
        <f t="shared" si="20"/>
        <v>10.963749999999999</v>
      </c>
      <c r="AI44" s="26">
        <f t="shared" si="20"/>
        <v>11.455</v>
      </c>
      <c r="AJ44" s="26">
        <f t="shared" si="20"/>
        <v>11.973749999999999</v>
      </c>
      <c r="AK44" s="26">
        <f t="shared" si="20"/>
        <v>12.519999999999998</v>
      </c>
      <c r="AL44" s="26">
        <f t="shared" si="20"/>
        <v>13.093749999999996</v>
      </c>
      <c r="AM44" s="26">
        <f t="shared" si="20"/>
        <v>13.694999999999999</v>
      </c>
      <c r="AN44" s="26">
        <f t="shared" si="20"/>
        <v>14.323749999999999</v>
      </c>
      <c r="AO44" s="26">
        <f t="shared" si="20"/>
        <v>14.979999999999999</v>
      </c>
      <c r="AP44" s="26">
        <f t="shared" si="20"/>
        <v>15.66375</v>
      </c>
      <c r="AQ44" s="26">
        <f t="shared" si="20"/>
        <v>16.375</v>
      </c>
      <c r="AR44" s="26">
        <f t="shared" si="20"/>
        <v>17.113749999999996</v>
      </c>
      <c r="AS44" s="26">
        <f t="shared" si="20"/>
        <v>17.879999999999995</v>
      </c>
      <c r="AT44" s="26">
        <f t="shared" si="20"/>
        <v>18.673749999999995</v>
      </c>
      <c r="AU44" s="26">
        <f t="shared" si="20"/>
        <v>19.495000000000001</v>
      </c>
      <c r="AV44" s="26">
        <f t="shared" si="20"/>
        <v>20.34375</v>
      </c>
      <c r="AW44" s="26">
        <f t="shared" si="20"/>
        <v>21.22</v>
      </c>
      <c r="AX44" s="26">
        <f t="shared" si="20"/>
        <v>22.123749999999998</v>
      </c>
      <c r="AY44" s="26">
        <f t="shared" si="20"/>
        <v>23.054999999999993</v>
      </c>
      <c r="AZ44" s="26">
        <f t="shared" si="20"/>
        <v>24.013749999999995</v>
      </c>
      <c r="BA44" s="26">
        <f t="shared" si="20"/>
        <v>25</v>
      </c>
      <c r="BB44" s="26">
        <f t="shared" si="20"/>
        <v>23.381944444444439</v>
      </c>
      <c r="BC44" s="26">
        <f t="shared" si="20"/>
        <v>21.861111111111111</v>
      </c>
      <c r="BD44" s="26">
        <f t="shared" si="20"/>
        <v>20.4375</v>
      </c>
      <c r="BE44" s="26">
        <f t="shared" si="20"/>
        <v>19.111111111111107</v>
      </c>
      <c r="BF44" s="26">
        <f t="shared" si="20"/>
        <v>17.881944444444446</v>
      </c>
      <c r="BG44" s="26">
        <f t="shared" si="20"/>
        <v>16.750000000000004</v>
      </c>
      <c r="BH44" s="26">
        <f t="shared" si="20"/>
        <v>15.715277777777777</v>
      </c>
      <c r="BI44" s="26">
        <f t="shared" si="20"/>
        <v>14.777777777777779</v>
      </c>
      <c r="BJ44" s="26">
        <f t="shared" si="20"/>
        <v>13.937499999999998</v>
      </c>
      <c r="BK44" s="26">
        <f t="shared" si="20"/>
        <v>13.194444444444446</v>
      </c>
      <c r="BL44" s="26">
        <f t="shared" si="20"/>
        <v>12.548611111111109</v>
      </c>
      <c r="BM44" s="26">
        <f t="shared" si="20"/>
        <v>12</v>
      </c>
      <c r="BN44" s="26">
        <f t="shared" si="20"/>
        <v>11.548611111111111</v>
      </c>
      <c r="BO44" s="26">
        <f t="shared" ref="BO44:CZ44" si="21">(IF(ISNUMBER(BO$35),IF(BO$35=BO$36,MAX(BO$37,BO$38,BO$39,BO$40),(((BO$37*(1-((BO$34-BO$35)/(BO$36-BO$35))))*((BO$36-BO$34)/(BO$36-BO$35)))+((BO$38*(1-((BO$36-BO$34)/(BO$36-BO$35))))*((BO$34-BO$35)/(BO$36-BO$35)))+((BO$39*(1-((BO$34-BO$35)/(BO$36-BO$35))))*((BO$36-BO$34)/(BO$36-BO$35)))+((BO$40*(1-((BO$36-BO$34)/(BO$36-BO$35))))*((BO$34-BO$35)/(BO$36-BO$35))))),0))</f>
        <v>11.194444444444443</v>
      </c>
      <c r="BP44" s="26">
        <f t="shared" si="21"/>
        <v>10.9375</v>
      </c>
      <c r="BQ44" s="26">
        <f t="shared" si="21"/>
        <v>10.777777777777777</v>
      </c>
      <c r="BR44" s="26">
        <f t="shared" si="21"/>
        <v>10.715277777777777</v>
      </c>
      <c r="BS44" s="26">
        <f t="shared" si="21"/>
        <v>10.75</v>
      </c>
      <c r="BT44" s="26">
        <f t="shared" si="21"/>
        <v>10.881944444444443</v>
      </c>
      <c r="BU44" s="26">
        <f t="shared" si="21"/>
        <v>11.111111111111111</v>
      </c>
      <c r="BV44" s="26">
        <f t="shared" si="21"/>
        <v>11.437499999999996</v>
      </c>
      <c r="BW44" s="26">
        <f t="shared" si="21"/>
        <v>11.861111111111111</v>
      </c>
      <c r="BX44" s="26">
        <f t="shared" si="21"/>
        <v>12.381944444444443</v>
      </c>
      <c r="BY44" s="26">
        <f t="shared" si="21"/>
        <v>13.000000000000002</v>
      </c>
      <c r="BZ44" s="26">
        <f t="shared" si="21"/>
        <v>13.715277777777779</v>
      </c>
      <c r="CA44" s="26">
        <f t="shared" si="21"/>
        <v>14.527777777777777</v>
      </c>
      <c r="CB44" s="26">
        <f t="shared" si="21"/>
        <v>15.437500000000002</v>
      </c>
      <c r="CC44" s="26">
        <f t="shared" si="21"/>
        <v>16.444444444444443</v>
      </c>
      <c r="CD44" s="26">
        <f t="shared" si="21"/>
        <v>17.548611111111111</v>
      </c>
      <c r="CE44" s="26">
        <f t="shared" si="21"/>
        <v>18.75</v>
      </c>
      <c r="CF44" s="26">
        <f t="shared" si="21"/>
        <v>16.968749999999993</v>
      </c>
      <c r="CG44" s="26">
        <f t="shared" si="21"/>
        <v>15.375</v>
      </c>
      <c r="CH44" s="26">
        <f t="shared" si="21"/>
        <v>13.96875</v>
      </c>
      <c r="CI44" s="26">
        <f t="shared" si="21"/>
        <v>12.750000000000002</v>
      </c>
      <c r="CJ44" s="26">
        <f t="shared" si="21"/>
        <v>11.71875</v>
      </c>
      <c r="CK44" s="26">
        <f t="shared" si="21"/>
        <v>10.874999999999996</v>
      </c>
      <c r="CL44" s="26">
        <f t="shared" si="21"/>
        <v>10.218749999999998</v>
      </c>
      <c r="CM44" s="26">
        <f t="shared" si="21"/>
        <v>9.75</v>
      </c>
      <c r="CN44" s="26">
        <f t="shared" si="21"/>
        <v>9.46875</v>
      </c>
      <c r="CO44" s="26">
        <f t="shared" si="21"/>
        <v>9.375</v>
      </c>
      <c r="CP44" s="26">
        <f t="shared" si="21"/>
        <v>9.46875</v>
      </c>
      <c r="CQ44" s="26">
        <f t="shared" si="21"/>
        <v>9.75</v>
      </c>
      <c r="CR44" s="26">
        <f t="shared" si="21"/>
        <v>10.21875</v>
      </c>
      <c r="CS44" s="26">
        <f t="shared" si="21"/>
        <v>10.874999999999996</v>
      </c>
      <c r="CT44" s="26">
        <f t="shared" si="21"/>
        <v>11.71875</v>
      </c>
      <c r="CU44" s="26">
        <f t="shared" si="21"/>
        <v>12.750000000000002</v>
      </c>
      <c r="CV44" s="26">
        <f t="shared" si="21"/>
        <v>13.968749999999998</v>
      </c>
      <c r="CW44" s="26">
        <f t="shared" si="21"/>
        <v>15.375000000000002</v>
      </c>
      <c r="CX44" s="26">
        <f t="shared" si="21"/>
        <v>16.968749999999996</v>
      </c>
      <c r="CY44" s="26">
        <f t="shared" si="21"/>
        <v>18.75</v>
      </c>
      <c r="CZ44" s="27">
        <f t="shared" si="21"/>
        <v>0</v>
      </c>
    </row>
    <row r="45" spans="1:104" x14ac:dyDescent="0.3">
      <c r="A45" s="35" t="s">
        <v>20</v>
      </c>
      <c r="B45" s="11">
        <f>(IF(ISNUMBER(B$35),IF(B$35=B$36,0,(((B$37*((B$34-B$35)/(B$36-B$35)))*((B$36-B$34)/(B$36-B$35)))+((B$38*((B$36-B$34)/(B$36-B$35)))*((B$34-B$35)/(B$36-B$35)))+((B$39*((B$34-B$35)/(B$36-B$35)))*((B$36-B$34)/(B$36-B$35)))+((B$40*((B$36-B$34)/(B$36-B$35)))*((B$34-B$35)/(B$36-B$35))))),0))</f>
        <v>0</v>
      </c>
      <c r="C45" s="26">
        <f t="shared" ref="C45:BN45" si="22">(IF(ISNUMBER(C$35),IF(C$35=C$36,0,(((C$37*((C$34-C$35)/(C$36-C$35)))*((C$36-C$34)/(C$36-C$35)))+((C$38*((C$36-C$34)/(C$36-C$35)))*((C$34-C$35)/(C$36-C$35)))+((C$39*((C$34-C$35)/(C$36-C$35)))*((C$36-C$34)/(C$36-C$35)))+((C$40*((C$36-C$34)/(C$36-C$35)))*((C$34-C$35)/(C$36-C$35))))),0))</f>
        <v>0</v>
      </c>
      <c r="D45" s="26">
        <f t="shared" si="22"/>
        <v>0.67374999999999985</v>
      </c>
      <c r="E45" s="26">
        <f t="shared" si="22"/>
        <v>1.3199999999999998</v>
      </c>
      <c r="F45" s="26">
        <f t="shared" si="22"/>
        <v>1.9387499999999998</v>
      </c>
      <c r="G45" s="26">
        <f t="shared" si="22"/>
        <v>2.5299999999999998</v>
      </c>
      <c r="H45" s="26">
        <f t="shared" si="22"/>
        <v>3.09375</v>
      </c>
      <c r="I45" s="26">
        <f t="shared" si="22"/>
        <v>3.63</v>
      </c>
      <c r="J45" s="26">
        <f t="shared" si="22"/>
        <v>4.1387499999999999</v>
      </c>
      <c r="K45" s="26">
        <f t="shared" si="22"/>
        <v>4.6199999999999992</v>
      </c>
      <c r="L45" s="26">
        <f t="shared" si="22"/>
        <v>5.0737499999999986</v>
      </c>
      <c r="M45" s="26">
        <f t="shared" si="22"/>
        <v>5.5</v>
      </c>
      <c r="N45" s="26">
        <f t="shared" si="22"/>
        <v>5.8987499999999997</v>
      </c>
      <c r="O45" s="26">
        <f t="shared" si="22"/>
        <v>6.27</v>
      </c>
      <c r="P45" s="26">
        <f t="shared" si="22"/>
        <v>6.6137499999999996</v>
      </c>
      <c r="Q45" s="26">
        <f t="shared" si="22"/>
        <v>6.9300000000000006</v>
      </c>
      <c r="R45" s="26">
        <f t="shared" si="22"/>
        <v>7.2187499999999982</v>
      </c>
      <c r="S45" s="26">
        <f t="shared" si="22"/>
        <v>7.48</v>
      </c>
      <c r="T45" s="26">
        <f t="shared" si="22"/>
        <v>7.713750000000001</v>
      </c>
      <c r="U45" s="26">
        <f t="shared" si="22"/>
        <v>7.92</v>
      </c>
      <c r="V45" s="26">
        <f t="shared" si="22"/>
        <v>8.098749999999999</v>
      </c>
      <c r="W45" s="26">
        <f t="shared" si="22"/>
        <v>8.25</v>
      </c>
      <c r="X45" s="26">
        <f t="shared" si="22"/>
        <v>8.3737499999999976</v>
      </c>
      <c r="Y45" s="26">
        <f t="shared" si="22"/>
        <v>8.4700000000000006</v>
      </c>
      <c r="Z45" s="26">
        <f t="shared" si="22"/>
        <v>8.5387500000000003</v>
      </c>
      <c r="AA45" s="26">
        <f t="shared" si="22"/>
        <v>8.5799999999999983</v>
      </c>
      <c r="AB45" s="26">
        <f t="shared" si="22"/>
        <v>8.59375</v>
      </c>
      <c r="AC45" s="26">
        <f t="shared" si="22"/>
        <v>8.58</v>
      </c>
      <c r="AD45" s="26">
        <f t="shared" si="22"/>
        <v>8.5387500000000003</v>
      </c>
      <c r="AE45" s="26">
        <f t="shared" si="22"/>
        <v>8.4700000000000006</v>
      </c>
      <c r="AF45" s="26">
        <f t="shared" si="22"/>
        <v>8.3737499999999976</v>
      </c>
      <c r="AG45" s="26">
        <f t="shared" si="22"/>
        <v>8.25</v>
      </c>
      <c r="AH45" s="26">
        <f t="shared" si="22"/>
        <v>8.098749999999999</v>
      </c>
      <c r="AI45" s="26">
        <f t="shared" si="22"/>
        <v>7.919999999999999</v>
      </c>
      <c r="AJ45" s="26">
        <f t="shared" si="22"/>
        <v>7.7137500000000001</v>
      </c>
      <c r="AK45" s="26">
        <f t="shared" si="22"/>
        <v>7.4800000000000013</v>
      </c>
      <c r="AL45" s="26">
        <f t="shared" si="22"/>
        <v>7.2187499999999982</v>
      </c>
      <c r="AM45" s="26">
        <f t="shared" si="22"/>
        <v>6.9300000000000006</v>
      </c>
      <c r="AN45" s="26">
        <f t="shared" si="22"/>
        <v>6.6137499999999996</v>
      </c>
      <c r="AO45" s="26">
        <f t="shared" si="22"/>
        <v>6.27</v>
      </c>
      <c r="AP45" s="26">
        <f t="shared" si="22"/>
        <v>5.8987499999999997</v>
      </c>
      <c r="AQ45" s="26">
        <f t="shared" si="22"/>
        <v>5.5</v>
      </c>
      <c r="AR45" s="26">
        <f t="shared" si="22"/>
        <v>5.0737499999999995</v>
      </c>
      <c r="AS45" s="26">
        <f t="shared" si="22"/>
        <v>4.62</v>
      </c>
      <c r="AT45" s="26">
        <f t="shared" si="22"/>
        <v>4.138749999999999</v>
      </c>
      <c r="AU45" s="26">
        <f t="shared" si="22"/>
        <v>3.6299999999999994</v>
      </c>
      <c r="AV45" s="26">
        <f t="shared" si="22"/>
        <v>3.09375</v>
      </c>
      <c r="AW45" s="26">
        <f t="shared" si="22"/>
        <v>2.5300000000000002</v>
      </c>
      <c r="AX45" s="26">
        <f t="shared" si="22"/>
        <v>1.93875</v>
      </c>
      <c r="AY45" s="26">
        <f t="shared" si="22"/>
        <v>1.3199999999999998</v>
      </c>
      <c r="AZ45" s="26">
        <f t="shared" si="22"/>
        <v>0.67374999999999985</v>
      </c>
      <c r="BA45" s="26">
        <f t="shared" si="22"/>
        <v>0</v>
      </c>
      <c r="BB45" s="26">
        <f t="shared" si="22"/>
        <v>1.4097222222222221</v>
      </c>
      <c r="BC45" s="26">
        <f t="shared" si="22"/>
        <v>2.7222222222222219</v>
      </c>
      <c r="BD45" s="26">
        <f t="shared" si="22"/>
        <v>3.9375</v>
      </c>
      <c r="BE45" s="26">
        <f t="shared" si="22"/>
        <v>5.0555555555555554</v>
      </c>
      <c r="BF45" s="26">
        <f t="shared" si="22"/>
        <v>6.0763888888888884</v>
      </c>
      <c r="BG45" s="26">
        <f t="shared" si="22"/>
        <v>7.0000000000000009</v>
      </c>
      <c r="BH45" s="26">
        <f t="shared" si="22"/>
        <v>7.8263888888888893</v>
      </c>
      <c r="BI45" s="26">
        <f t="shared" si="22"/>
        <v>8.5555555555555536</v>
      </c>
      <c r="BJ45" s="26">
        <f t="shared" si="22"/>
        <v>9.1874999999999964</v>
      </c>
      <c r="BK45" s="26">
        <f t="shared" si="22"/>
        <v>9.7222222222222214</v>
      </c>
      <c r="BL45" s="26">
        <f t="shared" si="22"/>
        <v>10.159722222222221</v>
      </c>
      <c r="BM45" s="26">
        <f t="shared" si="22"/>
        <v>10.5</v>
      </c>
      <c r="BN45" s="26">
        <f t="shared" si="22"/>
        <v>10.743055555555554</v>
      </c>
      <c r="BO45" s="26">
        <f t="shared" ref="BO45:CZ45" si="23">(IF(ISNUMBER(BO$35),IF(BO$35=BO$36,0,(((BO$37*((BO$34-BO$35)/(BO$36-BO$35)))*((BO$36-BO$34)/(BO$36-BO$35)))+((BO$38*((BO$36-BO$34)/(BO$36-BO$35)))*((BO$34-BO$35)/(BO$36-BO$35)))+((BO$39*((BO$34-BO$35)/(BO$36-BO$35)))*((BO$36-BO$34)/(BO$36-BO$35)))+((BO$40*((BO$36-BO$34)/(BO$36-BO$35)))*((BO$34-BO$35)/(BO$36-BO$35))))),0))</f>
        <v>10.888888888888888</v>
      </c>
      <c r="BP45" s="26">
        <f t="shared" si="23"/>
        <v>10.9375</v>
      </c>
      <c r="BQ45" s="26">
        <f t="shared" si="23"/>
        <v>10.888888888888888</v>
      </c>
      <c r="BR45" s="26">
        <f t="shared" si="23"/>
        <v>10.743055555555555</v>
      </c>
      <c r="BS45" s="26">
        <f t="shared" si="23"/>
        <v>10.5</v>
      </c>
      <c r="BT45" s="26">
        <f t="shared" si="23"/>
        <v>10.159722222222221</v>
      </c>
      <c r="BU45" s="26">
        <f t="shared" si="23"/>
        <v>9.7222222222222214</v>
      </c>
      <c r="BV45" s="26">
        <f t="shared" si="23"/>
        <v>9.1874999999999982</v>
      </c>
      <c r="BW45" s="26">
        <f t="shared" si="23"/>
        <v>8.5555555555555536</v>
      </c>
      <c r="BX45" s="26">
        <f t="shared" si="23"/>
        <v>7.8263888888888893</v>
      </c>
      <c r="BY45" s="26">
        <f t="shared" si="23"/>
        <v>7</v>
      </c>
      <c r="BZ45" s="26">
        <f t="shared" si="23"/>
        <v>6.0763888888888884</v>
      </c>
      <c r="CA45" s="26">
        <f t="shared" si="23"/>
        <v>5.0555555555555554</v>
      </c>
      <c r="CB45" s="26">
        <f t="shared" si="23"/>
        <v>3.9375000000000004</v>
      </c>
      <c r="CC45" s="26">
        <f t="shared" si="23"/>
        <v>2.7222222222222223</v>
      </c>
      <c r="CD45" s="26">
        <f t="shared" si="23"/>
        <v>1.4097222222222223</v>
      </c>
      <c r="CE45" s="26">
        <f t="shared" si="23"/>
        <v>0</v>
      </c>
      <c r="CF45" s="26">
        <f t="shared" si="23"/>
        <v>1.7812499999999998</v>
      </c>
      <c r="CG45" s="26">
        <f t="shared" si="23"/>
        <v>3.375</v>
      </c>
      <c r="CH45" s="26">
        <f t="shared" si="23"/>
        <v>4.78125</v>
      </c>
      <c r="CI45" s="26">
        <f t="shared" si="23"/>
        <v>6.0000000000000009</v>
      </c>
      <c r="CJ45" s="26">
        <f t="shared" si="23"/>
        <v>7.03125</v>
      </c>
      <c r="CK45" s="26">
        <f t="shared" si="23"/>
        <v>7.8749999999999973</v>
      </c>
      <c r="CL45" s="26">
        <f t="shared" si="23"/>
        <v>8.53125</v>
      </c>
      <c r="CM45" s="26">
        <f t="shared" si="23"/>
        <v>9</v>
      </c>
      <c r="CN45" s="26">
        <f t="shared" si="23"/>
        <v>9.28125</v>
      </c>
      <c r="CO45" s="26">
        <f t="shared" si="23"/>
        <v>9.375</v>
      </c>
      <c r="CP45" s="26">
        <f t="shared" si="23"/>
        <v>9.28125</v>
      </c>
      <c r="CQ45" s="26">
        <f t="shared" si="23"/>
        <v>9</v>
      </c>
      <c r="CR45" s="26">
        <f t="shared" si="23"/>
        <v>8.5312499999999982</v>
      </c>
      <c r="CS45" s="26">
        <f t="shared" si="23"/>
        <v>7.8749999999999982</v>
      </c>
      <c r="CT45" s="26">
        <f t="shared" si="23"/>
        <v>7.03125</v>
      </c>
      <c r="CU45" s="26">
        <f t="shared" si="23"/>
        <v>6</v>
      </c>
      <c r="CV45" s="26">
        <f t="shared" si="23"/>
        <v>4.7812499999999991</v>
      </c>
      <c r="CW45" s="26">
        <f t="shared" si="23"/>
        <v>3.3750000000000004</v>
      </c>
      <c r="CX45" s="26">
        <f t="shared" si="23"/>
        <v>1.7812499999999996</v>
      </c>
      <c r="CY45" s="26">
        <f t="shared" si="23"/>
        <v>0</v>
      </c>
      <c r="CZ45" s="27">
        <f t="shared" si="23"/>
        <v>0</v>
      </c>
    </row>
    <row r="46" spans="1:104" x14ac:dyDescent="0.3">
      <c r="A46" s="35" t="s">
        <v>19</v>
      </c>
      <c r="B46" s="11">
        <f>(IF(ISNUMBER(B$35),(((IF(B$35=B$36, 1, IF(B$34&lt;=((B$35+(B$36-B$35)/2)), (1-(SQRT(((B$34-B$35)/(B$36-B$35))^2))), (SQRT(((B$34-B$35)/(B$36-B$35))^2)))))-0.5)*2),0))</f>
        <v>0</v>
      </c>
      <c r="C46" s="26">
        <f t="shared" ref="C46:BN46" si="24">(IF(ISNUMBER(C$35),(((IF(C$35=C$36, 1, IF(C$34&lt;=((C$35+(C$36-C$35)/2)), (1-(SQRT(((C$34-C$35)/(C$36-C$35))^2))), (SQRT(((C$34-C$35)/(C$36-C$35))^2)))))-0.5)*2),0))</f>
        <v>1</v>
      </c>
      <c r="D46" s="26">
        <f t="shared" si="24"/>
        <v>0.96</v>
      </c>
      <c r="E46" s="26">
        <f t="shared" si="24"/>
        <v>0.91999999999999993</v>
      </c>
      <c r="F46" s="26">
        <f t="shared" si="24"/>
        <v>0.87999999999999989</v>
      </c>
      <c r="G46" s="26">
        <f t="shared" si="24"/>
        <v>0.84000000000000008</v>
      </c>
      <c r="H46" s="26">
        <f t="shared" si="24"/>
        <v>0.8</v>
      </c>
      <c r="I46" s="26">
        <f t="shared" si="24"/>
        <v>0.76</v>
      </c>
      <c r="J46" s="26">
        <f t="shared" si="24"/>
        <v>0.72</v>
      </c>
      <c r="K46" s="26">
        <f t="shared" si="24"/>
        <v>0.67999999999999994</v>
      </c>
      <c r="L46" s="26">
        <f t="shared" si="24"/>
        <v>0.64000000000000012</v>
      </c>
      <c r="M46" s="26">
        <f t="shared" si="24"/>
        <v>0.60000000000000009</v>
      </c>
      <c r="N46" s="26">
        <f t="shared" si="24"/>
        <v>0.56000000000000005</v>
      </c>
      <c r="O46" s="26">
        <f t="shared" si="24"/>
        <v>0.52</v>
      </c>
      <c r="P46" s="26">
        <f t="shared" si="24"/>
        <v>0.48</v>
      </c>
      <c r="Q46" s="26">
        <f t="shared" si="24"/>
        <v>0.43999999999999995</v>
      </c>
      <c r="R46" s="26">
        <f t="shared" si="24"/>
        <v>0.39999999999999991</v>
      </c>
      <c r="S46" s="26">
        <f t="shared" si="24"/>
        <v>0.35999999999999988</v>
      </c>
      <c r="T46" s="26">
        <f t="shared" si="24"/>
        <v>0.31999999999999984</v>
      </c>
      <c r="U46" s="26">
        <f t="shared" si="24"/>
        <v>0.28000000000000003</v>
      </c>
      <c r="V46" s="26">
        <f t="shared" si="24"/>
        <v>0.24</v>
      </c>
      <c r="W46" s="26">
        <f t="shared" si="24"/>
        <v>0.19999999999999996</v>
      </c>
      <c r="X46" s="26">
        <f t="shared" si="24"/>
        <v>0.16000000000000014</v>
      </c>
      <c r="Y46" s="26">
        <f t="shared" si="24"/>
        <v>0.12000000000000011</v>
      </c>
      <c r="Z46" s="26">
        <f t="shared" si="24"/>
        <v>8.0000000000000071E-2</v>
      </c>
      <c r="AA46" s="26">
        <f t="shared" si="24"/>
        <v>4.0000000000000036E-2</v>
      </c>
      <c r="AB46" s="26">
        <f t="shared" si="24"/>
        <v>0</v>
      </c>
      <c r="AC46" s="26">
        <f t="shared" si="24"/>
        <v>4.0000000000000036E-2</v>
      </c>
      <c r="AD46" s="26">
        <f t="shared" si="24"/>
        <v>8.0000000000000071E-2</v>
      </c>
      <c r="AE46" s="26">
        <f t="shared" si="24"/>
        <v>0.12000000000000011</v>
      </c>
      <c r="AF46" s="26">
        <f t="shared" si="24"/>
        <v>0.15999999999999992</v>
      </c>
      <c r="AG46" s="26">
        <f t="shared" si="24"/>
        <v>0.19999999999999996</v>
      </c>
      <c r="AH46" s="26">
        <f t="shared" si="24"/>
        <v>0.24</v>
      </c>
      <c r="AI46" s="26">
        <f t="shared" si="24"/>
        <v>0.28000000000000003</v>
      </c>
      <c r="AJ46" s="26">
        <f t="shared" si="24"/>
        <v>0.32000000000000006</v>
      </c>
      <c r="AK46" s="26">
        <f t="shared" si="24"/>
        <v>0.3600000000000001</v>
      </c>
      <c r="AL46" s="26">
        <f t="shared" si="24"/>
        <v>0.39999999999999991</v>
      </c>
      <c r="AM46" s="26">
        <f t="shared" si="24"/>
        <v>0.43999999999999995</v>
      </c>
      <c r="AN46" s="26">
        <f t="shared" si="24"/>
        <v>0.48</v>
      </c>
      <c r="AO46" s="26">
        <f t="shared" si="24"/>
        <v>0.52</v>
      </c>
      <c r="AP46" s="26">
        <f t="shared" si="24"/>
        <v>0.56000000000000005</v>
      </c>
      <c r="AQ46" s="26">
        <f t="shared" si="24"/>
        <v>0.60000000000000009</v>
      </c>
      <c r="AR46" s="26">
        <f t="shared" si="24"/>
        <v>0.6399999999999999</v>
      </c>
      <c r="AS46" s="26">
        <f t="shared" si="24"/>
        <v>0.67999999999999994</v>
      </c>
      <c r="AT46" s="26">
        <f t="shared" si="24"/>
        <v>0.72</v>
      </c>
      <c r="AU46" s="26">
        <f t="shared" si="24"/>
        <v>0.76</v>
      </c>
      <c r="AV46" s="26">
        <f t="shared" si="24"/>
        <v>0.8</v>
      </c>
      <c r="AW46" s="26">
        <f t="shared" si="24"/>
        <v>0.84000000000000008</v>
      </c>
      <c r="AX46" s="26">
        <f t="shared" si="24"/>
        <v>0.87999999999999989</v>
      </c>
      <c r="AY46" s="26">
        <f t="shared" si="24"/>
        <v>0.91999999999999993</v>
      </c>
      <c r="AZ46" s="26">
        <f t="shared" si="24"/>
        <v>0.96</v>
      </c>
      <c r="BA46" s="26">
        <f t="shared" si="24"/>
        <v>1</v>
      </c>
      <c r="BB46" s="26">
        <f t="shared" si="24"/>
        <v>0.93333333333333335</v>
      </c>
      <c r="BC46" s="26">
        <f t="shared" si="24"/>
        <v>0.8666666666666667</v>
      </c>
      <c r="BD46" s="26">
        <f t="shared" si="24"/>
        <v>0.8</v>
      </c>
      <c r="BE46" s="26">
        <f t="shared" si="24"/>
        <v>0.73333333333333339</v>
      </c>
      <c r="BF46" s="26">
        <f t="shared" si="24"/>
        <v>0.66666666666666674</v>
      </c>
      <c r="BG46" s="26">
        <f t="shared" si="24"/>
        <v>0.60000000000000009</v>
      </c>
      <c r="BH46" s="26">
        <f t="shared" si="24"/>
        <v>0.53333333333333321</v>
      </c>
      <c r="BI46" s="26">
        <f t="shared" si="24"/>
        <v>0.46666666666666679</v>
      </c>
      <c r="BJ46" s="26">
        <f t="shared" si="24"/>
        <v>0.39999999999999991</v>
      </c>
      <c r="BK46" s="26">
        <f t="shared" si="24"/>
        <v>0.33333333333333348</v>
      </c>
      <c r="BL46" s="26">
        <f t="shared" si="24"/>
        <v>0.26666666666666661</v>
      </c>
      <c r="BM46" s="26">
        <f t="shared" si="24"/>
        <v>0.19999999999999996</v>
      </c>
      <c r="BN46" s="26">
        <f t="shared" si="24"/>
        <v>0.1333333333333333</v>
      </c>
      <c r="BO46" s="26">
        <f t="shared" ref="BO46:CZ46" si="25">(IF(ISNUMBER(BO$35),(((IF(BO$35=BO$36, 1, IF(BO$34&lt;=((BO$35+(BO$36-BO$35)/2)), (1-(SQRT(((BO$34-BO$35)/(BO$36-BO$35))^2))), (SQRT(((BO$34-BO$35)/(BO$36-BO$35))^2)))))-0.5)*2),0))</f>
        <v>6.6666666666666652E-2</v>
      </c>
      <c r="BP46" s="26">
        <f t="shared" si="25"/>
        <v>0</v>
      </c>
      <c r="BQ46" s="26">
        <f t="shared" si="25"/>
        <v>6.6666666666666652E-2</v>
      </c>
      <c r="BR46" s="26">
        <f t="shared" si="25"/>
        <v>0.1333333333333333</v>
      </c>
      <c r="BS46" s="26">
        <f t="shared" si="25"/>
        <v>0.19999999999999996</v>
      </c>
      <c r="BT46" s="26">
        <f t="shared" si="25"/>
        <v>0.26666666666666661</v>
      </c>
      <c r="BU46" s="26">
        <f t="shared" si="25"/>
        <v>0.33333333333333326</v>
      </c>
      <c r="BV46" s="26">
        <f t="shared" si="25"/>
        <v>0.39999999999999991</v>
      </c>
      <c r="BW46" s="26">
        <f t="shared" si="25"/>
        <v>0.46666666666666656</v>
      </c>
      <c r="BX46" s="26">
        <f t="shared" si="25"/>
        <v>0.53333333333333344</v>
      </c>
      <c r="BY46" s="26">
        <f t="shared" si="25"/>
        <v>0.60000000000000009</v>
      </c>
      <c r="BZ46" s="26">
        <f t="shared" si="25"/>
        <v>0.66666666666666674</v>
      </c>
      <c r="CA46" s="26">
        <f t="shared" si="25"/>
        <v>0.73333333333333339</v>
      </c>
      <c r="CB46" s="26">
        <f t="shared" si="25"/>
        <v>0.8</v>
      </c>
      <c r="CC46" s="26">
        <f t="shared" si="25"/>
        <v>0.8666666666666667</v>
      </c>
      <c r="CD46" s="26">
        <f t="shared" si="25"/>
        <v>0.93333333333333335</v>
      </c>
      <c r="CE46" s="26">
        <f t="shared" si="25"/>
        <v>1</v>
      </c>
      <c r="CF46" s="26">
        <f t="shared" si="25"/>
        <v>0.89999999999999991</v>
      </c>
      <c r="CG46" s="26">
        <f t="shared" si="25"/>
        <v>0.8</v>
      </c>
      <c r="CH46" s="26">
        <f t="shared" si="25"/>
        <v>0.7</v>
      </c>
      <c r="CI46" s="26">
        <f t="shared" si="25"/>
        <v>0.60000000000000009</v>
      </c>
      <c r="CJ46" s="26">
        <f t="shared" si="25"/>
        <v>0.5</v>
      </c>
      <c r="CK46" s="26">
        <f t="shared" si="25"/>
        <v>0.39999999999999991</v>
      </c>
      <c r="CL46" s="26">
        <f t="shared" si="25"/>
        <v>0.30000000000000004</v>
      </c>
      <c r="CM46" s="26">
        <f t="shared" si="25"/>
        <v>0.19999999999999996</v>
      </c>
      <c r="CN46" s="26">
        <f t="shared" si="25"/>
        <v>0.10000000000000009</v>
      </c>
      <c r="CO46" s="26">
        <f t="shared" si="25"/>
        <v>0</v>
      </c>
      <c r="CP46" s="26">
        <f t="shared" si="25"/>
        <v>0.10000000000000009</v>
      </c>
      <c r="CQ46" s="26">
        <f t="shared" si="25"/>
        <v>0.19999999999999996</v>
      </c>
      <c r="CR46" s="26">
        <f t="shared" si="25"/>
        <v>0.30000000000000004</v>
      </c>
      <c r="CS46" s="26">
        <f t="shared" si="25"/>
        <v>0.39999999999999991</v>
      </c>
      <c r="CT46" s="26">
        <f t="shared" si="25"/>
        <v>0.5</v>
      </c>
      <c r="CU46" s="26">
        <f t="shared" si="25"/>
        <v>0.60000000000000009</v>
      </c>
      <c r="CV46" s="26">
        <f t="shared" si="25"/>
        <v>0.7</v>
      </c>
      <c r="CW46" s="26">
        <f t="shared" si="25"/>
        <v>0.8</v>
      </c>
      <c r="CX46" s="26">
        <f t="shared" si="25"/>
        <v>0.89999999999999991</v>
      </c>
      <c r="CY46" s="26">
        <f t="shared" si="25"/>
        <v>1</v>
      </c>
      <c r="CZ46" s="27">
        <f t="shared" si="25"/>
        <v>0</v>
      </c>
    </row>
    <row r="47" spans="1:104" x14ac:dyDescent="0.3">
      <c r="A47" s="35" t="s">
        <v>24</v>
      </c>
      <c r="B47" s="11">
        <f>(IF(B$35="OOR",0,((((B$44*((1-B$46)*IF(B$35=B$36,1,(1-((B$36-B$35)/($B$26-$B$25))))))+((B$44+(IF(((B$36-B$35)/($B$26-$B$25))=1,B$45,(B$45/IF(B$35=B$36,1,(1-((B$36-B$35)/($B$26-$B$25))))))*B46))*B$46))*(1-((1-B$46)*IF(B$35=B$36,1,((B$36-B$35)/($B26-$B25))))))+((B$43-(((B$44*((1-B$46)*IF(B$35=B$36,1,(1-((B$36-B$35)/($B$26-$B$25))))))+((B$44+(IF(((B$36-B$35)/($B$26-$B$25))=1,B$45,(B$45/IF(B$35=B$36,1,(1-((B$36-B$35)/($B$26-$B$25))))))*B46))*B$46))*(1-((1-B$46)*IF(B$35=B$36,1,((B$36-B$35)/($B26-$B25)))))))*(1-((B$36-B$35)/($B$26-$B$25)))))))</f>
        <v>0</v>
      </c>
      <c r="C47" s="26">
        <f t="shared" ref="C47:BN47" si="26">(IF(C$35="OOR",0,((((C$44*((1-C$46)*IF(C$35=C$36,1,(1-((C$36-C$35)/($B$26-$B$25))))))+((C$44+(IF(((C$36-C$35)/($B$26-$B$25))=1,C$45,(C$45/IF(C$35=C$36,1,(1-((C$36-C$35)/($B$26-$B$25))))))*C46))*C$46))*(1-((1-C$46)*IF(C$35=C$36,1,((C$36-C$35)/($B26-$B25))))))+((C$43-(((C$44*((1-C$46)*IF(C$35=C$36,1,(1-((C$36-C$35)/($B$26-$B$25))))))+((C$44+(IF(((C$36-C$35)/($B$26-$B$25))=1,C$45,(C$45/IF(C$35=C$36,1,(1-((C$36-C$35)/($B$26-$B$25))))))*C46))*C$46))*(1-((1-C$46)*IF(C$35=C$36,1,((C$36-C$35)/($B26-$B25)))))))*(1-((C$36-C$35)/($B$26-$B$25)))))))</f>
        <v>9.375</v>
      </c>
      <c r="D47" s="26">
        <f t="shared" si="26"/>
        <v>9.7806621899999975</v>
      </c>
      <c r="E47" s="26">
        <f t="shared" si="26"/>
        <v>10.072302079999998</v>
      </c>
      <c r="F47" s="26">
        <f t="shared" si="26"/>
        <v>10.267058669999997</v>
      </c>
      <c r="G47" s="26">
        <f t="shared" si="26"/>
        <v>10.380658560000001</v>
      </c>
      <c r="H47" s="26">
        <f t="shared" si="26"/>
        <v>10.427468749999999</v>
      </c>
      <c r="I47" s="26">
        <f t="shared" si="26"/>
        <v>10.420549439999998</v>
      </c>
      <c r="J47" s="26">
        <f t="shared" si="26"/>
        <v>10.371706830000001</v>
      </c>
      <c r="K47" s="26">
        <f t="shared" si="26"/>
        <v>10.291545919999999</v>
      </c>
      <c r="L47" s="26">
        <f t="shared" si="26"/>
        <v>10.189523309999998</v>
      </c>
      <c r="M47" s="26">
        <f t="shared" si="26"/>
        <v>10.074000000000002</v>
      </c>
      <c r="N47" s="26">
        <f t="shared" si="26"/>
        <v>9.9522941899999999</v>
      </c>
      <c r="O47" s="26">
        <f t="shared" si="26"/>
        <v>9.8307340799999992</v>
      </c>
      <c r="P47" s="26">
        <f t="shared" si="26"/>
        <v>9.7147106699999988</v>
      </c>
      <c r="Q47" s="26">
        <f t="shared" si="26"/>
        <v>9.6087305599999997</v>
      </c>
      <c r="R47" s="26">
        <f t="shared" si="26"/>
        <v>9.5164687499999978</v>
      </c>
      <c r="S47" s="26">
        <f t="shared" si="26"/>
        <v>9.4408214400000006</v>
      </c>
      <c r="T47" s="26">
        <f t="shared" si="26"/>
        <v>9.3839588299999974</v>
      </c>
      <c r="U47" s="26">
        <f t="shared" si="26"/>
        <v>9.3473779199999996</v>
      </c>
      <c r="V47" s="26">
        <f t="shared" si="26"/>
        <v>9.3319553100000014</v>
      </c>
      <c r="W47" s="26">
        <f t="shared" si="26"/>
        <v>9.338000000000001</v>
      </c>
      <c r="X47" s="26">
        <f t="shared" si="26"/>
        <v>9.3653061900000001</v>
      </c>
      <c r="Y47" s="26">
        <f t="shared" si="26"/>
        <v>9.4132060800000001</v>
      </c>
      <c r="Z47" s="26">
        <f t="shared" si="26"/>
        <v>9.4806226700000007</v>
      </c>
      <c r="AA47" s="26">
        <f t="shared" si="26"/>
        <v>9.5661225600000002</v>
      </c>
      <c r="AB47" s="26">
        <f t="shared" si="26"/>
        <v>9.66796875</v>
      </c>
      <c r="AC47" s="26">
        <f t="shared" si="26"/>
        <v>9.9631225600000004</v>
      </c>
      <c r="AD47" s="26">
        <f t="shared" si="26"/>
        <v>10.287872669999999</v>
      </c>
      <c r="AE47" s="26">
        <f t="shared" si="26"/>
        <v>10.644706080000001</v>
      </c>
      <c r="AF47" s="26">
        <f t="shared" si="26"/>
        <v>11.035806189999999</v>
      </c>
      <c r="AG47" s="26">
        <f t="shared" si="26"/>
        <v>11.463000000000001</v>
      </c>
      <c r="AH47" s="26">
        <f t="shared" si="26"/>
        <v>11.92770531</v>
      </c>
      <c r="AI47" s="26">
        <f t="shared" si="26"/>
        <v>12.43087792</v>
      </c>
      <c r="AJ47" s="26">
        <f t="shared" si="26"/>
        <v>12.97295883</v>
      </c>
      <c r="AK47" s="26">
        <f t="shared" si="26"/>
        <v>13.55382144</v>
      </c>
      <c r="AL47" s="26">
        <f t="shared" si="26"/>
        <v>14.172718749999998</v>
      </c>
      <c r="AM47" s="26">
        <f t="shared" si="26"/>
        <v>14.82823056</v>
      </c>
      <c r="AN47" s="26">
        <f t="shared" si="26"/>
        <v>15.518210669999998</v>
      </c>
      <c r="AO47" s="26">
        <f t="shared" si="26"/>
        <v>16.239734079999998</v>
      </c>
      <c r="AP47" s="26">
        <f t="shared" si="26"/>
        <v>16.989044190000001</v>
      </c>
      <c r="AQ47" s="26">
        <f t="shared" si="26"/>
        <v>17.761500000000002</v>
      </c>
      <c r="AR47" s="26">
        <f t="shared" si="26"/>
        <v>18.551523309999997</v>
      </c>
      <c r="AS47" s="26">
        <f t="shared" si="26"/>
        <v>19.352545919999997</v>
      </c>
      <c r="AT47" s="26">
        <f t="shared" si="26"/>
        <v>20.156956829999995</v>
      </c>
      <c r="AU47" s="26">
        <f t="shared" si="26"/>
        <v>20.956049440000001</v>
      </c>
      <c r="AV47" s="26">
        <f t="shared" si="26"/>
        <v>21.739968750000003</v>
      </c>
      <c r="AW47" s="26">
        <f t="shared" si="26"/>
        <v>22.497658559999998</v>
      </c>
      <c r="AX47" s="26">
        <f t="shared" si="26"/>
        <v>23.216808669999999</v>
      </c>
      <c r="AY47" s="26">
        <f t="shared" si="26"/>
        <v>23.883802079999992</v>
      </c>
      <c r="AZ47" s="26">
        <f t="shared" si="26"/>
        <v>24.483662189999993</v>
      </c>
      <c r="BA47" s="26">
        <f t="shared" si="26"/>
        <v>25</v>
      </c>
      <c r="BB47" s="26">
        <f t="shared" si="26"/>
        <v>24.606742870370368</v>
      </c>
      <c r="BC47" s="26">
        <f t="shared" si="26"/>
        <v>24.093737777777775</v>
      </c>
      <c r="BD47" s="26">
        <f t="shared" si="26"/>
        <v>23.495272499999999</v>
      </c>
      <c r="BE47" s="26">
        <f t="shared" si="26"/>
        <v>22.841330370370368</v>
      </c>
      <c r="BF47" s="26">
        <f t="shared" si="26"/>
        <v>22.157812500000002</v>
      </c>
      <c r="BG47" s="26">
        <f t="shared" si="26"/>
        <v>21.466760000000001</v>
      </c>
      <c r="BH47" s="26">
        <f t="shared" si="26"/>
        <v>20.786576203703703</v>
      </c>
      <c r="BI47" s="26">
        <f t="shared" si="26"/>
        <v>20.132248888888888</v>
      </c>
      <c r="BJ47" s="26">
        <f t="shared" si="26"/>
        <v>19.515572499999998</v>
      </c>
      <c r="BK47" s="26">
        <f t="shared" si="26"/>
        <v>18.94537037037037</v>
      </c>
      <c r="BL47" s="26">
        <f t="shared" si="26"/>
        <v>18.427716944444441</v>
      </c>
      <c r="BM47" s="26">
        <f t="shared" si="26"/>
        <v>17.966159999999999</v>
      </c>
      <c r="BN47" s="26">
        <f t="shared" si="26"/>
        <v>17.561942870370366</v>
      </c>
      <c r="BO47" s="26">
        <f t="shared" ref="BO47:CZ47" si="27">(IF(BO$35="OOR",0,((((BO$44*((1-BO$46)*IF(BO$35=BO$36,1,(1-((BO$36-BO$35)/($B$26-$B$25))))))+((BO$44+(IF(((BO$36-BO$35)/($B$26-$B$25))=1,BO$45,(BO$45/IF(BO$35=BO$36,1,(1-((BO$36-BO$35)/($B$26-$B$25))))))*BO46))*BO$46))*(1-((1-BO$46)*IF(BO$35=BO$36,1,((BO$36-BO$35)/($B26-$B25))))))+((BO$43-(((BO$44*((1-BO$46)*IF(BO$35=BO$36,1,(1-((BO$36-BO$35)/($B$26-$B$25))))))+((BO$44+(IF(((BO$36-BO$35)/($B$26-$B$25))=1,BO$45,(BO$45/IF(BO$35=BO$36,1,(1-((BO$36-BO$35)/($B$26-$B$25))))))*BO46))*BO$46))*(1-((1-BO$46)*IF(BO$35=BO$36,1,((BO$36-BO$35)/($B26-$B25)))))))*(1-((BO$36-BO$35)/($B$26-$B$25)))))))</f>
        <v>17.214226666666665</v>
      </c>
      <c r="BP47" s="26">
        <f t="shared" si="27"/>
        <v>16.920312499999998</v>
      </c>
      <c r="BQ47" s="26">
        <f t="shared" si="27"/>
        <v>16.857759999999999</v>
      </c>
      <c r="BR47" s="26">
        <f t="shared" si="27"/>
        <v>16.841709537037037</v>
      </c>
      <c r="BS47" s="26">
        <f t="shared" si="27"/>
        <v>16.874559999999999</v>
      </c>
      <c r="BT47" s="26">
        <f t="shared" si="27"/>
        <v>16.956850277777775</v>
      </c>
      <c r="BU47" s="26">
        <f t="shared" si="27"/>
        <v>17.087037037037035</v>
      </c>
      <c r="BV47" s="26">
        <f t="shared" si="27"/>
        <v>17.261272499999993</v>
      </c>
      <c r="BW47" s="26">
        <f t="shared" si="27"/>
        <v>17.473182222222221</v>
      </c>
      <c r="BX47" s="26">
        <f t="shared" si="27"/>
        <v>17.713642870370371</v>
      </c>
      <c r="BY47" s="26">
        <f t="shared" si="27"/>
        <v>17.970560000000003</v>
      </c>
      <c r="BZ47" s="26">
        <f t="shared" si="27"/>
        <v>18.228645833333331</v>
      </c>
      <c r="CA47" s="26">
        <f t="shared" si="27"/>
        <v>18.469197037037038</v>
      </c>
      <c r="CB47" s="26">
        <f t="shared" si="27"/>
        <v>18.6698725</v>
      </c>
      <c r="CC47" s="26">
        <f t="shared" si="27"/>
        <v>18.804471111111109</v>
      </c>
      <c r="CD47" s="26">
        <f t="shared" si="27"/>
        <v>18.842709537037035</v>
      </c>
      <c r="CE47" s="26">
        <f t="shared" si="27"/>
        <v>18.75</v>
      </c>
      <c r="CF47" s="26">
        <f t="shared" si="27"/>
        <v>18.612846562499996</v>
      </c>
      <c r="CG47" s="26">
        <f t="shared" si="27"/>
        <v>18.352319999999999</v>
      </c>
      <c r="CH47" s="26">
        <f t="shared" si="27"/>
        <v>18.019118437499998</v>
      </c>
      <c r="CI47" s="26">
        <f t="shared" si="27"/>
        <v>17.655120000000004</v>
      </c>
      <c r="CJ47" s="26">
        <f t="shared" si="27"/>
        <v>17.2939453125</v>
      </c>
      <c r="CK47" s="26">
        <f t="shared" si="27"/>
        <v>16.961519999999997</v>
      </c>
      <c r="CL47" s="26">
        <f t="shared" si="27"/>
        <v>16.676637187499999</v>
      </c>
      <c r="CM47" s="26">
        <f t="shared" si="27"/>
        <v>16.451520000000002</v>
      </c>
      <c r="CN47" s="26">
        <f t="shared" si="27"/>
        <v>16.292384062500002</v>
      </c>
      <c r="CO47" s="26">
        <f t="shared" si="27"/>
        <v>16.200000000000003</v>
      </c>
      <c r="CP47" s="26">
        <f t="shared" si="27"/>
        <v>16.292384062500002</v>
      </c>
      <c r="CQ47" s="26">
        <f t="shared" si="27"/>
        <v>16.451520000000002</v>
      </c>
      <c r="CR47" s="26">
        <f t="shared" si="27"/>
        <v>16.676637187499999</v>
      </c>
      <c r="CS47" s="26">
        <f t="shared" si="27"/>
        <v>16.961519999999997</v>
      </c>
      <c r="CT47" s="26">
        <f t="shared" si="27"/>
        <v>17.2939453125</v>
      </c>
      <c r="CU47" s="26">
        <f t="shared" si="27"/>
        <v>17.655120000000004</v>
      </c>
      <c r="CV47" s="26">
        <f t="shared" si="27"/>
        <v>18.019118437499998</v>
      </c>
      <c r="CW47" s="26">
        <f t="shared" si="27"/>
        <v>18.352319999999999</v>
      </c>
      <c r="CX47" s="26">
        <f t="shared" si="27"/>
        <v>18.612846562499996</v>
      </c>
      <c r="CY47" s="26">
        <f t="shared" si="27"/>
        <v>18.75</v>
      </c>
      <c r="CZ47" s="27">
        <f t="shared" si="27"/>
        <v>0</v>
      </c>
    </row>
    <row r="48" spans="1:104" x14ac:dyDescent="0.3">
      <c r="A48" s="35" t="s">
        <v>25</v>
      </c>
      <c r="B48" s="11">
        <f>((SUM($C$9:$C$24)/SQRT(SUM($C$9:$C$24)))*B$47)</f>
        <v>0</v>
      </c>
      <c r="C48" s="26">
        <f t="shared" ref="C48:BN48" si="28">((SUM($C$9:$C$24)/SQRT(SUM($C$9:$C$24)))*C$47)</f>
        <v>37.5</v>
      </c>
      <c r="D48" s="26">
        <f t="shared" si="28"/>
        <v>39.12264875999999</v>
      </c>
      <c r="E48" s="26">
        <f t="shared" si="28"/>
        <v>40.289208319999993</v>
      </c>
      <c r="F48" s="26">
        <f t="shared" si="28"/>
        <v>41.068234679999989</v>
      </c>
      <c r="G48" s="26">
        <f t="shared" si="28"/>
        <v>41.522634240000002</v>
      </c>
      <c r="H48" s="26">
        <f t="shared" si="28"/>
        <v>41.709874999999997</v>
      </c>
      <c r="I48" s="26">
        <f t="shared" si="28"/>
        <v>41.682197759999994</v>
      </c>
      <c r="J48" s="26">
        <f t="shared" si="28"/>
        <v>41.486827320000003</v>
      </c>
      <c r="K48" s="26">
        <f t="shared" si="28"/>
        <v>41.166183679999996</v>
      </c>
      <c r="L48" s="26">
        <f t="shared" si="28"/>
        <v>40.758093239999994</v>
      </c>
      <c r="M48" s="26">
        <f t="shared" si="28"/>
        <v>40.296000000000006</v>
      </c>
      <c r="N48" s="26">
        <f t="shared" si="28"/>
        <v>39.80917676</v>
      </c>
      <c r="O48" s="26">
        <f t="shared" si="28"/>
        <v>39.322936319999997</v>
      </c>
      <c r="P48" s="26">
        <f t="shared" si="28"/>
        <v>38.858842679999995</v>
      </c>
      <c r="Q48" s="26">
        <f t="shared" si="28"/>
        <v>38.434922239999999</v>
      </c>
      <c r="R48" s="26">
        <f t="shared" si="28"/>
        <v>38.065874999999991</v>
      </c>
      <c r="S48" s="26">
        <f t="shared" si="28"/>
        <v>37.763285760000002</v>
      </c>
      <c r="T48" s="26">
        <f t="shared" si="28"/>
        <v>37.53583531999999</v>
      </c>
      <c r="U48" s="26">
        <f t="shared" si="28"/>
        <v>37.389511679999998</v>
      </c>
      <c r="V48" s="26">
        <f t="shared" si="28"/>
        <v>37.327821240000006</v>
      </c>
      <c r="W48" s="26">
        <f t="shared" si="28"/>
        <v>37.352000000000004</v>
      </c>
      <c r="X48" s="26">
        <f t="shared" si="28"/>
        <v>37.46122476</v>
      </c>
      <c r="Y48" s="26">
        <f t="shared" si="28"/>
        <v>37.652824320000001</v>
      </c>
      <c r="Z48" s="26">
        <f t="shared" si="28"/>
        <v>37.922490680000003</v>
      </c>
      <c r="AA48" s="26">
        <f t="shared" si="28"/>
        <v>38.264490240000001</v>
      </c>
      <c r="AB48" s="26">
        <f t="shared" si="28"/>
        <v>38.671875</v>
      </c>
      <c r="AC48" s="26">
        <f t="shared" si="28"/>
        <v>39.852490240000002</v>
      </c>
      <c r="AD48" s="26">
        <f t="shared" si="28"/>
        <v>41.151490679999995</v>
      </c>
      <c r="AE48" s="26">
        <f t="shared" si="28"/>
        <v>42.578824320000003</v>
      </c>
      <c r="AF48" s="26">
        <f t="shared" si="28"/>
        <v>44.143224759999995</v>
      </c>
      <c r="AG48" s="26">
        <f t="shared" si="28"/>
        <v>45.852000000000004</v>
      </c>
      <c r="AH48" s="26">
        <f t="shared" si="28"/>
        <v>47.710821240000001</v>
      </c>
      <c r="AI48" s="26">
        <f t="shared" si="28"/>
        <v>49.723511680000001</v>
      </c>
      <c r="AJ48" s="26">
        <f t="shared" si="28"/>
        <v>51.891835319999998</v>
      </c>
      <c r="AK48" s="26">
        <f t="shared" si="28"/>
        <v>54.21528576</v>
      </c>
      <c r="AL48" s="26">
        <f t="shared" si="28"/>
        <v>56.690874999999991</v>
      </c>
      <c r="AM48" s="26">
        <f t="shared" si="28"/>
        <v>59.312922239999999</v>
      </c>
      <c r="AN48" s="26">
        <f t="shared" si="28"/>
        <v>62.072842679999994</v>
      </c>
      <c r="AO48" s="26">
        <f t="shared" si="28"/>
        <v>64.958936319999992</v>
      </c>
      <c r="AP48" s="26">
        <f t="shared" si="28"/>
        <v>67.956176760000005</v>
      </c>
      <c r="AQ48" s="26">
        <f t="shared" si="28"/>
        <v>71.046000000000006</v>
      </c>
      <c r="AR48" s="26">
        <f t="shared" si="28"/>
        <v>74.206093239999987</v>
      </c>
      <c r="AS48" s="26">
        <f t="shared" si="28"/>
        <v>77.410183679999989</v>
      </c>
      <c r="AT48" s="26">
        <f t="shared" si="28"/>
        <v>80.62782731999998</v>
      </c>
      <c r="AU48" s="26">
        <f t="shared" si="28"/>
        <v>83.824197760000004</v>
      </c>
      <c r="AV48" s="26">
        <f t="shared" si="28"/>
        <v>86.959875000000011</v>
      </c>
      <c r="AW48" s="26">
        <f t="shared" si="28"/>
        <v>89.990634239999991</v>
      </c>
      <c r="AX48" s="26">
        <f t="shared" si="28"/>
        <v>92.867234679999996</v>
      </c>
      <c r="AY48" s="26">
        <f t="shared" si="28"/>
        <v>95.535208319999967</v>
      </c>
      <c r="AZ48" s="26">
        <f t="shared" si="28"/>
        <v>97.934648759999973</v>
      </c>
      <c r="BA48" s="26">
        <f t="shared" si="28"/>
        <v>100</v>
      </c>
      <c r="BB48" s="26">
        <f t="shared" si="28"/>
        <v>98.426971481481473</v>
      </c>
      <c r="BC48" s="26">
        <f t="shared" si="28"/>
        <v>96.374951111111102</v>
      </c>
      <c r="BD48" s="26">
        <f t="shared" si="28"/>
        <v>93.981089999999995</v>
      </c>
      <c r="BE48" s="26">
        <f t="shared" si="28"/>
        <v>91.365321481481473</v>
      </c>
      <c r="BF48" s="26">
        <f t="shared" si="28"/>
        <v>88.631250000000009</v>
      </c>
      <c r="BG48" s="26">
        <f t="shared" si="28"/>
        <v>85.867040000000003</v>
      </c>
      <c r="BH48" s="26">
        <f t="shared" si="28"/>
        <v>83.146304814814812</v>
      </c>
      <c r="BI48" s="26">
        <f t="shared" si="28"/>
        <v>80.528995555555554</v>
      </c>
      <c r="BJ48" s="26">
        <f t="shared" si="28"/>
        <v>78.06228999999999</v>
      </c>
      <c r="BK48" s="26">
        <f t="shared" si="28"/>
        <v>75.781481481481478</v>
      </c>
      <c r="BL48" s="26">
        <f t="shared" si="28"/>
        <v>73.710867777777764</v>
      </c>
      <c r="BM48" s="26">
        <f t="shared" si="28"/>
        <v>71.864639999999994</v>
      </c>
      <c r="BN48" s="26">
        <f t="shared" si="28"/>
        <v>70.247771481481465</v>
      </c>
      <c r="BO48" s="26">
        <f t="shared" ref="BO48:CZ48" si="29">((SUM($C$9:$C$24)/SQRT(SUM($C$9:$C$24)))*BO$47)</f>
        <v>68.85690666666666</v>
      </c>
      <c r="BP48" s="26">
        <f t="shared" si="29"/>
        <v>67.681249999999991</v>
      </c>
      <c r="BQ48" s="26">
        <f t="shared" si="29"/>
        <v>67.431039999999996</v>
      </c>
      <c r="BR48" s="26">
        <f t="shared" si="29"/>
        <v>67.366838148148148</v>
      </c>
      <c r="BS48" s="26">
        <f t="shared" si="29"/>
        <v>67.498239999999996</v>
      </c>
      <c r="BT48" s="26">
        <f t="shared" si="29"/>
        <v>67.827401111111101</v>
      </c>
      <c r="BU48" s="26">
        <f t="shared" si="29"/>
        <v>68.348148148148141</v>
      </c>
      <c r="BV48" s="26">
        <f t="shared" si="29"/>
        <v>69.045089999999973</v>
      </c>
      <c r="BW48" s="26">
        <f t="shared" si="29"/>
        <v>69.892728888888882</v>
      </c>
      <c r="BX48" s="26">
        <f t="shared" si="29"/>
        <v>70.854571481481486</v>
      </c>
      <c r="BY48" s="26">
        <f t="shared" si="29"/>
        <v>71.88224000000001</v>
      </c>
      <c r="BZ48" s="26">
        <f t="shared" si="29"/>
        <v>72.914583333333326</v>
      </c>
      <c r="CA48" s="26">
        <f t="shared" si="29"/>
        <v>73.876788148148151</v>
      </c>
      <c r="CB48" s="26">
        <f t="shared" si="29"/>
        <v>74.679490000000001</v>
      </c>
      <c r="CC48" s="26">
        <f t="shared" si="29"/>
        <v>75.217884444444437</v>
      </c>
      <c r="CD48" s="26">
        <f t="shared" si="29"/>
        <v>75.370838148148138</v>
      </c>
      <c r="CE48" s="26">
        <f t="shared" si="29"/>
        <v>75</v>
      </c>
      <c r="CF48" s="26">
        <f t="shared" si="29"/>
        <v>74.451386249999985</v>
      </c>
      <c r="CG48" s="26">
        <f t="shared" si="29"/>
        <v>73.409279999999995</v>
      </c>
      <c r="CH48" s="26">
        <f t="shared" si="29"/>
        <v>72.076473749999991</v>
      </c>
      <c r="CI48" s="26">
        <f t="shared" si="29"/>
        <v>70.620480000000015</v>
      </c>
      <c r="CJ48" s="26">
        <f t="shared" si="29"/>
        <v>69.17578125</v>
      </c>
      <c r="CK48" s="26">
        <f t="shared" si="29"/>
        <v>67.846079999999986</v>
      </c>
      <c r="CL48" s="26">
        <f t="shared" si="29"/>
        <v>66.706548749999996</v>
      </c>
      <c r="CM48" s="26">
        <f t="shared" si="29"/>
        <v>65.806080000000009</v>
      </c>
      <c r="CN48" s="26">
        <f t="shared" si="29"/>
        <v>65.169536250000007</v>
      </c>
      <c r="CO48" s="26">
        <f t="shared" si="29"/>
        <v>64.800000000000011</v>
      </c>
      <c r="CP48" s="26">
        <f t="shared" si="29"/>
        <v>65.169536250000007</v>
      </c>
      <c r="CQ48" s="26">
        <f t="shared" si="29"/>
        <v>65.806080000000009</v>
      </c>
      <c r="CR48" s="26">
        <f t="shared" si="29"/>
        <v>66.706548749999996</v>
      </c>
      <c r="CS48" s="26">
        <f t="shared" si="29"/>
        <v>67.846079999999986</v>
      </c>
      <c r="CT48" s="26">
        <f t="shared" si="29"/>
        <v>69.17578125</v>
      </c>
      <c r="CU48" s="26">
        <f t="shared" si="29"/>
        <v>70.620480000000015</v>
      </c>
      <c r="CV48" s="26">
        <f t="shared" si="29"/>
        <v>72.076473749999991</v>
      </c>
      <c r="CW48" s="26">
        <f t="shared" si="29"/>
        <v>73.409279999999995</v>
      </c>
      <c r="CX48" s="26">
        <f t="shared" si="29"/>
        <v>74.451386249999985</v>
      </c>
      <c r="CY48" s="26">
        <f t="shared" si="29"/>
        <v>75</v>
      </c>
      <c r="CZ48" s="27">
        <f t="shared" si="29"/>
        <v>0</v>
      </c>
    </row>
    <row r="49" spans="1:104" ht="15" thickBot="1" x14ac:dyDescent="0.35">
      <c r="A49" s="36" t="s">
        <v>26</v>
      </c>
      <c r="B49" s="12">
        <f>(100-B$48)</f>
        <v>100</v>
      </c>
      <c r="C49" s="28">
        <f t="shared" ref="C49:BN49" si="30">(100-C$48)</f>
        <v>62.5</v>
      </c>
      <c r="D49" s="28">
        <f>(100-D$48)</f>
        <v>60.87735124000001</v>
      </c>
      <c r="E49" s="28">
        <f t="shared" si="30"/>
        <v>59.710791680000007</v>
      </c>
      <c r="F49" s="28">
        <f>(100-F$48)</f>
        <v>58.931765320000011</v>
      </c>
      <c r="G49" s="28">
        <f t="shared" si="30"/>
        <v>58.477365759999998</v>
      </c>
      <c r="H49" s="28">
        <f t="shared" si="30"/>
        <v>58.290125000000003</v>
      </c>
      <c r="I49" s="28">
        <f t="shared" si="30"/>
        <v>58.317802240000006</v>
      </c>
      <c r="J49" s="28">
        <f t="shared" si="30"/>
        <v>58.513172679999997</v>
      </c>
      <c r="K49" s="28">
        <f t="shared" si="30"/>
        <v>58.833816320000004</v>
      </c>
      <c r="L49" s="28">
        <f t="shared" si="30"/>
        <v>59.241906760000006</v>
      </c>
      <c r="M49" s="28">
        <f t="shared" si="30"/>
        <v>59.703999999999994</v>
      </c>
      <c r="N49" s="28">
        <f t="shared" si="30"/>
        <v>60.19082324</v>
      </c>
      <c r="O49" s="28">
        <f t="shared" si="30"/>
        <v>60.677063680000003</v>
      </c>
      <c r="P49" s="28">
        <f t="shared" si="30"/>
        <v>61.141157320000005</v>
      </c>
      <c r="Q49" s="28">
        <f t="shared" si="30"/>
        <v>61.565077760000001</v>
      </c>
      <c r="R49" s="28">
        <f t="shared" si="30"/>
        <v>61.934125000000009</v>
      </c>
      <c r="S49" s="28">
        <f t="shared" si="30"/>
        <v>62.236714239999998</v>
      </c>
      <c r="T49" s="28">
        <f t="shared" si="30"/>
        <v>62.46416468000001</v>
      </c>
      <c r="U49" s="28">
        <f t="shared" si="30"/>
        <v>62.610488320000002</v>
      </c>
      <c r="V49" s="28">
        <f t="shared" si="30"/>
        <v>62.672178759999994</v>
      </c>
      <c r="W49" s="28">
        <f t="shared" si="30"/>
        <v>62.647999999999996</v>
      </c>
      <c r="X49" s="28">
        <f t="shared" si="30"/>
        <v>62.53877524</v>
      </c>
      <c r="Y49" s="28">
        <f t="shared" si="30"/>
        <v>62.347175679999999</v>
      </c>
      <c r="Z49" s="28">
        <f t="shared" si="30"/>
        <v>62.077509319999997</v>
      </c>
      <c r="AA49" s="28">
        <f t="shared" si="30"/>
        <v>61.735509759999999</v>
      </c>
      <c r="AB49" s="28">
        <f t="shared" si="30"/>
        <v>61.328125</v>
      </c>
      <c r="AC49" s="28">
        <f t="shared" si="30"/>
        <v>60.147509759999998</v>
      </c>
      <c r="AD49" s="28">
        <f t="shared" si="30"/>
        <v>58.848509320000005</v>
      </c>
      <c r="AE49" s="28">
        <f t="shared" si="30"/>
        <v>57.421175679999997</v>
      </c>
      <c r="AF49" s="28">
        <f t="shared" si="30"/>
        <v>55.856775240000005</v>
      </c>
      <c r="AG49" s="28">
        <f t="shared" si="30"/>
        <v>54.147999999999996</v>
      </c>
      <c r="AH49" s="28">
        <f t="shared" si="30"/>
        <v>52.289178759999999</v>
      </c>
      <c r="AI49" s="28">
        <f t="shared" si="30"/>
        <v>50.276488319999999</v>
      </c>
      <c r="AJ49" s="28">
        <f t="shared" si="30"/>
        <v>48.108164680000002</v>
      </c>
      <c r="AK49" s="28">
        <f t="shared" si="30"/>
        <v>45.78471424</v>
      </c>
      <c r="AL49" s="28">
        <f t="shared" si="30"/>
        <v>43.309125000000009</v>
      </c>
      <c r="AM49" s="28">
        <f t="shared" si="30"/>
        <v>40.687077760000001</v>
      </c>
      <c r="AN49" s="28">
        <f t="shared" si="30"/>
        <v>37.927157320000006</v>
      </c>
      <c r="AO49" s="28">
        <f t="shared" si="30"/>
        <v>35.041063680000008</v>
      </c>
      <c r="AP49" s="28">
        <f t="shared" si="30"/>
        <v>32.043823239999995</v>
      </c>
      <c r="AQ49" s="28">
        <f t="shared" si="30"/>
        <v>28.953999999999994</v>
      </c>
      <c r="AR49" s="28">
        <f t="shared" si="30"/>
        <v>25.793906760000013</v>
      </c>
      <c r="AS49" s="28">
        <f t="shared" si="30"/>
        <v>22.589816320000011</v>
      </c>
      <c r="AT49" s="28">
        <f t="shared" si="30"/>
        <v>19.37217268000002</v>
      </c>
      <c r="AU49" s="28">
        <f t="shared" si="30"/>
        <v>16.175802239999996</v>
      </c>
      <c r="AV49" s="28">
        <f t="shared" si="30"/>
        <v>13.040124999999989</v>
      </c>
      <c r="AW49" s="28">
        <f t="shared" si="30"/>
        <v>10.009365760000009</v>
      </c>
      <c r="AX49" s="28">
        <f t="shared" si="30"/>
        <v>7.1327653200000043</v>
      </c>
      <c r="AY49" s="28">
        <f t="shared" si="30"/>
        <v>4.4647916800000331</v>
      </c>
      <c r="AZ49" s="28">
        <f t="shared" si="30"/>
        <v>2.0653512400000267</v>
      </c>
      <c r="BA49" s="28">
        <f t="shared" si="30"/>
        <v>0</v>
      </c>
      <c r="BB49" s="28">
        <f t="shared" si="30"/>
        <v>1.5730285185185267</v>
      </c>
      <c r="BC49" s="28">
        <f t="shared" si="30"/>
        <v>3.6250488888888981</v>
      </c>
      <c r="BD49" s="28">
        <f t="shared" si="30"/>
        <v>6.0189100000000053</v>
      </c>
      <c r="BE49" s="28">
        <f t="shared" si="30"/>
        <v>8.6346785185185269</v>
      </c>
      <c r="BF49" s="28">
        <f t="shared" si="30"/>
        <v>11.368749999999991</v>
      </c>
      <c r="BG49" s="28">
        <f t="shared" si="30"/>
        <v>14.132959999999997</v>
      </c>
      <c r="BH49" s="28">
        <f t="shared" si="30"/>
        <v>16.853695185185188</v>
      </c>
      <c r="BI49" s="28">
        <f t="shared" si="30"/>
        <v>19.471004444444446</v>
      </c>
      <c r="BJ49" s="28">
        <f t="shared" si="30"/>
        <v>21.93771000000001</v>
      </c>
      <c r="BK49" s="28">
        <f t="shared" si="30"/>
        <v>24.218518518518522</v>
      </c>
      <c r="BL49" s="28">
        <f t="shared" si="30"/>
        <v>26.289132222222236</v>
      </c>
      <c r="BM49" s="28">
        <f t="shared" si="30"/>
        <v>28.135360000000006</v>
      </c>
      <c r="BN49" s="28">
        <f t="shared" si="30"/>
        <v>29.752228518518535</v>
      </c>
      <c r="BO49" s="28">
        <f t="shared" ref="BO49:CZ49" si="31">(100-BO$48)</f>
        <v>31.14309333333334</v>
      </c>
      <c r="BP49" s="28">
        <f t="shared" si="31"/>
        <v>32.318750000000009</v>
      </c>
      <c r="BQ49" s="28">
        <f t="shared" si="31"/>
        <v>32.568960000000004</v>
      </c>
      <c r="BR49" s="28">
        <f t="shared" si="31"/>
        <v>32.633161851851852</v>
      </c>
      <c r="BS49" s="28">
        <f t="shared" si="31"/>
        <v>32.501760000000004</v>
      </c>
      <c r="BT49" s="28">
        <f t="shared" si="31"/>
        <v>32.172598888888899</v>
      </c>
      <c r="BU49" s="28">
        <f t="shared" si="31"/>
        <v>31.651851851851859</v>
      </c>
      <c r="BV49" s="28">
        <f t="shared" si="31"/>
        <v>30.954910000000027</v>
      </c>
      <c r="BW49" s="28">
        <f t="shared" si="31"/>
        <v>30.107271111111118</v>
      </c>
      <c r="BX49" s="28">
        <f t="shared" si="31"/>
        <v>29.145428518518514</v>
      </c>
      <c r="BY49" s="28">
        <f t="shared" si="31"/>
        <v>28.11775999999999</v>
      </c>
      <c r="BZ49" s="28">
        <f t="shared" si="31"/>
        <v>27.085416666666674</v>
      </c>
      <c r="CA49" s="28">
        <f t="shared" si="31"/>
        <v>26.123211851851849</v>
      </c>
      <c r="CB49" s="28">
        <f t="shared" si="31"/>
        <v>25.320509999999999</v>
      </c>
      <c r="CC49" s="28">
        <f t="shared" si="31"/>
        <v>24.782115555555563</v>
      </c>
      <c r="CD49" s="28">
        <f t="shared" si="31"/>
        <v>24.629161851851862</v>
      </c>
      <c r="CE49" s="28">
        <f t="shared" si="31"/>
        <v>25</v>
      </c>
      <c r="CF49" s="28">
        <f t="shared" si="31"/>
        <v>25.548613750000015</v>
      </c>
      <c r="CG49" s="28">
        <f t="shared" si="31"/>
        <v>26.590720000000005</v>
      </c>
      <c r="CH49" s="28">
        <f t="shared" si="31"/>
        <v>27.923526250000009</v>
      </c>
      <c r="CI49" s="28">
        <f t="shared" si="31"/>
        <v>29.379519999999985</v>
      </c>
      <c r="CJ49" s="28">
        <f t="shared" si="31"/>
        <v>30.82421875</v>
      </c>
      <c r="CK49" s="28">
        <f t="shared" si="31"/>
        <v>32.153920000000014</v>
      </c>
      <c r="CL49" s="28">
        <f t="shared" si="31"/>
        <v>33.293451250000004</v>
      </c>
      <c r="CM49" s="28">
        <f t="shared" si="31"/>
        <v>34.193919999999991</v>
      </c>
      <c r="CN49" s="28">
        <f t="shared" si="31"/>
        <v>34.830463749999993</v>
      </c>
      <c r="CO49" s="28">
        <f t="shared" si="31"/>
        <v>35.199999999999989</v>
      </c>
      <c r="CP49" s="28">
        <f t="shared" si="31"/>
        <v>34.830463749999993</v>
      </c>
      <c r="CQ49" s="28">
        <f t="shared" si="31"/>
        <v>34.193919999999991</v>
      </c>
      <c r="CR49" s="28">
        <f t="shared" si="31"/>
        <v>33.293451250000004</v>
      </c>
      <c r="CS49" s="28">
        <f t="shared" si="31"/>
        <v>32.153920000000014</v>
      </c>
      <c r="CT49" s="28">
        <f t="shared" si="31"/>
        <v>30.82421875</v>
      </c>
      <c r="CU49" s="28">
        <f t="shared" si="31"/>
        <v>29.379519999999985</v>
      </c>
      <c r="CV49" s="28">
        <f t="shared" si="31"/>
        <v>27.923526250000009</v>
      </c>
      <c r="CW49" s="28">
        <f t="shared" si="31"/>
        <v>26.590720000000005</v>
      </c>
      <c r="CX49" s="28">
        <f t="shared" si="31"/>
        <v>25.548613750000015</v>
      </c>
      <c r="CY49" s="28">
        <f t="shared" si="31"/>
        <v>25</v>
      </c>
      <c r="CZ49" s="29">
        <f t="shared" si="31"/>
        <v>100</v>
      </c>
    </row>
    <row r="50" spans="1:104" x14ac:dyDescent="0.3">
      <c r="A50" s="10" t="s">
        <v>65</v>
      </c>
      <c r="B50" s="1"/>
      <c r="C50" s="1"/>
      <c r="D50" s="1"/>
      <c r="E50" s="1"/>
      <c r="F50" s="1"/>
      <c r="BL50" s="6"/>
      <c r="BM50" s="6"/>
      <c r="BN50" s="6"/>
      <c r="BO50" s="6"/>
      <c r="BP50" s="6"/>
      <c r="BQ50" s="6"/>
      <c r="BR50" s="6"/>
    </row>
    <row r="51" spans="1:104" x14ac:dyDescent="0.3">
      <c r="B51" s="1"/>
      <c r="C51" s="1"/>
      <c r="D51" s="1"/>
      <c r="E51" s="1"/>
      <c r="BL51" s="6"/>
      <c r="BM51" s="6"/>
      <c r="BN51" s="6"/>
      <c r="BO51" s="6"/>
      <c r="BP51" s="6"/>
      <c r="BQ51" s="6"/>
      <c r="BR51" s="6"/>
    </row>
    <row r="52" spans="1:104" x14ac:dyDescent="0.3">
      <c r="A52" s="1"/>
      <c r="B52" s="1"/>
      <c r="C52" s="1"/>
      <c r="D52" s="1"/>
      <c r="E52" s="1"/>
    </row>
    <row r="53" spans="1:104" ht="15" customHeight="1" x14ac:dyDescent="0.3">
      <c r="A53" s="2"/>
      <c r="B53" s="1"/>
      <c r="C53" s="1"/>
      <c r="D53" s="1"/>
      <c r="E53" s="1"/>
      <c r="I53" s="45"/>
      <c r="J53" s="45"/>
      <c r="L53" s="45"/>
      <c r="M53" s="45"/>
      <c r="N53" s="45"/>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42"/>
    </row>
    <row r="54" spans="1:104" x14ac:dyDescent="0.3">
      <c r="A54" s="1"/>
      <c r="I54" s="45"/>
      <c r="J54" s="45"/>
      <c r="K54" s="50"/>
      <c r="L54" s="45"/>
      <c r="M54" s="45"/>
      <c r="N54" s="45"/>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row>
    <row r="55" spans="1:104" x14ac:dyDescent="0.3">
      <c r="I55" s="45"/>
      <c r="J55" s="45"/>
      <c r="K55" s="45"/>
      <c r="L55" s="45"/>
      <c r="M55" s="45"/>
      <c r="N55" s="45"/>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row>
    <row r="56" spans="1:104" x14ac:dyDescent="0.3">
      <c r="I56" s="45"/>
      <c r="J56" s="45"/>
      <c r="K56" s="45"/>
      <c r="L56" s="45"/>
      <c r="M56" s="45"/>
      <c r="N56" s="45"/>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row>
    <row r="57" spans="1:104" x14ac:dyDescent="0.3">
      <c r="I57" s="45"/>
      <c r="J57" s="45"/>
      <c r="K57" s="5"/>
      <c r="L57" s="45"/>
      <c r="M57" s="45"/>
      <c r="N57" s="45"/>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row>
    <row r="58" spans="1:104" x14ac:dyDescent="0.3">
      <c r="I58" s="8"/>
      <c r="J58" s="8"/>
      <c r="K58" s="5"/>
      <c r="L58" s="8"/>
      <c r="M58" s="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row>
    <row r="59" spans="1:104" x14ac:dyDescent="0.3">
      <c r="I59" s="8"/>
      <c r="J59" s="8"/>
      <c r="K59" s="6"/>
      <c r="L59" s="8"/>
      <c r="M59" s="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row>
    <row r="60" spans="1:104" x14ac:dyDescent="0.3">
      <c r="I60" s="8"/>
      <c r="K60" s="46"/>
    </row>
    <row r="61" spans="1:104" x14ac:dyDescent="0.3">
      <c r="I61" s="8"/>
    </row>
    <row r="62" spans="1:104" x14ac:dyDescent="0.3">
      <c r="I62" s="8"/>
    </row>
    <row r="63" spans="1:104" x14ac:dyDescent="0.3">
      <c r="I63" s="8"/>
    </row>
    <row r="64" spans="1:104" x14ac:dyDescent="0.3">
      <c r="I64" s="8"/>
    </row>
    <row r="65" spans="1:16" x14ac:dyDescent="0.3">
      <c r="I65" s="8"/>
    </row>
    <row r="66" spans="1:16" x14ac:dyDescent="0.3">
      <c r="I66" s="8"/>
    </row>
    <row r="67" spans="1:16" x14ac:dyDescent="0.3">
      <c r="A67" s="10" t="s">
        <v>28</v>
      </c>
      <c r="I67" s="8"/>
    </row>
    <row r="68" spans="1:16" x14ac:dyDescent="0.3">
      <c r="A68" s="33"/>
      <c r="I68" s="8"/>
    </row>
    <row r="69" spans="1:16" ht="15" thickBot="1" x14ac:dyDescent="0.35"/>
    <row r="70" spans="1:16" ht="18.600000000000001" thickBot="1" x14ac:dyDescent="0.4">
      <c r="A70" s="90" t="s">
        <v>13</v>
      </c>
      <c r="B70" s="91"/>
      <c r="C70" s="91"/>
      <c r="D70" s="91"/>
      <c r="E70" s="91"/>
      <c r="F70" s="91"/>
      <c r="G70" s="91"/>
      <c r="H70" s="91"/>
      <c r="I70" s="91"/>
      <c r="J70" s="91"/>
      <c r="K70" s="91"/>
      <c r="L70" s="91"/>
      <c r="M70" s="91"/>
      <c r="N70" s="91"/>
      <c r="O70" s="91"/>
      <c r="P70" s="92"/>
    </row>
    <row r="71" spans="1:16" x14ac:dyDescent="0.3">
      <c r="A71" s="100" t="s">
        <v>33</v>
      </c>
      <c r="B71" s="101"/>
      <c r="C71" s="101"/>
      <c r="D71" s="101"/>
      <c r="E71" s="101"/>
      <c r="F71" s="101"/>
      <c r="G71" s="101"/>
      <c r="H71" s="101"/>
      <c r="I71" s="101"/>
      <c r="J71" s="101"/>
      <c r="K71" s="101"/>
      <c r="L71" s="101"/>
      <c r="M71" s="101"/>
      <c r="N71" s="101"/>
      <c r="O71" s="101"/>
      <c r="P71" s="102"/>
    </row>
    <row r="72" spans="1:16" ht="15" customHeight="1" x14ac:dyDescent="0.3">
      <c r="A72" s="81" t="s">
        <v>40</v>
      </c>
      <c r="B72" s="82"/>
      <c r="C72" s="82"/>
      <c r="D72" s="82"/>
      <c r="E72" s="82"/>
      <c r="F72" s="82"/>
      <c r="G72" s="82"/>
      <c r="H72" s="82"/>
      <c r="I72" s="82"/>
      <c r="J72" s="82"/>
      <c r="K72" s="82"/>
      <c r="L72" s="82"/>
      <c r="M72" s="82"/>
      <c r="N72" s="82"/>
      <c r="O72" s="82"/>
      <c r="P72" s="83"/>
    </row>
    <row r="73" spans="1:16" ht="15" customHeight="1" x14ac:dyDescent="0.3">
      <c r="A73" s="81" t="s">
        <v>32</v>
      </c>
      <c r="B73" s="82"/>
      <c r="C73" s="82"/>
      <c r="D73" s="82"/>
      <c r="E73" s="82"/>
      <c r="F73" s="82"/>
      <c r="G73" s="82"/>
      <c r="H73" s="82"/>
      <c r="I73" s="82"/>
      <c r="J73" s="82"/>
      <c r="K73" s="82"/>
      <c r="L73" s="82"/>
      <c r="M73" s="82"/>
      <c r="N73" s="82"/>
      <c r="O73" s="82"/>
      <c r="P73" s="83"/>
    </row>
    <row r="74" spans="1:16" ht="15" customHeight="1" x14ac:dyDescent="0.3">
      <c r="A74" s="81" t="s">
        <v>31</v>
      </c>
      <c r="B74" s="82"/>
      <c r="C74" s="82"/>
      <c r="D74" s="82"/>
      <c r="E74" s="82"/>
      <c r="F74" s="82"/>
      <c r="G74" s="82"/>
      <c r="H74" s="82"/>
      <c r="I74" s="82"/>
      <c r="J74" s="82"/>
      <c r="K74" s="82"/>
      <c r="L74" s="82"/>
      <c r="M74" s="82"/>
      <c r="N74" s="82"/>
      <c r="O74" s="82"/>
      <c r="P74" s="83"/>
    </row>
    <row r="75" spans="1:16" x14ac:dyDescent="0.3">
      <c r="A75" s="81" t="s">
        <v>30</v>
      </c>
      <c r="B75" s="82"/>
      <c r="C75" s="82"/>
      <c r="D75" s="82"/>
      <c r="E75" s="82"/>
      <c r="F75" s="82"/>
      <c r="G75" s="82"/>
      <c r="H75" s="82"/>
      <c r="I75" s="82"/>
      <c r="J75" s="82"/>
      <c r="K75" s="82"/>
      <c r="L75" s="82"/>
      <c r="M75" s="82"/>
      <c r="N75" s="82"/>
      <c r="O75" s="82"/>
      <c r="P75" s="83"/>
    </row>
    <row r="76" spans="1:16" x14ac:dyDescent="0.3">
      <c r="A76" s="81" t="s">
        <v>38</v>
      </c>
      <c r="B76" s="82"/>
      <c r="C76" s="82"/>
      <c r="D76" s="82"/>
      <c r="E76" s="82"/>
      <c r="F76" s="82"/>
      <c r="G76" s="82"/>
      <c r="H76" s="82"/>
      <c r="I76" s="82"/>
      <c r="J76" s="82"/>
      <c r="K76" s="82"/>
      <c r="L76" s="82"/>
      <c r="M76" s="82"/>
      <c r="N76" s="82"/>
      <c r="O76" s="82"/>
      <c r="P76" s="83"/>
    </row>
    <row r="77" spans="1:16" x14ac:dyDescent="0.3">
      <c r="A77" s="87" t="s">
        <v>34</v>
      </c>
      <c r="B77" s="88"/>
      <c r="C77" s="88"/>
      <c r="D77" s="88"/>
      <c r="E77" s="88"/>
      <c r="F77" s="88"/>
      <c r="G77" s="88"/>
      <c r="H77" s="88"/>
      <c r="I77" s="88"/>
      <c r="J77" s="88"/>
      <c r="K77" s="88"/>
      <c r="L77" s="88"/>
      <c r="M77" s="88"/>
      <c r="N77" s="88"/>
      <c r="O77" s="88"/>
      <c r="P77" s="89"/>
    </row>
    <row r="78" spans="1:16" ht="15" customHeight="1" x14ac:dyDescent="0.3">
      <c r="A78" s="81" t="s">
        <v>63</v>
      </c>
      <c r="B78" s="82"/>
      <c r="C78" s="82"/>
      <c r="D78" s="82"/>
      <c r="E78" s="82"/>
      <c r="F78" s="82"/>
      <c r="G78" s="82"/>
      <c r="H78" s="82"/>
      <c r="I78" s="82"/>
      <c r="J78" s="82"/>
      <c r="K78" s="82"/>
      <c r="L78" s="82"/>
      <c r="M78" s="82"/>
      <c r="N78" s="82"/>
      <c r="O78" s="82"/>
      <c r="P78" s="83"/>
    </row>
    <row r="79" spans="1:16" ht="15" customHeight="1" x14ac:dyDescent="0.3">
      <c r="A79" s="81" t="s">
        <v>39</v>
      </c>
      <c r="B79" s="82"/>
      <c r="C79" s="82"/>
      <c r="D79" s="82"/>
      <c r="E79" s="82"/>
      <c r="F79" s="82"/>
      <c r="G79" s="82"/>
      <c r="H79" s="82"/>
      <c r="I79" s="82"/>
      <c r="J79" s="82"/>
      <c r="K79" s="82"/>
      <c r="L79" s="82"/>
      <c r="M79" s="82"/>
      <c r="N79" s="82"/>
      <c r="O79" s="82"/>
      <c r="P79" s="83"/>
    </row>
    <row r="80" spans="1:16" ht="15" customHeight="1" x14ac:dyDescent="0.3">
      <c r="A80" s="81" t="s">
        <v>64</v>
      </c>
      <c r="B80" s="82"/>
      <c r="C80" s="82"/>
      <c r="D80" s="82"/>
      <c r="E80" s="82"/>
      <c r="F80" s="82"/>
      <c r="G80" s="82"/>
      <c r="H80" s="82"/>
      <c r="I80" s="82"/>
      <c r="J80" s="82"/>
      <c r="K80" s="82"/>
      <c r="L80" s="82"/>
      <c r="M80" s="82"/>
      <c r="N80" s="82"/>
      <c r="O80" s="82"/>
      <c r="P80" s="83"/>
    </row>
    <row r="81" spans="1:16" ht="15.75" customHeight="1" thickBot="1" x14ac:dyDescent="0.35">
      <c r="A81" s="84" t="s">
        <v>29</v>
      </c>
      <c r="B81" s="85"/>
      <c r="C81" s="85"/>
      <c r="D81" s="85"/>
      <c r="E81" s="85"/>
      <c r="F81" s="85"/>
      <c r="G81" s="85"/>
      <c r="H81" s="85"/>
      <c r="I81" s="85"/>
      <c r="J81" s="85"/>
      <c r="K81" s="85"/>
      <c r="L81" s="85"/>
      <c r="M81" s="85"/>
      <c r="N81" s="85"/>
      <c r="O81" s="85"/>
      <c r="P81" s="86"/>
    </row>
  </sheetData>
  <mergeCells count="16">
    <mergeCell ref="A75:P75"/>
    <mergeCell ref="A74:P74"/>
    <mergeCell ref="A73:P73"/>
    <mergeCell ref="A72:P72"/>
    <mergeCell ref="A71:P71"/>
    <mergeCell ref="A70:P70"/>
    <mergeCell ref="B33:CZ33"/>
    <mergeCell ref="B7:D7"/>
    <mergeCell ref="E7:F7"/>
    <mergeCell ref="G7:H7"/>
    <mergeCell ref="A80:P80"/>
    <mergeCell ref="A81:P81"/>
    <mergeCell ref="A79:P79"/>
    <mergeCell ref="A78:P78"/>
    <mergeCell ref="A76:P76"/>
    <mergeCell ref="A77:P77"/>
  </mergeCells>
  <phoneticPr fontId="1" type="noConversion"/>
  <pageMargins left="0.7" right="0.7" top="0.75" bottom="0.75" header="0.3" footer="0.3"/>
  <pageSetup paperSize="9" orientation="portrait" horizontalDpi="4294967293"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2021-12-05T12:10:02Z</dcterms:modified>
</cp:coreProperties>
</file>