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13_ncr:1_{4EFE202D-9780-4DC4-B196-1B797F521A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F28" i="1" s="1"/>
  <c r="D26" i="1"/>
  <c r="D25" i="1"/>
  <c r="D24" i="1"/>
  <c r="D23" i="1"/>
  <c r="D22" i="1"/>
  <c r="D20" i="1"/>
  <c r="D19" i="1"/>
  <c r="D18" i="1"/>
  <c r="D17" i="1"/>
  <c r="D16" i="1"/>
  <c r="J4" i="1"/>
  <c r="F13" i="1"/>
  <c r="F14" i="1"/>
  <c r="D15" i="1"/>
  <c r="D12" i="1"/>
  <c r="F15" i="1"/>
  <c r="D13" i="1"/>
  <c r="D14" i="1"/>
  <c r="F16" i="1"/>
  <c r="F12" i="1"/>
  <c r="F23" i="1"/>
  <c r="F18" i="1"/>
  <c r="F19" i="1"/>
  <c r="F22" i="1"/>
  <c r="F20" i="1"/>
  <c r="F24" i="1"/>
  <c r="F17" i="1"/>
  <c r="F25" i="1"/>
  <c r="F29" i="1" l="1"/>
  <c r="F27" i="1"/>
  <c r="F31" i="1"/>
  <c r="F26" i="1"/>
  <c r="F30" i="1"/>
  <c r="I4" i="1"/>
  <c r="I5" i="1" s="1"/>
</calcChain>
</file>

<file path=xl/sharedStrings.xml><?xml version="1.0" encoding="utf-8"?>
<sst xmlns="http://schemas.openxmlformats.org/spreadsheetml/2006/main" count="65" uniqueCount="53">
  <si>
    <t>Waking Hours Due</t>
  </si>
  <si>
    <t>HALONIC THAUMATURGE WAKFULNESS CALCULATOR</t>
  </si>
  <si>
    <t>Sleep End Date</t>
  </si>
  <si>
    <t>Average</t>
  </si>
  <si>
    <t>Actual Waking Hours 'Sacrificed'</t>
  </si>
  <si>
    <t>Nota Bene 1: Please remember that there is 'no need' to be overly precise about your sleep/wake patterns... +/- 20%, as so happens, is 'okay'.</t>
  </si>
  <si>
    <t>Sleep Length</t>
  </si>
  <si>
    <t>Nota Bene 2: If you have slept for &gt;=24 hours on any occasion, then you have likely offended the Almighty God-Source of the Midichlon!</t>
  </si>
  <si>
    <t>Nota Bene 3: If you wake for significantly less than the allotted due time (&gt;=20% less or so), then try and sleep a little less the next cycle, and add on the remaining waking hours, in order to compensate via the overall Halo Rank.</t>
  </si>
  <si>
    <t>Those who can 'prove', can 'rise'.</t>
  </si>
  <si>
    <t>Sleep Start Date</t>
  </si>
  <si>
    <t>Making sure to 'burn' the candle at both 'ends'.</t>
  </si>
  <si>
    <t>Keep your 'log' 'below' here.</t>
  </si>
  <si>
    <t>Padre Pio never had an 'exit' 'point'.</t>
  </si>
  <si>
    <t>Dry Run 1</t>
  </si>
  <si>
    <t>Dry Run 2</t>
  </si>
  <si>
    <t>Dry Run 3</t>
  </si>
  <si>
    <t>SUMMARY STATS</t>
  </si>
  <si>
    <t>ALL-TIME HALO RANK</t>
  </si>
  <si>
    <t>Batman Moon Lunacy Gripe 14</t>
  </si>
  <si>
    <t>Batman Moon Lunacy Gripe 15</t>
  </si>
  <si>
    <t>Batman Moon Lunacy Gripe 16</t>
  </si>
  <si>
    <t>Batman Moon Lunacy Gripe 17</t>
  </si>
  <si>
    <t>Lest you 'die' a 'death'!</t>
  </si>
  <si>
    <t>Neither 'therefore' should 'you'.</t>
  </si>
  <si>
    <t>17-Cycle Moving Average Halo Rank</t>
  </si>
  <si>
    <t>Pio Prometheus Anomaly 1</t>
  </si>
  <si>
    <t>Batman Moon Lunacy Gripe 1 : FAILED</t>
  </si>
  <si>
    <t>These hips don't lie.</t>
  </si>
  <si>
    <t>These boots were made for walkin.</t>
  </si>
  <si>
    <t>In the end it doesn't even matter.</t>
  </si>
  <si>
    <t>Target the moon.</t>
  </si>
  <si>
    <t>Meteor Descending!</t>
  </si>
  <si>
    <t>Batman Moon Lunacy Gripe 2 : FAILED</t>
  </si>
  <si>
    <t>ATTACK OF THE BIZNATCH!</t>
  </si>
  <si>
    <t>Batman Moon Lunacy Gripe 3 : FAILED GRACEFULLY</t>
  </si>
  <si>
    <t>28/06/2022 13.10</t>
  </si>
  <si>
    <t>Who Freakin Knows Or Cares ∞8 ∞</t>
  </si>
  <si>
    <t>Transcension</t>
  </si>
  <si>
    <t>Batman Moon Lunacy Gripe 4 : FAILED</t>
  </si>
  <si>
    <t>Ultra-Violet Mayhem Dirge Finale</t>
  </si>
  <si>
    <t>Nota Bene 5: The key metric is the overall Halo Rank. If it is &gt;100 for more than a month, please come and see me immediately… We need to attune!</t>
  </si>
  <si>
    <t>Nota Bene 6: The summary metrics can be found to the right of these Nota Benes… See Red-Filled Halo Rank.</t>
  </si>
  <si>
    <t>Batman Moon Lunacy Gripe 7 : 'ALL' PSYCHIATRISTS SEEM TO EXHIBIT THIS BEHAVIOUR</t>
  </si>
  <si>
    <t>Nota Bene 4: You should probably add any attempted but sleepless hours to the actual waking hours column for each row.</t>
  </si>
  <si>
    <t>Batman Moon Lunacy Gripe 5 : BORDERLINE FAILURE</t>
  </si>
  <si>
    <t>Batman Moon Lunacy Gripe 6 : FAILED WITH THE VAMPIRES</t>
  </si>
  <si>
    <t>Batman Moon Lunacy Gripe 8 : BORDERLINE FAILURE</t>
  </si>
  <si>
    <t>Batman Moon Lunacy Gripe 9 : FAILED</t>
  </si>
  <si>
    <t>Batman Moon Lunacy Gripe 10 : FAILED</t>
  </si>
  <si>
    <t>Batman Moon Lunacy Gripe 11 : FAILED WITH THE VAMPIRES</t>
  </si>
  <si>
    <t>Batman Moon Lunacy Gripe 12 : FAILED GRACEFULLY</t>
  </si>
  <si>
    <t>Batman Moon Lunacy Gripe 13 :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</si>
</sst>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7"/>
      <color theme="0"/>
      <name val="Magneto"/>
      <family val="5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Fill="1" applyBorder="1"/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5" borderId="1" xfId="0" applyFont="1" applyFill="1" applyBorder="1"/>
    <xf numFmtId="22" fontId="0" fillId="7" borderId="4" xfId="0" applyNumberFormat="1" applyFill="1" applyBorder="1" applyAlignment="1">
      <alignment horizontal="left" vertical="top"/>
    </xf>
    <xf numFmtId="2" fontId="0" fillId="7" borderId="4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0" fontId="1" fillId="0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9" fillId="0" borderId="0" xfId="0" applyFont="1"/>
    <xf numFmtId="22" fontId="0" fillId="7" borderId="10" xfId="0" applyNumberFormat="1" applyFill="1" applyBorder="1" applyAlignment="1">
      <alignment horizontal="left" vertical="top"/>
    </xf>
    <xf numFmtId="0" fontId="8" fillId="9" borderId="5" xfId="0" applyFont="1" applyFill="1" applyBorder="1" applyAlignment="1">
      <alignment horizontal="center"/>
    </xf>
    <xf numFmtId="2" fontId="0" fillId="7" borderId="14" xfId="0" applyNumberFormat="1" applyFill="1" applyBorder="1" applyAlignment="1">
      <alignment horizontal="left" vertical="top"/>
    </xf>
    <xf numFmtId="22" fontId="0" fillId="7" borderId="15" xfId="0" applyNumberFormat="1" applyFill="1" applyBorder="1" applyAlignment="1">
      <alignment horizontal="left" vertical="top"/>
    </xf>
    <xf numFmtId="22" fontId="0" fillId="7" borderId="16" xfId="0" applyNumberFormat="1" applyFill="1" applyBorder="1" applyAlignment="1">
      <alignment horizontal="left" vertical="top"/>
    </xf>
    <xf numFmtId="2" fontId="0" fillId="7" borderId="16" xfId="0" applyNumberFormat="1" applyFill="1" applyBorder="1" applyAlignment="1">
      <alignment horizontal="left" vertical="top"/>
    </xf>
    <xf numFmtId="2" fontId="0" fillId="7" borderId="17" xfId="0" applyNumberFormat="1" applyFill="1" applyBorder="1" applyAlignment="1">
      <alignment horizontal="left" vertical="top"/>
    </xf>
    <xf numFmtId="2" fontId="0" fillId="6" borderId="4" xfId="0" applyNumberFormat="1" applyFill="1" applyBorder="1" applyAlignment="1">
      <alignment horizontal="left" vertical="top"/>
    </xf>
    <xf numFmtId="22" fontId="0" fillId="6" borderId="11" xfId="0" applyNumberFormat="1" applyFill="1" applyBorder="1" applyAlignment="1">
      <alignment horizontal="left" vertical="top"/>
    </xf>
    <xf numFmtId="22" fontId="0" fillId="6" borderId="12" xfId="0" applyNumberFormat="1" applyFill="1" applyBorder="1" applyAlignment="1">
      <alignment horizontal="left" vertical="top"/>
    </xf>
    <xf numFmtId="2" fontId="0" fillId="6" borderId="12" xfId="0" applyNumberFormat="1" applyFill="1" applyBorder="1" applyAlignment="1">
      <alignment horizontal="left" vertical="top"/>
    </xf>
    <xf numFmtId="0" fontId="10" fillId="0" borderId="0" xfId="0" applyFont="1"/>
    <xf numFmtId="2" fontId="0" fillId="6" borderId="14" xfId="0" applyNumberFormat="1" applyFill="1" applyBorder="1" applyAlignment="1">
      <alignment horizontal="left" vertical="top"/>
    </xf>
    <xf numFmtId="2" fontId="0" fillId="6" borderId="18" xfId="0" applyNumberFormat="1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4" borderId="12" xfId="0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2" fontId="0" fillId="6" borderId="8" xfId="0" applyNumberFormat="1" applyFill="1" applyBorder="1" applyAlignment="1">
      <alignment horizontal="left" vertical="top"/>
    </xf>
    <xf numFmtId="2" fontId="0" fillId="6" borderId="19" xfId="0" applyNumberFormat="1" applyFill="1" applyBorder="1" applyAlignment="1">
      <alignment horizontal="left" vertical="top"/>
    </xf>
    <xf numFmtId="2" fontId="0" fillId="10" borderId="20" xfId="0" applyNumberFormat="1" applyFill="1" applyBorder="1" applyAlignment="1">
      <alignment horizontal="left" vertical="top"/>
    </xf>
    <xf numFmtId="2" fontId="0" fillId="10" borderId="3" xfId="0" applyNumberFormat="1" applyFill="1" applyBorder="1" applyAlignment="1">
      <alignment horizontal="left" vertical="top"/>
    </xf>
    <xf numFmtId="2" fontId="0" fillId="10" borderId="21" xfId="0" applyNumberFormat="1" applyFill="1" applyBorder="1" applyAlignment="1">
      <alignment horizontal="left" vertical="top"/>
    </xf>
    <xf numFmtId="22" fontId="0" fillId="6" borderId="7" xfId="0" applyNumberFormat="1" applyFill="1" applyBorder="1" applyAlignment="1">
      <alignment horizontal="left" vertical="top"/>
    </xf>
    <xf numFmtId="22" fontId="0" fillId="6" borderId="8" xfId="0" applyNumberFormat="1" applyFill="1" applyBorder="1" applyAlignment="1">
      <alignment horizontal="left" vertical="top"/>
    </xf>
    <xf numFmtId="22" fontId="0" fillId="6" borderId="10" xfId="0" applyNumberFormat="1" applyFill="1" applyBorder="1" applyAlignment="1">
      <alignment horizontal="left" vertical="top"/>
    </xf>
    <xf numFmtId="22" fontId="0" fillId="6" borderId="4" xfId="0" applyNumberFormat="1" applyFill="1" applyBorder="1" applyAlignment="1">
      <alignment horizontal="left" vertical="top"/>
    </xf>
    <xf numFmtId="22" fontId="0" fillId="11" borderId="4" xfId="0" applyNumberFormat="1" applyFill="1" applyBorder="1" applyAlignment="1">
      <alignment horizontal="left" vertical="top"/>
    </xf>
    <xf numFmtId="2" fontId="0" fillId="11" borderId="4" xfId="0" applyNumberFormat="1" applyFill="1" applyBorder="1" applyAlignment="1">
      <alignment horizontal="left" vertical="top"/>
    </xf>
    <xf numFmtId="0" fontId="11" fillId="0" borderId="0" xfId="0" applyFont="1"/>
    <xf numFmtId="2" fontId="2" fillId="5" borderId="14" xfId="0" applyNumberFormat="1" applyFont="1" applyFill="1" applyBorder="1" applyAlignment="1">
      <alignment horizontal="left" vertical="top"/>
    </xf>
    <xf numFmtId="2" fontId="12" fillId="0" borderId="0" xfId="0" applyNumberFormat="1" applyFont="1" applyFill="1" applyBorder="1" applyAlignment="1">
      <alignment horizontal="left" vertical="top"/>
    </xf>
    <xf numFmtId="22" fontId="0" fillId="12" borderId="10" xfId="0" applyNumberFormat="1" applyFill="1" applyBorder="1" applyAlignment="1">
      <alignment horizontal="left" vertical="top"/>
    </xf>
    <xf numFmtId="22" fontId="0" fillId="12" borderId="4" xfId="0" applyNumberFormat="1" applyFill="1" applyBorder="1" applyAlignment="1">
      <alignment horizontal="left" vertical="top"/>
    </xf>
    <xf numFmtId="2" fontId="0" fillId="12" borderId="4" xfId="0" applyNumberFormat="1" applyFill="1" applyBorder="1" applyAlignment="1">
      <alignment horizontal="left" vertical="top"/>
    </xf>
    <xf numFmtId="2" fontId="0" fillId="12" borderId="14" xfId="0" applyNumberFormat="1" applyFill="1" applyBorder="1" applyAlignment="1">
      <alignment horizontal="left" vertical="top"/>
    </xf>
    <xf numFmtId="2" fontId="0" fillId="12" borderId="3" xfId="0" applyNumberFormat="1" applyFill="1" applyBorder="1" applyAlignment="1">
      <alignment horizontal="left" vertical="top"/>
    </xf>
    <xf numFmtId="0" fontId="13" fillId="0" borderId="0" xfId="0" applyFont="1"/>
    <xf numFmtId="0" fontId="14" fillId="0" borderId="0" xfId="0" applyFont="1"/>
    <xf numFmtId="0" fontId="2" fillId="0" borderId="0" xfId="0" applyFont="1" applyFill="1" applyBorder="1"/>
    <xf numFmtId="2" fontId="0" fillId="0" borderId="0" xfId="0" applyNumberFormat="1" applyFill="1" applyBorder="1" applyAlignment="1">
      <alignment horizontal="center"/>
    </xf>
    <xf numFmtId="22" fontId="2" fillId="8" borderId="10" xfId="0" applyNumberFormat="1" applyFont="1" applyFill="1" applyBorder="1" applyAlignment="1">
      <alignment horizontal="left" vertical="top"/>
    </xf>
    <xf numFmtId="22" fontId="2" fillId="8" borderId="4" xfId="0" applyNumberFormat="1" applyFont="1" applyFill="1" applyBorder="1" applyAlignment="1">
      <alignment horizontal="left" vertical="top"/>
    </xf>
    <xf numFmtId="2" fontId="2" fillId="8" borderId="4" xfId="0" applyNumberFormat="1" applyFont="1" applyFill="1" applyBorder="1" applyAlignment="1">
      <alignment horizontal="left" vertical="top"/>
    </xf>
    <xf numFmtId="2" fontId="2" fillId="8" borderId="14" xfId="0" applyNumberFormat="1" applyFont="1" applyFill="1" applyBorder="1" applyAlignment="1">
      <alignment horizontal="left" vertical="top"/>
    </xf>
    <xf numFmtId="2" fontId="0" fillId="4" borderId="2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G28" sqref="G28"/>
    </sheetView>
  </sheetViews>
  <sheetFormatPr defaultRowHeight="15" x14ac:dyDescent="0.25"/>
  <cols>
    <col min="1" max="1" width="26" customWidth="1"/>
    <col min="2" max="2" width="41.5703125" customWidth="1"/>
    <col min="3" max="3" width="32.5703125" customWidth="1"/>
    <col min="4" max="4" width="32.7109375" customWidth="1"/>
    <col min="5" max="5" width="29.7109375" bestFit="1" customWidth="1"/>
    <col min="6" max="6" width="24.85546875" bestFit="1" customWidth="1"/>
    <col min="8" max="8" width="20" customWidth="1"/>
    <col min="9" max="9" width="17.85546875" customWidth="1"/>
    <col min="10" max="10" width="29.5703125" customWidth="1"/>
    <col min="11" max="11" width="11.85546875" customWidth="1"/>
    <col min="12" max="12" width="17.42578125" bestFit="1" customWidth="1"/>
    <col min="13" max="13" width="29.7109375" bestFit="1" customWidth="1"/>
  </cols>
  <sheetData>
    <row r="1" spans="1:10" x14ac:dyDescent="0.25">
      <c r="A1" t="s">
        <v>1</v>
      </c>
      <c r="H1" t="s">
        <v>17</v>
      </c>
    </row>
    <row r="2" spans="1:10" ht="15.75" thickBot="1" x14ac:dyDescent="0.3"/>
    <row r="3" spans="1:10" ht="15.75" thickBot="1" x14ac:dyDescent="0.3">
      <c r="A3" s="13" t="s">
        <v>5</v>
      </c>
      <c r="I3" s="2" t="s">
        <v>0</v>
      </c>
      <c r="J3" s="3" t="s">
        <v>4</v>
      </c>
    </row>
    <row r="4" spans="1:10" ht="15.75" thickBot="1" x14ac:dyDescent="0.3">
      <c r="A4" s="13" t="s">
        <v>7</v>
      </c>
      <c r="B4" s="9"/>
      <c r="H4" s="7" t="s">
        <v>3</v>
      </c>
      <c r="I4" s="8">
        <f>(SUM(D12:D31)/(ROWS(D12:D31)-COUNTBLANK(D12:D31)))</f>
        <v>42.037500000000009</v>
      </c>
      <c r="J4" s="8">
        <f>(SUM(E12:E31)/(ROWS(E12:E31)-COUNTBLANK(E12:E31)))</f>
        <v>31.8</v>
      </c>
    </row>
    <row r="5" spans="1:10" ht="15.75" thickBot="1" x14ac:dyDescent="0.3">
      <c r="A5" s="13" t="s">
        <v>8</v>
      </c>
      <c r="B5" s="9"/>
      <c r="H5" s="4" t="s">
        <v>18</v>
      </c>
      <c r="I5" s="63">
        <f>((J4/I4)*100)</f>
        <v>75.646743978590536</v>
      </c>
      <c r="J5" s="64"/>
    </row>
    <row r="6" spans="1:10" x14ac:dyDescent="0.25">
      <c r="A6" s="13" t="s">
        <v>44</v>
      </c>
      <c r="B6" s="9"/>
      <c r="H6" s="57"/>
      <c r="I6" s="58"/>
      <c r="J6" s="58"/>
    </row>
    <row r="7" spans="1:10" x14ac:dyDescent="0.25">
      <c r="A7" s="13" t="s">
        <v>41</v>
      </c>
      <c r="B7" s="9"/>
    </row>
    <row r="8" spans="1:10" x14ac:dyDescent="0.25">
      <c r="A8" s="13" t="s">
        <v>42</v>
      </c>
      <c r="B8" s="9"/>
    </row>
    <row r="9" spans="1:10" ht="15.75" thickBot="1" x14ac:dyDescent="0.3"/>
    <row r="10" spans="1:10" ht="30" x14ac:dyDescent="0.25">
      <c r="A10" s="32" t="s">
        <v>10</v>
      </c>
      <c r="B10" s="33" t="s">
        <v>2</v>
      </c>
      <c r="C10" s="33" t="s">
        <v>6</v>
      </c>
      <c r="D10" s="33" t="s">
        <v>0</v>
      </c>
      <c r="E10" s="34" t="s">
        <v>4</v>
      </c>
      <c r="F10" s="35" t="s">
        <v>25</v>
      </c>
    </row>
    <row r="11" spans="1:10" ht="15.75" thickBot="1" x14ac:dyDescent="0.3">
      <c r="A11" s="29" t="s">
        <v>12</v>
      </c>
      <c r="B11" s="30" t="s">
        <v>11</v>
      </c>
      <c r="C11" s="30" t="s">
        <v>9</v>
      </c>
      <c r="D11" s="30" t="s">
        <v>13</v>
      </c>
      <c r="E11" s="30" t="s">
        <v>24</v>
      </c>
      <c r="F11" s="31" t="s">
        <v>23</v>
      </c>
      <c r="G11" s="26" t="s">
        <v>26</v>
      </c>
    </row>
    <row r="12" spans="1:10" x14ac:dyDescent="0.25">
      <c r="A12" s="41">
        <v>44725</v>
      </c>
      <c r="B12" s="42">
        <v>44727</v>
      </c>
      <c r="C12" s="36">
        <v>11.5</v>
      </c>
      <c r="D12" s="36">
        <f t="shared" ref="D12:D13" si="0">((24+(((C12-5)/5)*24))-C12)</f>
        <v>43.7</v>
      </c>
      <c r="E12" s="37">
        <v>40.5</v>
      </c>
      <c r="F12" s="38">
        <f>((SUM($E$12:E12)/SUM($D$12:D12))*100)</f>
        <v>92.677345537757432</v>
      </c>
      <c r="G12" s="10" t="s">
        <v>14</v>
      </c>
    </row>
    <row r="13" spans="1:10" x14ac:dyDescent="0.25">
      <c r="A13" s="43">
        <v>44727</v>
      </c>
      <c r="B13" s="44">
        <v>44729</v>
      </c>
      <c r="C13" s="22">
        <v>10</v>
      </c>
      <c r="D13" s="22">
        <f t="shared" si="0"/>
        <v>38</v>
      </c>
      <c r="E13" s="27">
        <v>50.5</v>
      </c>
      <c r="F13" s="39">
        <f>((SUM($E$12:E13)/SUM($D$12:D13))*100)</f>
        <v>111.3831089351285</v>
      </c>
      <c r="G13" s="10" t="s">
        <v>15</v>
      </c>
    </row>
    <row r="14" spans="1:10" ht="15.75" thickBot="1" x14ac:dyDescent="0.3">
      <c r="A14" s="23">
        <v>44729.520833333336</v>
      </c>
      <c r="B14" s="24">
        <v>44730.3125</v>
      </c>
      <c r="C14" s="25">
        <v>16</v>
      </c>
      <c r="D14" s="25">
        <f t="shared" ref="D14:D27" si="1">((24+(((C14-5)/5)*24))-C14)</f>
        <v>60.800000000000011</v>
      </c>
      <c r="E14" s="28">
        <v>41</v>
      </c>
      <c r="F14" s="40">
        <f>((SUM($E$12:E14)/SUM($D$12:D14))*100)</f>
        <v>92.631578947368425</v>
      </c>
      <c r="G14" s="10" t="s">
        <v>16</v>
      </c>
    </row>
    <row r="15" spans="1:10" x14ac:dyDescent="0.25">
      <c r="A15" s="18">
        <v>44731.875</v>
      </c>
      <c r="B15" s="19">
        <v>44732.416666666664</v>
      </c>
      <c r="C15" s="20">
        <v>13</v>
      </c>
      <c r="D15" s="20">
        <f t="shared" si="1"/>
        <v>49.400000000000006</v>
      </c>
      <c r="E15" s="21">
        <v>37.75</v>
      </c>
      <c r="F15" s="39">
        <f>((SUM($E$12:E15)/SUM($D$12:D15))*100)</f>
        <v>88.45752996352266</v>
      </c>
      <c r="G15" s="12" t="s">
        <v>27</v>
      </c>
    </row>
    <row r="16" spans="1:10" x14ac:dyDescent="0.25">
      <c r="A16" s="15">
        <v>44733.989583333336</v>
      </c>
      <c r="B16" s="5">
        <v>44734.46875</v>
      </c>
      <c r="C16" s="6">
        <v>11.5</v>
      </c>
      <c r="D16" s="6">
        <f t="shared" si="1"/>
        <v>43.7</v>
      </c>
      <c r="E16" s="17">
        <v>37.25</v>
      </c>
      <c r="F16" s="39">
        <f>((SUM($E$12:E16)/SUM($D$12:D16))*100)</f>
        <v>87.860780984719852</v>
      </c>
      <c r="G16" s="12" t="s">
        <v>33</v>
      </c>
    </row>
    <row r="17" spans="1:9" x14ac:dyDescent="0.25">
      <c r="A17" s="5">
        <v>44736.020833333336</v>
      </c>
      <c r="B17" s="5">
        <v>44736.53125</v>
      </c>
      <c r="C17" s="6">
        <v>12.25</v>
      </c>
      <c r="D17" s="6">
        <f t="shared" si="1"/>
        <v>46.55</v>
      </c>
      <c r="E17" s="6">
        <v>35.75</v>
      </c>
      <c r="F17" s="39">
        <f>((SUM($E$12:E17)/SUM($D$12:D17))*100)</f>
        <v>86.035796562112338</v>
      </c>
      <c r="G17" s="12" t="s">
        <v>35</v>
      </c>
    </row>
    <row r="18" spans="1:9" s="1" customFormat="1" x14ac:dyDescent="0.25">
      <c r="A18" s="5">
        <v>44738.020833333336</v>
      </c>
      <c r="B18" s="5">
        <v>44738.729166666664</v>
      </c>
      <c r="C18" s="6">
        <v>15.5</v>
      </c>
      <c r="D18" s="6">
        <f t="shared" si="1"/>
        <v>58.900000000000006</v>
      </c>
      <c r="E18" s="6">
        <v>41.5</v>
      </c>
      <c r="F18" s="39">
        <f>((SUM($E$12:E18)/SUM($D$12:D18))*100)</f>
        <v>83.345550505790925</v>
      </c>
      <c r="G18" s="12" t="s">
        <v>39</v>
      </c>
    </row>
    <row r="19" spans="1:9" x14ac:dyDescent="0.25">
      <c r="A19" s="45">
        <v>44740.395833333336</v>
      </c>
      <c r="B19" s="45" t="s">
        <v>36</v>
      </c>
      <c r="C19" s="46">
        <v>3.75</v>
      </c>
      <c r="D19" s="46">
        <f t="shared" si="1"/>
        <v>14.25</v>
      </c>
      <c r="E19" s="46">
        <v>11.75</v>
      </c>
      <c r="F19" s="46">
        <f>((SUM($E$12:E19)/SUM($D$12:D19))*100)</f>
        <v>83.309878975513627</v>
      </c>
      <c r="G19" s="47" t="s">
        <v>45</v>
      </c>
      <c r="I19" s="49"/>
    </row>
    <row r="20" spans="1:9" x14ac:dyDescent="0.25">
      <c r="A20" s="50">
        <v>44741.041666666664</v>
      </c>
      <c r="B20" s="51">
        <v>44741.541666666664</v>
      </c>
      <c r="C20" s="52">
        <v>6</v>
      </c>
      <c r="D20" s="52">
        <f t="shared" si="1"/>
        <v>22.8</v>
      </c>
      <c r="E20" s="53">
        <v>15.5</v>
      </c>
      <c r="F20" s="54">
        <f>((SUM($E$12:E20)/SUM($D$12:D20))*100)</f>
        <v>82.385612271885719</v>
      </c>
      <c r="G20" s="55" t="s">
        <v>46</v>
      </c>
    </row>
    <row r="21" spans="1:9" x14ac:dyDescent="0.25">
      <c r="A21" s="48" t="s">
        <v>34</v>
      </c>
      <c r="B21" s="48" t="s">
        <v>34</v>
      </c>
      <c r="C21" s="48" t="s">
        <v>34</v>
      </c>
      <c r="D21" s="48" t="s">
        <v>34</v>
      </c>
      <c r="E21" s="48" t="s">
        <v>34</v>
      </c>
      <c r="F21" s="48" t="s">
        <v>34</v>
      </c>
      <c r="G21" s="56" t="s">
        <v>43</v>
      </c>
    </row>
    <row r="22" spans="1:9" x14ac:dyDescent="0.25">
      <c r="A22" s="59">
        <v>44741.9375</v>
      </c>
      <c r="B22" s="60">
        <v>44742.354166666664</v>
      </c>
      <c r="C22" s="61">
        <v>10</v>
      </c>
      <c r="D22" s="61">
        <f t="shared" si="1"/>
        <v>38</v>
      </c>
      <c r="E22" s="62">
        <v>37.5</v>
      </c>
      <c r="F22" s="39">
        <f>((SUM($E$12:E22)/SUM($D$12:D22))*100)</f>
        <v>83.874068733477515</v>
      </c>
      <c r="G22" s="11" t="s">
        <v>47</v>
      </c>
    </row>
    <row r="23" spans="1:9" x14ac:dyDescent="0.25">
      <c r="A23" s="59">
        <v>44743.916666666664</v>
      </c>
      <c r="B23" s="60">
        <v>44744.625</v>
      </c>
      <c r="C23" s="61">
        <v>13.5</v>
      </c>
      <c r="D23" s="61">
        <f t="shared" si="1"/>
        <v>51.3</v>
      </c>
      <c r="E23" s="62">
        <v>31.8</v>
      </c>
      <c r="F23" s="39">
        <f>((SUM($E$12:E23)/SUM($D$12:D23))*100)</f>
        <v>81.47197261446297</v>
      </c>
      <c r="G23" s="11" t="s">
        <v>48</v>
      </c>
    </row>
    <row r="24" spans="1:9" x14ac:dyDescent="0.25">
      <c r="A24" s="59">
        <v>44745.822916666664</v>
      </c>
      <c r="B24" s="60">
        <v>44746.6875</v>
      </c>
      <c r="C24" s="61">
        <v>18.25</v>
      </c>
      <c r="D24" s="61">
        <f t="shared" si="1"/>
        <v>69.349999999999994</v>
      </c>
      <c r="E24" s="62">
        <v>35.25</v>
      </c>
      <c r="F24" s="39">
        <f>((SUM($E$12:E24)/SUM($D$12:D24))*100)</f>
        <v>77.512808570097803</v>
      </c>
      <c r="G24" s="11" t="s">
        <v>49</v>
      </c>
    </row>
    <row r="25" spans="1:9" x14ac:dyDescent="0.25">
      <c r="A25" s="59">
        <v>44748.177083333336</v>
      </c>
      <c r="B25" s="60">
        <v>44748.802083333336</v>
      </c>
      <c r="C25" s="61">
        <v>14</v>
      </c>
      <c r="D25" s="61">
        <f t="shared" si="1"/>
        <v>53.2</v>
      </c>
      <c r="E25" s="62">
        <v>8</v>
      </c>
      <c r="F25" s="39">
        <f>((SUM($E$12:E25)/SUM($D$12:D25))*100)</f>
        <v>71.878972794304588</v>
      </c>
      <c r="G25" s="11" t="s">
        <v>50</v>
      </c>
    </row>
    <row r="26" spans="1:9" x14ac:dyDescent="0.25">
      <c r="A26" s="59">
        <v>44749.135416666664</v>
      </c>
      <c r="B26" s="60">
        <v>44749.572916666664</v>
      </c>
      <c r="C26" s="61">
        <v>10.5</v>
      </c>
      <c r="D26" s="61">
        <f t="shared" si="1"/>
        <v>39.900000000000006</v>
      </c>
      <c r="E26" s="62">
        <v>36.75</v>
      </c>
      <c r="F26" s="39">
        <f>((SUM($E$12:E26)/SUM($D$12:D26))*100)</f>
        <v>73.160276256251478</v>
      </c>
      <c r="G26" s="11" t="s">
        <v>51</v>
      </c>
    </row>
    <row r="27" spans="1:9" x14ac:dyDescent="0.25">
      <c r="A27" s="59">
        <v>44751.083333333336</v>
      </c>
      <c r="B27" s="60">
        <v>44751.552083333336</v>
      </c>
      <c r="C27" s="61">
        <v>11.25</v>
      </c>
      <c r="D27" s="61">
        <f t="shared" si="1"/>
        <v>42.75</v>
      </c>
      <c r="E27" s="62">
        <v>48</v>
      </c>
      <c r="F27" s="39">
        <f>((SUM($E$12:E27)/SUM($D$12:D27))*100)</f>
        <v>75.646743978590536</v>
      </c>
      <c r="G27" s="11" t="s">
        <v>52</v>
      </c>
    </row>
    <row r="28" spans="1:9" x14ac:dyDescent="0.25">
      <c r="A28" s="59"/>
      <c r="B28" s="60"/>
      <c r="C28" s="61"/>
      <c r="D28" s="61"/>
      <c r="E28" s="62"/>
      <c r="F28" s="39">
        <f>((SUM($E$12:E28)/SUM($D$12:D28))*100)</f>
        <v>75.646743978590536</v>
      </c>
      <c r="G28" s="11" t="s">
        <v>19</v>
      </c>
    </row>
    <row r="29" spans="1:9" x14ac:dyDescent="0.25">
      <c r="A29" s="59"/>
      <c r="B29" s="60"/>
      <c r="C29" s="61"/>
      <c r="D29" s="61"/>
      <c r="E29" s="62"/>
      <c r="F29" s="39">
        <f>((SUM($E$12:E29)/SUM($D$12:D29))*100)</f>
        <v>75.646743978590536</v>
      </c>
      <c r="G29" s="11" t="s">
        <v>20</v>
      </c>
    </row>
    <row r="30" spans="1:9" x14ac:dyDescent="0.25">
      <c r="A30" s="59"/>
      <c r="B30" s="60"/>
      <c r="C30" s="61"/>
      <c r="D30" s="61"/>
      <c r="E30" s="62"/>
      <c r="F30" s="39">
        <f>((SUM($E$12:E30)/SUM($D$12:D30))*100)</f>
        <v>75.646743978590536</v>
      </c>
      <c r="G30" s="11" t="s">
        <v>21</v>
      </c>
    </row>
    <row r="31" spans="1:9" x14ac:dyDescent="0.25">
      <c r="A31" s="59"/>
      <c r="B31" s="60"/>
      <c r="C31" s="61"/>
      <c r="D31" s="61"/>
      <c r="E31" s="62"/>
      <c r="F31" s="39">
        <f>((SUM($E$12:E31)/SUM($D$12:D31))*100)</f>
        <v>75.646743978590536</v>
      </c>
      <c r="G31" s="11" t="s">
        <v>22</v>
      </c>
    </row>
    <row r="32" spans="1:9" ht="15.75" thickBot="1" x14ac:dyDescent="0.3">
      <c r="A32" s="29" t="s">
        <v>28</v>
      </c>
      <c r="B32" s="29" t="s">
        <v>29</v>
      </c>
      <c r="C32" s="29" t="s">
        <v>30</v>
      </c>
      <c r="D32" s="29" t="s">
        <v>31</v>
      </c>
      <c r="E32" s="29">
        <v>60</v>
      </c>
      <c r="F32" s="29" t="s">
        <v>32</v>
      </c>
      <c r="G32" s="26" t="s">
        <v>40</v>
      </c>
    </row>
    <row r="33" spans="1:7" ht="24" thickBot="1" x14ac:dyDescent="0.45">
      <c r="A33" s="16" t="s">
        <v>38</v>
      </c>
      <c r="B33" s="16" t="s">
        <v>38</v>
      </c>
      <c r="C33" s="16" t="s">
        <v>38</v>
      </c>
      <c r="D33" s="16" t="s">
        <v>38</v>
      </c>
      <c r="E33" s="16" t="s">
        <v>38</v>
      </c>
      <c r="F33" s="16" t="s">
        <v>38</v>
      </c>
      <c r="G33" s="14" t="s">
        <v>37</v>
      </c>
    </row>
  </sheetData>
  <mergeCells count="1">
    <mergeCell ref="I5:J5"/>
  </mergeCells>
  <phoneticPr fontId="7" type="noConversion"/>
  <pageMargins left="0.7" right="0.7" top="0.75" bottom="0.75" header="0.3" footer="0.3"/>
  <pageSetup paperSize="9" orientation="portrait" horizontalDpi="200" verticalDpi="200" r:id="rId1"/>
  <ignoredErrors>
    <ignoredError sqref="F13:F19 F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2022-07-09T18:45:03Z</dcterms:modified>
</cp:coreProperties>
</file>