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4 - Mastering the Probabilistic Learning Surface\"/>
    </mc:Choice>
  </mc:AlternateContent>
  <xr:revisionPtr revIDLastSave="0" documentId="8_{61A72159-AFE1-4F30-97C3-1494C099F759}" xr6:coauthVersionLast="46" xr6:coauthVersionMax="46" xr10:uidLastSave="{00000000-0000-0000-0000-000000000000}"/>
  <bookViews>
    <workbookView xWindow="-120" yWindow="-120" windowWidth="21840" windowHeight="131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1" l="1"/>
  <c r="C14" i="1"/>
  <c r="B14" i="1"/>
  <c r="D13" i="1"/>
  <c r="C13" i="1"/>
  <c r="B13" i="1"/>
  <c r="B12" i="1"/>
  <c r="D12" i="1"/>
  <c r="C12" i="1"/>
  <c r="D11" i="1"/>
  <c r="C11" i="1"/>
  <c r="B11" i="1"/>
  <c r="D15" i="1" l="1"/>
  <c r="C15" i="1"/>
  <c r="C20" i="1"/>
  <c r="D20" i="1"/>
  <c r="E20" i="1"/>
  <c r="E21" i="1" s="1"/>
  <c r="F20" i="1"/>
  <c r="B20" i="1"/>
  <c r="B21" i="1" s="1"/>
  <c r="B15" i="1"/>
  <c r="D21" i="1" l="1"/>
  <c r="D23" i="1" s="1"/>
  <c r="C21" i="1"/>
  <c r="C22" i="1" s="1"/>
  <c r="F21" i="1"/>
  <c r="F23" i="1" s="1"/>
  <c r="E23" i="1"/>
  <c r="E22" i="1"/>
  <c r="B23" i="1"/>
  <c r="B22" i="1"/>
  <c r="D22" i="1" l="1"/>
  <c r="C23" i="1"/>
  <c r="F22" i="1"/>
</calcChain>
</file>

<file path=xl/sharedStrings.xml><?xml version="1.0" encoding="utf-8"?>
<sst xmlns="http://schemas.openxmlformats.org/spreadsheetml/2006/main" count="31" uniqueCount="31">
  <si>
    <t>Sample 1</t>
  </si>
  <si>
    <t>Sample 2</t>
  </si>
  <si>
    <t>Sample 3</t>
  </si>
  <si>
    <t>Sample 4</t>
  </si>
  <si>
    <t>Normalised Mean Average</t>
  </si>
  <si>
    <t>Minimum Sample</t>
  </si>
  <si>
    <t>Maximum Sample</t>
  </si>
  <si>
    <t>Variable</t>
  </si>
  <si>
    <t>SIGNIFICANCE (Of Deviation From the Mean Average)</t>
  </si>
  <si>
    <t>CONFIDENCE (Of Convergence On the Mean Average)</t>
  </si>
  <si>
    <t>Percentile (Cumulative Spread Confidence) /%</t>
  </si>
  <si>
    <t>Reverse Percentile (Cumulative Spot Confidence) /%</t>
  </si>
  <si>
    <t>Sample 5</t>
  </si>
  <si>
    <t>Significance Of Deviation /%</t>
  </si>
  <si>
    <t>Dataset Cross-Normalised Significance Of Deviation /%</t>
  </si>
  <si>
    <t>Dataset 1 - Parameter</t>
  </si>
  <si>
    <t>Dataset 2 - Parameter</t>
  </si>
  <si>
    <t>Dataset 3 - Parameter</t>
  </si>
  <si>
    <t>Dataset 1 - Projection 1</t>
  </si>
  <si>
    <t>Dataset 1 - Projection 2</t>
  </si>
  <si>
    <t>Dataset 1 - Projection 3</t>
  </si>
  <si>
    <t>Dataset 1 - Projection 4</t>
  </si>
  <si>
    <t>Nota Bene 1: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</si>
  <si>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Sample 6</t>
  </si>
  <si>
    <t>Sample 7</t>
  </si>
  <si>
    <t>Sample 8</t>
  </si>
  <si>
    <t>Dataset 1 - Projection 5</t>
  </si>
  <si>
    <t>Normalised Scenario Mean Average</t>
  </si>
  <si>
    <t>Scenario Projection Datapoint</t>
  </si>
  <si>
    <t>Normalised Scenario Confidence /%</t>
  </si>
  <si>
    <t>Nota Bene 2: If you are calculating normalised confidence, you need to expand the original significance dataset to include the extra scenario projection datapoint. Then you calculate and use a new normalised scenario mean average in order to calculate expanded significance. This significance is subtracted from 50, because we want to invert the distribution, such that the normalised scenario mean average has the greatest confidence %. You also need to proportionally normalise the output value by dividing by expanded dataset sample count. Additionally, you have to compensate for duplicates (this is because otherwise the confidence % calculated will be too low due to 'effective' sample loss). Penultimately, you compensate for dual limits by dividing by 2 when the scenario projection datapoint sits at the limit. Penultimately, you divide by 2, in order to get a single split confidence, rather than a total +ve/-ve confidence range. Finally, you must make sure that you give all out-of-dataset range projections a confidence of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</si>
</sst>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47">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0" borderId="18" xfId="0" applyBorder="1" applyAlignment="1">
      <alignment horizontal="left" vertical="top" wrapText="1"/>
    </xf>
    <xf numFmtId="0" fontId="0" fillId="2" borderId="10" xfId="0" applyFill="1" applyBorder="1" applyAlignment="1">
      <alignment horizontal="left" vertical="top" wrapText="1"/>
    </xf>
    <xf numFmtId="0" fontId="0" fillId="2" borderId="8" xfId="0" applyFill="1" applyBorder="1" applyAlignment="1">
      <alignment horizontal="left" vertical="top" wrapText="1"/>
    </xf>
    <xf numFmtId="0" fontId="0" fillId="2" borderId="11" xfId="0" applyFill="1" applyBorder="1" applyAlignment="1">
      <alignment horizontal="left" vertical="top" wrapText="1"/>
    </xf>
    <xf numFmtId="0" fontId="0" fillId="2" borderId="7" xfId="0" applyFill="1" applyBorder="1" applyAlignment="1">
      <alignment horizontal="left" vertical="top" wrapText="1"/>
    </xf>
    <xf numFmtId="0" fontId="0" fillId="2" borderId="11" xfId="0" applyFill="1" applyBorder="1" applyAlignment="1">
      <alignment horizontal="left" vertical="top"/>
    </xf>
    <xf numFmtId="0" fontId="0" fillId="2" borderId="3" xfId="0" applyFill="1" applyBorder="1" applyAlignment="1">
      <alignment horizontal="left" vertical="top"/>
    </xf>
    <xf numFmtId="0" fontId="0" fillId="2" borderId="7" xfId="0" applyFill="1" applyBorder="1" applyAlignment="1">
      <alignment horizontal="left" vertical="top"/>
    </xf>
    <xf numFmtId="0" fontId="0" fillId="2" borderId="4" xfId="0" applyFill="1" applyBorder="1" applyAlignment="1">
      <alignment horizontal="left" vertical="top"/>
    </xf>
    <xf numFmtId="0" fontId="0" fillId="2" borderId="12" xfId="0" applyFill="1" applyBorder="1" applyAlignment="1">
      <alignment horizontal="left" vertical="top"/>
    </xf>
    <xf numFmtId="0" fontId="0" fillId="2" borderId="5" xfId="0" applyFill="1" applyBorder="1" applyAlignment="1">
      <alignment horizontal="left" vertical="top"/>
    </xf>
    <xf numFmtId="0" fontId="0" fillId="2" borderId="9" xfId="0" applyFill="1" applyBorder="1" applyAlignment="1">
      <alignment horizontal="left" vertical="top"/>
    </xf>
    <xf numFmtId="0" fontId="0" fillId="2" borderId="6" xfId="0" applyFill="1" applyBorder="1" applyAlignment="1">
      <alignment horizontal="left" vertical="top"/>
    </xf>
    <xf numFmtId="0" fontId="0" fillId="0" borderId="19" xfId="0" applyBorder="1" applyAlignment="1">
      <alignment horizontal="left" vertical="top" wrapText="1"/>
    </xf>
    <xf numFmtId="0" fontId="0" fillId="2" borderId="12" xfId="0" applyFill="1" applyBorder="1" applyAlignment="1">
      <alignment horizontal="left" vertical="top" wrapText="1"/>
    </xf>
    <xf numFmtId="0" fontId="0" fillId="2" borderId="21" xfId="0" applyFill="1" applyBorder="1" applyAlignment="1">
      <alignment horizontal="left" vertical="top" wrapText="1"/>
    </xf>
    <xf numFmtId="0" fontId="0" fillId="2" borderId="22" xfId="0" applyFill="1"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2" fillId="0" borderId="0" xfId="0" applyFont="1" applyAlignment="1">
      <alignment horizontal="left" vertical="top"/>
    </xf>
    <xf numFmtId="0" fontId="0" fillId="2" borderId="9" xfId="0" applyFill="1" applyBorder="1" applyAlignment="1">
      <alignment horizontal="left" vertical="top" wrapText="1"/>
    </xf>
    <xf numFmtId="0" fontId="0" fillId="0" borderId="20" xfId="0" applyBorder="1" applyAlignment="1">
      <alignment horizontal="left" vertical="top" wrapText="1"/>
    </xf>
    <xf numFmtId="0" fontId="0" fillId="0" borderId="26" xfId="0" applyBorder="1" applyAlignment="1">
      <alignment horizontal="left" vertical="top" wrapText="1"/>
    </xf>
    <xf numFmtId="0" fontId="0" fillId="0" borderId="14" xfId="0" applyBorder="1" applyAlignment="1">
      <alignment horizontal="left" vertical="top"/>
    </xf>
    <xf numFmtId="0" fontId="0" fillId="0" borderId="0" xfId="0" applyFill="1" applyBorder="1" applyAlignment="1">
      <alignment horizontal="left" vertical="top" wrapText="1"/>
    </xf>
    <xf numFmtId="0" fontId="2" fillId="0"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
  <sheetViews>
    <sheetView tabSelected="1" workbookViewId="0"/>
  </sheetViews>
  <sheetFormatPr defaultRowHeight="15" x14ac:dyDescent="0.25"/>
  <cols>
    <col min="1" max="1" width="52.7109375" customWidth="1"/>
    <col min="2" max="3" width="11.5703125" bestFit="1" customWidth="1"/>
    <col min="4" max="5" width="12" bestFit="1" customWidth="1"/>
    <col min="6" max="6" width="12" customWidth="1"/>
    <col min="7" max="7" width="11.5703125" bestFit="1" customWidth="1"/>
  </cols>
  <sheetData>
    <row r="1" spans="1:6" ht="15.75" thickBot="1" x14ac:dyDescent="0.3">
      <c r="A1" s="3" t="s">
        <v>8</v>
      </c>
      <c r="B1" s="3"/>
      <c r="C1" s="3"/>
      <c r="D1" s="3"/>
      <c r="E1" s="3"/>
      <c r="F1" s="1"/>
    </row>
    <row r="2" spans="1:6" ht="30.75" thickBot="1" x14ac:dyDescent="0.3">
      <c r="A2" s="20" t="s">
        <v>7</v>
      </c>
      <c r="B2" s="37" t="s">
        <v>15</v>
      </c>
      <c r="C2" s="38" t="s">
        <v>16</v>
      </c>
      <c r="D2" s="39" t="s">
        <v>17</v>
      </c>
      <c r="E2" s="3"/>
      <c r="F2" s="1"/>
    </row>
    <row r="3" spans="1:6" x14ac:dyDescent="0.25">
      <c r="A3" s="7" t="s">
        <v>0</v>
      </c>
      <c r="B3" s="42">
        <v>5</v>
      </c>
      <c r="C3" s="35"/>
      <c r="D3" s="36"/>
      <c r="E3" s="3"/>
      <c r="F3" s="1"/>
    </row>
    <row r="4" spans="1:6" x14ac:dyDescent="0.25">
      <c r="A4" s="8" t="s">
        <v>1</v>
      </c>
      <c r="B4" s="42">
        <v>4</v>
      </c>
      <c r="C4" s="35"/>
      <c r="D4" s="36"/>
      <c r="E4" s="3"/>
      <c r="F4" s="1"/>
    </row>
    <row r="5" spans="1:6" x14ac:dyDescent="0.25">
      <c r="A5" s="8" t="s">
        <v>2</v>
      </c>
      <c r="B5" s="42">
        <v>4</v>
      </c>
      <c r="C5" s="35"/>
      <c r="D5" s="36"/>
      <c r="E5" s="3"/>
      <c r="F5" s="1"/>
    </row>
    <row r="6" spans="1:6" x14ac:dyDescent="0.25">
      <c r="A6" s="8" t="s">
        <v>3</v>
      </c>
      <c r="B6" s="42">
        <v>3</v>
      </c>
      <c r="C6" s="35"/>
      <c r="D6" s="36"/>
      <c r="E6" s="3"/>
      <c r="F6" s="1"/>
    </row>
    <row r="7" spans="1:6" x14ac:dyDescent="0.25">
      <c r="A7" s="8" t="s">
        <v>12</v>
      </c>
      <c r="B7" s="4">
        <v>3</v>
      </c>
      <c r="C7" s="6">
        <v>7</v>
      </c>
      <c r="D7" s="17"/>
      <c r="E7" s="3"/>
      <c r="F7" s="1"/>
    </row>
    <row r="8" spans="1:6" x14ac:dyDescent="0.25">
      <c r="A8" s="8" t="s">
        <v>23</v>
      </c>
      <c r="B8" s="4">
        <v>2</v>
      </c>
      <c r="C8" s="6">
        <v>5</v>
      </c>
      <c r="D8" s="5">
        <v>9</v>
      </c>
      <c r="E8" s="3"/>
      <c r="F8" s="1"/>
    </row>
    <row r="9" spans="1:6" x14ac:dyDescent="0.25">
      <c r="A9" s="8" t="s">
        <v>24</v>
      </c>
      <c r="B9" s="4">
        <v>2</v>
      </c>
      <c r="C9" s="6">
        <v>3</v>
      </c>
      <c r="D9" s="5">
        <v>5</v>
      </c>
      <c r="E9" s="3"/>
      <c r="F9" s="1"/>
    </row>
    <row r="10" spans="1:6" ht="15.75" thickBot="1" x14ac:dyDescent="0.3">
      <c r="A10" s="33" t="s">
        <v>25</v>
      </c>
      <c r="B10" s="12">
        <v>1</v>
      </c>
      <c r="C10" s="43">
        <v>1</v>
      </c>
      <c r="D10" s="13">
        <v>1</v>
      </c>
      <c r="E10" s="3"/>
      <c r="F10" s="1"/>
    </row>
    <row r="11" spans="1:6" x14ac:dyDescent="0.25">
      <c r="A11" s="21" t="s">
        <v>5</v>
      </c>
      <c r="B11" s="14">
        <f>MIN(B3,B4,B5,B6,B7,B8,B9,B10)</f>
        <v>1</v>
      </c>
      <c r="C11" s="22">
        <f>MIN(C7,C8,C9,C10)</f>
        <v>1</v>
      </c>
      <c r="D11" s="15">
        <f>MIN(D7,D8,D9,D10)</f>
        <v>1</v>
      </c>
      <c r="E11" s="3"/>
      <c r="F11" s="1"/>
    </row>
    <row r="12" spans="1:6" x14ac:dyDescent="0.25">
      <c r="A12" s="23" t="s">
        <v>6</v>
      </c>
      <c r="B12" s="16">
        <f>MAX(B3,B4,B5,B6,B7,B8,B9,B10)</f>
        <v>5</v>
      </c>
      <c r="C12" s="24">
        <f>MAX(C7,C8,C9,C10)</f>
        <v>7</v>
      </c>
      <c r="D12" s="17">
        <f>MAX(D8,D9,D10)</f>
        <v>9</v>
      </c>
      <c r="E12" s="3"/>
      <c r="F12" s="1"/>
    </row>
    <row r="13" spans="1:6" x14ac:dyDescent="0.25">
      <c r="A13" s="23" t="s">
        <v>4</v>
      </c>
      <c r="B13" s="16">
        <f>(SUM($B$3:$B$10)-(($B$11-1)*8))/8</f>
        <v>3</v>
      </c>
      <c r="C13" s="24">
        <f>(SUM($C$7:$C$10)-(($C$11-1)*4))/4</f>
        <v>4</v>
      </c>
      <c r="D13" s="17">
        <f>(SUM($D$3:$D$10)-(($D$11-1)*3))/3</f>
        <v>5</v>
      </c>
      <c r="E13" s="3"/>
      <c r="F13" s="1"/>
    </row>
    <row r="14" spans="1:6" x14ac:dyDescent="0.25">
      <c r="A14" s="23" t="s">
        <v>13</v>
      </c>
      <c r="B14" s="16">
        <f>(((SQRT((($B$3-($B$11-1))-$B$13)^2)+SQRT((($B$4-($B$11-1))-$B$13)^2)+SQRT((($B$5-($B$11-1))-$B$13)^2)+SQRT((($B$6-($B$11-1))-$B$13)^2)+SQRT((($B$7-($B$11-1))-$B$13)^2)+SQRT((($B$8-($B$11-1))-$B$13)^2)+SQRT((($B$9-($B$11-1))-$B$13)^2)+SQRT((($B$10-($B$11-1))-$B$13)^2))/8)*100)</f>
        <v>100</v>
      </c>
      <c r="C14" s="24">
        <f>(((SQRT((($C$7-($C$11-1))-$C$13)^2)+SQRT((($C$8-($C$11-1))-$C$13)^2)+SQRT((($C$9-($C$11-1))-$C$13)^2)+SQRT((($C$10-($C$11-1))-$C$13)^2))/4)*100)</f>
        <v>200</v>
      </c>
      <c r="D14" s="17">
        <f>(((SQRT((($D$8-($D$11-1))-$D$13)^2)+SQRT((($D$9-($D$11-1))-$D$13)^2)+SQRT((($D$10-($D$11-1))-$D$13)^2))/3)*100)</f>
        <v>266.66666666666663</v>
      </c>
      <c r="E14" s="3"/>
      <c r="F14" s="1"/>
    </row>
    <row r="15" spans="1:6" ht="15.75" thickBot="1" x14ac:dyDescent="0.3">
      <c r="A15" s="34" t="s">
        <v>14</v>
      </c>
      <c r="B15" s="18">
        <f>(((B$14*(4+3))/8)/3)</f>
        <v>29.166666666666668</v>
      </c>
      <c r="C15" s="41">
        <f>(((C$14*(8+3))/4)/3)</f>
        <v>183.33333333333334</v>
      </c>
      <c r="D15" s="19">
        <f>(((D$14*(8+4))/3)/3)</f>
        <v>355.55555555555549</v>
      </c>
      <c r="E15" s="3"/>
      <c r="F15" s="1"/>
    </row>
    <row r="16" spans="1:6" x14ac:dyDescent="0.25">
      <c r="A16" s="40" t="s">
        <v>22</v>
      </c>
      <c r="B16" s="3"/>
      <c r="C16" s="3"/>
      <c r="D16" s="3"/>
      <c r="E16" s="3"/>
      <c r="F16" s="1"/>
    </row>
    <row r="17" spans="1:7" ht="15.75" thickBot="1" x14ac:dyDescent="0.3">
      <c r="A17" s="3"/>
      <c r="B17" s="3"/>
      <c r="C17" s="3"/>
      <c r="D17" s="3"/>
      <c r="E17" s="3"/>
      <c r="F17" s="1"/>
    </row>
    <row r="18" spans="1:7" ht="30.75" thickBot="1" x14ac:dyDescent="0.3">
      <c r="A18" s="3" t="s">
        <v>9</v>
      </c>
      <c r="B18" s="9" t="s">
        <v>18</v>
      </c>
      <c r="C18" s="10" t="s">
        <v>19</v>
      </c>
      <c r="D18" s="10" t="s">
        <v>20</v>
      </c>
      <c r="E18" s="10" t="s">
        <v>21</v>
      </c>
      <c r="F18" s="10" t="s">
        <v>26</v>
      </c>
    </row>
    <row r="19" spans="1:7" ht="15.75" thickBot="1" x14ac:dyDescent="0.3">
      <c r="A19" s="20" t="s">
        <v>28</v>
      </c>
      <c r="B19" s="9">
        <v>1</v>
      </c>
      <c r="C19" s="10">
        <v>2</v>
      </c>
      <c r="D19" s="44">
        <v>3</v>
      </c>
      <c r="E19" s="10">
        <v>4</v>
      </c>
      <c r="F19" s="11">
        <v>5</v>
      </c>
    </row>
    <row r="20" spans="1:7" x14ac:dyDescent="0.25">
      <c r="A20" s="21" t="s">
        <v>27</v>
      </c>
      <c r="B20" s="14">
        <f>((SUM($B$3:$B$10)+B$19)-(($B$11-1)*9))/9</f>
        <v>2.7777777777777777</v>
      </c>
      <c r="C20" s="22">
        <f t="shared" ref="C20:F20" si="0">((SUM($B$3:$B$10)+C$19)-(($B$11-1)*9))/9</f>
        <v>2.8888888888888888</v>
      </c>
      <c r="D20" s="22">
        <f t="shared" si="0"/>
        <v>3</v>
      </c>
      <c r="E20" s="22">
        <f t="shared" si="0"/>
        <v>3.1111111111111112</v>
      </c>
      <c r="F20" s="15">
        <f t="shared" si="0"/>
        <v>3.2222222222222223</v>
      </c>
    </row>
    <row r="21" spans="1:7" x14ac:dyDescent="0.25">
      <c r="A21" s="23" t="s">
        <v>29</v>
      </c>
      <c r="B21" s="16">
        <f>((((((SQRT((IF(B$19&gt;$B$12,0,IF(B$19&lt;$B$11,0,(50-((((SQRT((($B$3-($B$11-1))-B$20)^2)+SQRT((($B$4-($B$11-1))-B$20)^2)+SQRT((($B$5-($B$11-1))-B$20)^2)+SQRT((($B$6-($B$11-1))-B$20)^2)+SQRT((($B$7-($B$11-1))-B$20)^2)+SQRT((($B$8-($B$11-1))-B$20)^2)+SQRT((($B$9-($B$11-1))-B$20)^2)+SQRT((($B$10-($B$11-1))-B$20)^2)+SQRT(((B$19-($B$11-1))-B$20)^2))/9)*100)/9)))))^2))*MAX(1,(1+(COUNTIF($B3:$B10,B$19)-1)))))/IF(B$19=$B$11,2,IF(B$19=$B$12,2,1)))/2)*(100/$B$14))</f>
        <v>9.3449931412894376</v>
      </c>
      <c r="C21" s="24">
        <f t="shared" ref="C21:F21" si="1">((((((SQRT((IF(C$19&gt;$B$12,0,IF(C$19&lt;$B$11,0,(50-((((SQRT((($B$3-($B$11-1))-C$20)^2)+SQRT((($B$4-($B$11-1))-C$20)^2)+SQRT((($B$5-($B$11-1))-C$20)^2)+SQRT((($B$6-($B$11-1))-C$20)^2)+SQRT((($B$7-($B$11-1))-C$20)^2)+SQRT((($B$8-($B$11-1))-C$20)^2)+SQRT((($B$9-($B$11-1))-C$20)^2)+SQRT((($B$10-($B$11-1))-C$20)^2)+SQRT(((C$19-($B$11-1))-C$20)^2))/9)*100)/9)))))^2))*MAX(1,(1+(COUNTIF($B3:$B10,C$19)-1)))))/IF(C$19=$B$11,2,IF(C$19=$B$12,2,1)))/2)*(100/$B$14))</f>
        <v>38.751714677640607</v>
      </c>
      <c r="D21" s="24">
        <f t="shared" si="1"/>
        <v>40.123456790123456</v>
      </c>
      <c r="E21" s="24">
        <f t="shared" si="1"/>
        <v>38.751714677640607</v>
      </c>
      <c r="F21" s="17">
        <f t="shared" si="1"/>
        <v>9.3449931412894376</v>
      </c>
      <c r="G21" s="45"/>
    </row>
    <row r="22" spans="1:7" x14ac:dyDescent="0.25">
      <c r="A22" s="25" t="s">
        <v>10</v>
      </c>
      <c r="B22" s="26">
        <f>(100-B$21)</f>
        <v>90.655006858710564</v>
      </c>
      <c r="C22" s="27">
        <f t="shared" ref="C22:F22" si="2">(100-C$21)</f>
        <v>61.248285322359393</v>
      </c>
      <c r="D22" s="27">
        <f t="shared" si="2"/>
        <v>59.876543209876544</v>
      </c>
      <c r="E22" s="27">
        <f t="shared" si="2"/>
        <v>61.248285322359393</v>
      </c>
      <c r="F22" s="28">
        <f t="shared" si="2"/>
        <v>90.655006858710564</v>
      </c>
    </row>
    <row r="23" spans="1:7" ht="15.75" thickBot="1" x14ac:dyDescent="0.3">
      <c r="A23" s="29" t="s">
        <v>11</v>
      </c>
      <c r="B23" s="30">
        <f>(50+B$21)</f>
        <v>59.344993141289436</v>
      </c>
      <c r="C23" s="31">
        <f t="shared" ref="C23:F23" si="3">(50+C$21)</f>
        <v>88.751714677640607</v>
      </c>
      <c r="D23" s="31">
        <f t="shared" si="3"/>
        <v>90.123456790123456</v>
      </c>
      <c r="E23" s="31">
        <f t="shared" si="3"/>
        <v>88.751714677640607</v>
      </c>
      <c r="F23" s="32">
        <f t="shared" si="3"/>
        <v>59.344993141289436</v>
      </c>
    </row>
    <row r="24" spans="1:7" x14ac:dyDescent="0.25">
      <c r="A24" s="46" t="s">
        <v>30</v>
      </c>
      <c r="B24" s="1"/>
      <c r="C24" s="1"/>
      <c r="D24" s="1"/>
      <c r="E24" s="1"/>
      <c r="F24" s="1"/>
    </row>
    <row r="25" spans="1:7" x14ac:dyDescent="0.25">
      <c r="A25" s="40"/>
      <c r="B25" s="1"/>
      <c r="C25" s="1"/>
      <c r="D25" s="1"/>
      <c r="E25" s="1"/>
    </row>
    <row r="26" spans="1:7" x14ac:dyDescent="0.25">
      <c r="A26" s="1"/>
      <c r="B26" s="1"/>
      <c r="C26" s="1"/>
      <c r="D26" s="1"/>
      <c r="E26" s="1"/>
    </row>
    <row r="27" spans="1:7" x14ac:dyDescent="0.25">
      <c r="A27" s="2"/>
      <c r="B27" s="1"/>
      <c r="C27" s="1"/>
      <c r="D27" s="1"/>
      <c r="E27" s="1"/>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2021-02-28T12:19:45Z</dcterms:modified>
</cp:coreProperties>
</file>