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C:\Users\micha\Dropbox\Projects - Personal\Enterprises\Obsidian Oblation\Michael Sinyangwe\Books\3rd Age Of Humanity\The Science of Artificial Intelligence - Part 5 - Probabilistic\Code\"/>
    </mc:Choice>
  </mc:AlternateContent>
  <xr:revisionPtr revIDLastSave="0" documentId="8_{885CEDDB-2A39-41EE-A042-63C16D31609F}" xr6:coauthVersionLast="47" xr6:coauthVersionMax="47" xr10:uidLastSave="{00000000-0000-0000-0000-000000000000}"/>
  <bookViews>
    <workbookView xWindow="-108" yWindow="-108" windowWidth="23256" windowHeight="12576" xr2:uid="{00000000-000D-0000-FFFF-FFFF00000000}"/>
  </bookViews>
  <sheets>
    <sheet name="Michaelian_Proability_Theory"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8" i="1" l="1"/>
  <c r="B17" i="1"/>
  <c r="B19" i="1" s="1"/>
  <c r="B20" i="1" s="1"/>
  <c r="B21" i="1" s="1"/>
  <c r="E18" i="1"/>
  <c r="H18" i="1"/>
  <c r="H17" i="1"/>
  <c r="H19" i="1" s="1"/>
  <c r="E17" i="1"/>
  <c r="E19" i="1" s="1"/>
  <c r="K26" i="1" l="1"/>
  <c r="BL27" i="1"/>
  <c r="BO26" i="1"/>
  <c r="AP27" i="1"/>
  <c r="X27" i="1"/>
  <c r="AR26" i="1"/>
  <c r="Z26" i="1"/>
  <c r="AO27" i="1"/>
  <c r="R27" i="1"/>
  <c r="BN26" i="1"/>
  <c r="AQ26" i="1"/>
  <c r="T26" i="1"/>
  <c r="BF27" i="1"/>
  <c r="Q27" i="1"/>
  <c r="Q40" i="1" s="1"/>
  <c r="AP26" i="1"/>
  <c r="B37" i="1"/>
  <c r="AH27" i="1"/>
  <c r="BG26" i="1"/>
  <c r="R26" i="1"/>
  <c r="BD27" i="1"/>
  <c r="AG27" i="1"/>
  <c r="BF26" i="1"/>
  <c r="AI26" i="1"/>
  <c r="AX27" i="1"/>
  <c r="AF27" i="1"/>
  <c r="I27" i="1"/>
  <c r="AZ26" i="1"/>
  <c r="AH26" i="1"/>
  <c r="BK27" i="1"/>
  <c r="E26" i="1"/>
  <c r="M26" i="1"/>
  <c r="U26" i="1"/>
  <c r="AC26" i="1"/>
  <c r="AK26" i="1"/>
  <c r="AS26" i="1"/>
  <c r="BA26" i="1"/>
  <c r="BI26" i="1"/>
  <c r="BQ26" i="1"/>
  <c r="BQ32" i="1" s="1"/>
  <c r="K27" i="1"/>
  <c r="S27" i="1"/>
  <c r="AA27" i="1"/>
  <c r="AI27" i="1"/>
  <c r="AQ27" i="1"/>
  <c r="AY27" i="1"/>
  <c r="BG27" i="1"/>
  <c r="BO27" i="1"/>
  <c r="F26" i="1"/>
  <c r="N26" i="1"/>
  <c r="V26" i="1"/>
  <c r="AD26" i="1"/>
  <c r="AL26" i="1"/>
  <c r="AT26" i="1"/>
  <c r="BB26" i="1"/>
  <c r="BJ26" i="1"/>
  <c r="D27" i="1"/>
  <c r="L27" i="1"/>
  <c r="T27" i="1"/>
  <c r="AB27" i="1"/>
  <c r="AJ27" i="1"/>
  <c r="AR27" i="1"/>
  <c r="AZ27" i="1"/>
  <c r="BH27" i="1"/>
  <c r="BP27" i="1"/>
  <c r="G26" i="1"/>
  <c r="O26" i="1"/>
  <c r="W26" i="1"/>
  <c r="AE26" i="1"/>
  <c r="AM26" i="1"/>
  <c r="AU26" i="1"/>
  <c r="BC26" i="1"/>
  <c r="BK26" i="1"/>
  <c r="E27" i="1"/>
  <c r="M27" i="1"/>
  <c r="U27" i="1"/>
  <c r="AC27" i="1"/>
  <c r="AK27" i="1"/>
  <c r="AS27" i="1"/>
  <c r="BA27" i="1"/>
  <c r="BI27" i="1"/>
  <c r="BQ27" i="1"/>
  <c r="H26" i="1"/>
  <c r="P26" i="1"/>
  <c r="X26" i="1"/>
  <c r="AF26" i="1"/>
  <c r="AN26" i="1"/>
  <c r="AV26" i="1"/>
  <c r="BD26" i="1"/>
  <c r="BD37" i="1" s="1"/>
  <c r="BL26" i="1"/>
  <c r="F27" i="1"/>
  <c r="N27" i="1"/>
  <c r="V27" i="1"/>
  <c r="AD27" i="1"/>
  <c r="AL27" i="1"/>
  <c r="AT27" i="1"/>
  <c r="BB27" i="1"/>
  <c r="BJ27" i="1"/>
  <c r="BJ34" i="1" s="1"/>
  <c r="I26" i="1"/>
  <c r="Q26" i="1"/>
  <c r="Y26" i="1"/>
  <c r="AG26" i="1"/>
  <c r="AO26" i="1"/>
  <c r="AW26" i="1"/>
  <c r="BE26" i="1"/>
  <c r="BM26" i="1"/>
  <c r="G27" i="1"/>
  <c r="O27" i="1"/>
  <c r="W27" i="1"/>
  <c r="AE27" i="1"/>
  <c r="AM27" i="1"/>
  <c r="AU27" i="1"/>
  <c r="BC27" i="1"/>
  <c r="AN27" i="1"/>
  <c r="BH26" i="1"/>
  <c r="S26" i="1"/>
  <c r="BE27" i="1"/>
  <c r="P27" i="1"/>
  <c r="AJ26" i="1"/>
  <c r="J27" i="1"/>
  <c r="L26" i="1"/>
  <c r="BN27" i="1"/>
  <c r="BN35" i="1" s="1"/>
  <c r="AW27" i="1"/>
  <c r="Z27" i="1"/>
  <c r="H27" i="1"/>
  <c r="AY26" i="1"/>
  <c r="AB26" i="1"/>
  <c r="J26" i="1"/>
  <c r="BM27" i="1"/>
  <c r="AV27" i="1"/>
  <c r="AV40" i="1" s="1"/>
  <c r="Y27" i="1"/>
  <c r="BP26" i="1"/>
  <c r="AX26" i="1"/>
  <c r="AA26" i="1"/>
  <c r="D26" i="1"/>
  <c r="AW35" i="1"/>
  <c r="D10" i="1"/>
  <c r="D9" i="1"/>
  <c r="D16" i="1"/>
  <c r="D15" i="1"/>
  <c r="D14" i="1"/>
  <c r="D13" i="1"/>
  <c r="D12" i="1"/>
  <c r="D11" i="1"/>
  <c r="H20" i="1"/>
  <c r="H21" i="1" s="1"/>
  <c r="E20" i="1"/>
  <c r="E21" i="1" s="1"/>
  <c r="C26" i="1"/>
  <c r="C27" i="1"/>
  <c r="B27" i="1"/>
  <c r="B26" i="1"/>
  <c r="S37" i="1" l="1"/>
  <c r="BN34" i="1"/>
  <c r="AB36" i="1"/>
  <c r="AS36" i="1"/>
  <c r="BQ28" i="1"/>
  <c r="BN40" i="1"/>
  <c r="K36" i="1"/>
  <c r="AZ35" i="1"/>
  <c r="AL34" i="1"/>
  <c r="AW34" i="1"/>
  <c r="AK37" i="1"/>
  <c r="BF35" i="1"/>
  <c r="AT34" i="1"/>
  <c r="AA35" i="1"/>
  <c r="AP40" i="1"/>
  <c r="AR40" i="1"/>
  <c r="U35" i="1"/>
  <c r="BI34" i="1"/>
  <c r="Y35" i="1"/>
  <c r="BC35" i="1"/>
  <c r="AA37" i="1"/>
  <c r="AC37" i="1"/>
  <c r="AE35" i="1"/>
  <c r="AL36" i="1"/>
  <c r="AQ35" i="1"/>
  <c r="AS40" i="1"/>
  <c r="Z40" i="1"/>
  <c r="AN37" i="1"/>
  <c r="BB40" i="1"/>
  <c r="AU37" i="1"/>
  <c r="BI36" i="1"/>
  <c r="AT35" i="1"/>
  <c r="BK35" i="1"/>
  <c r="AI35" i="1"/>
  <c r="AN34" i="1"/>
  <c r="W35" i="1"/>
  <c r="AK36" i="1"/>
  <c r="I40" i="1"/>
  <c r="BG37" i="1"/>
  <c r="L35" i="1"/>
  <c r="AO34" i="1"/>
  <c r="B35" i="1"/>
  <c r="B32" i="1"/>
  <c r="B33" i="1" s="1"/>
  <c r="AV37" i="1"/>
  <c r="AW36" i="1"/>
  <c r="BL40" i="1"/>
  <c r="AW40" i="1"/>
  <c r="J40" i="1"/>
  <c r="L36" i="1"/>
  <c r="BE40" i="1"/>
  <c r="R40" i="1"/>
  <c r="BI37" i="1"/>
  <c r="AE36" i="1"/>
  <c r="BE34" i="1"/>
  <c r="AC35" i="1"/>
  <c r="BB35" i="1"/>
  <c r="BF37" i="1"/>
  <c r="AP36" i="1"/>
  <c r="BB37" i="1"/>
  <c r="AC36" i="1"/>
  <c r="BN36" i="1"/>
  <c r="BD40" i="1"/>
  <c r="AK40" i="1"/>
  <c r="Q35" i="1"/>
  <c r="BE37" i="1"/>
  <c r="W37" i="1"/>
  <c r="Y37" i="1"/>
  <c r="BG40" i="1"/>
  <c r="B36" i="1"/>
  <c r="T35" i="1"/>
  <c r="AL35" i="1"/>
  <c r="BG34" i="1"/>
  <c r="BG38" i="1" s="1"/>
  <c r="AR34" i="1"/>
  <c r="X36" i="1"/>
  <c r="AS35" i="1"/>
  <c r="BB36" i="1"/>
  <c r="AI36" i="1"/>
  <c r="BG36" i="1"/>
  <c r="BD36" i="1"/>
  <c r="K35" i="1"/>
  <c r="BM35" i="1"/>
  <c r="AU36" i="1"/>
  <c r="BH34" i="1"/>
  <c r="AD34" i="1"/>
  <c r="AU35" i="1"/>
  <c r="F35" i="1"/>
  <c r="K40" i="1"/>
  <c r="K37" i="1"/>
  <c r="L37" i="1"/>
  <c r="P36" i="1"/>
  <c r="BJ40" i="1"/>
  <c r="BJ37" i="1"/>
  <c r="BJ36" i="1"/>
  <c r="AY36" i="1"/>
  <c r="AY35" i="1"/>
  <c r="AY40" i="1"/>
  <c r="AY37" i="1"/>
  <c r="AY34" i="1"/>
  <c r="P37" i="1"/>
  <c r="P40" i="1"/>
  <c r="BJ35" i="1"/>
  <c r="AF36" i="1"/>
  <c r="AF34" i="1"/>
  <c r="AF37" i="1"/>
  <c r="AF35" i="1"/>
  <c r="AF40" i="1"/>
  <c r="R36" i="1"/>
  <c r="Z34" i="1"/>
  <c r="O36" i="1"/>
  <c r="W36" i="1"/>
  <c r="I37" i="1"/>
  <c r="N36" i="1"/>
  <c r="W34" i="1"/>
  <c r="Z36" i="1"/>
  <c r="R34" i="1"/>
  <c r="J37" i="1"/>
  <c r="Q34" i="1"/>
  <c r="U34" i="1"/>
  <c r="AA34" i="1"/>
  <c r="AD40" i="1"/>
  <c r="H35" i="1"/>
  <c r="X35" i="1"/>
  <c r="X34" i="1"/>
  <c r="X37" i="1"/>
  <c r="BP35" i="1"/>
  <c r="BP37" i="1"/>
  <c r="BP34" i="1"/>
  <c r="BP28" i="1" s="1"/>
  <c r="BP38" i="1"/>
  <c r="D35" i="1"/>
  <c r="M37" i="1"/>
  <c r="M39" i="1"/>
  <c r="M34" i="1"/>
  <c r="M30" i="1" s="1"/>
  <c r="M35" i="1"/>
  <c r="M36" i="1"/>
  <c r="M40" i="1"/>
  <c r="AH37" i="1"/>
  <c r="AH40" i="1"/>
  <c r="AH35" i="1"/>
  <c r="O34" i="1"/>
  <c r="P34" i="1"/>
  <c r="X40" i="1"/>
  <c r="AB40" i="1"/>
  <c r="AB37" i="1"/>
  <c r="AB39" i="1"/>
  <c r="AB34" i="1"/>
  <c r="AB30" i="1" s="1"/>
  <c r="AB35" i="1"/>
  <c r="BO35" i="1"/>
  <c r="BO40" i="1"/>
  <c r="BO36" i="1"/>
  <c r="BO37" i="1"/>
  <c r="BQ30" i="1"/>
  <c r="BQ38" i="1"/>
  <c r="BQ39" i="1"/>
  <c r="BQ37" i="1"/>
  <c r="BQ35" i="1"/>
  <c r="BQ36" i="1"/>
  <c r="BQ34" i="1"/>
  <c r="BQ33" i="1"/>
  <c r="BQ40" i="1"/>
  <c r="E34" i="1"/>
  <c r="E37" i="1"/>
  <c r="E35" i="1"/>
  <c r="J35" i="1"/>
  <c r="AJ36" i="1"/>
  <c r="AJ37" i="1"/>
  <c r="AJ35" i="1"/>
  <c r="AJ34" i="1"/>
  <c r="BQ41" i="1"/>
  <c r="BQ42" i="1" s="1"/>
  <c r="BQ43" i="1" s="1"/>
  <c r="BP36" i="1"/>
  <c r="E40" i="1"/>
  <c r="AJ40" i="1"/>
  <c r="G37" i="1"/>
  <c r="G35" i="1"/>
  <c r="G36" i="1"/>
  <c r="G40" i="1"/>
  <c r="G34" i="1"/>
  <c r="AD35" i="1"/>
  <c r="AD37" i="1"/>
  <c r="V37" i="1"/>
  <c r="V40" i="1"/>
  <c r="V35" i="1"/>
  <c r="F34" i="1"/>
  <c r="F37" i="1"/>
  <c r="F40" i="1"/>
  <c r="F36" i="1"/>
  <c r="V34" i="1"/>
  <c r="BH36" i="1"/>
  <c r="BH37" i="1"/>
  <c r="H34" i="1"/>
  <c r="K34" i="1"/>
  <c r="H36" i="1"/>
  <c r="H38" i="1" s="1"/>
  <c r="L34" i="1"/>
  <c r="I36" i="1"/>
  <c r="C36" i="1"/>
  <c r="E36" i="1"/>
  <c r="H40" i="1"/>
  <c r="H37" i="1"/>
  <c r="AO37" i="1"/>
  <c r="BK37" i="1"/>
  <c r="BK40" i="1"/>
  <c r="BK36" i="1"/>
  <c r="AI34" i="1"/>
  <c r="AO40" i="1"/>
  <c r="BK34" i="1"/>
  <c r="AI40" i="1"/>
  <c r="Z35" i="1"/>
  <c r="Z28" i="1" s="1"/>
  <c r="AG36" i="1"/>
  <c r="AG34" i="1"/>
  <c r="AG37" i="1"/>
  <c r="BC34" i="1"/>
  <c r="BC37" i="1"/>
  <c r="AQ40" i="1"/>
  <c r="AQ37" i="1"/>
  <c r="AQ36" i="1"/>
  <c r="T34" i="1"/>
  <c r="AH34" i="1"/>
  <c r="AS37" i="1"/>
  <c r="AX36" i="1"/>
  <c r="AR36" i="1"/>
  <c r="Z37" i="1"/>
  <c r="AX37" i="1"/>
  <c r="AQ34" i="1"/>
  <c r="BO34" i="1"/>
  <c r="D34" i="1"/>
  <c r="D40" i="1"/>
  <c r="D36" i="1"/>
  <c r="O35" i="1"/>
  <c r="O37" i="1"/>
  <c r="Q36" i="1"/>
  <c r="Q37" i="1"/>
  <c r="AK35" i="1"/>
  <c r="AM40" i="1"/>
  <c r="BI40" i="1"/>
  <c r="T40" i="1"/>
  <c r="T36" i="1"/>
  <c r="T37" i="1"/>
  <c r="AM34" i="1"/>
  <c r="S35" i="1"/>
  <c r="S40" i="1"/>
  <c r="S34" i="1"/>
  <c r="BA35" i="1"/>
  <c r="BA40" i="1"/>
  <c r="BA37" i="1"/>
  <c r="AZ40" i="1"/>
  <c r="AG35" i="1"/>
  <c r="AU34" i="1"/>
  <c r="BM36" i="1"/>
  <c r="BL34" i="1"/>
  <c r="AZ36" i="1"/>
  <c r="BA36" i="1"/>
  <c r="AT36" i="1"/>
  <c r="BM34" i="1"/>
  <c r="AP34" i="1"/>
  <c r="BL36" i="1"/>
  <c r="BC40" i="1"/>
  <c r="AO36" i="1"/>
  <c r="AG40" i="1"/>
  <c r="BD35" i="1"/>
  <c r="W40" i="1"/>
  <c r="Y36" i="1"/>
  <c r="AO35" i="1"/>
  <c r="AA40" i="1"/>
  <c r="AA36" i="1"/>
  <c r="AM37" i="1"/>
  <c r="AS34" i="1"/>
  <c r="I34" i="1"/>
  <c r="I35" i="1"/>
  <c r="AT37" i="1"/>
  <c r="AT40" i="1"/>
  <c r="AV34" i="1"/>
  <c r="AV36" i="1"/>
  <c r="AV35" i="1"/>
  <c r="AE34" i="1"/>
  <c r="BB34" i="1"/>
  <c r="V36" i="1"/>
  <c r="AC40" i="1"/>
  <c r="AC34" i="1"/>
  <c r="P35" i="1"/>
  <c r="AZ37" i="1"/>
  <c r="BM40" i="1"/>
  <c r="AE37" i="1"/>
  <c r="AE40" i="1"/>
  <c r="BF36" i="1"/>
  <c r="BF34" i="1"/>
  <c r="BF38" i="1" s="1"/>
  <c r="BF40" i="1"/>
  <c r="AM36" i="1"/>
  <c r="AM35" i="1"/>
  <c r="S36" i="1"/>
  <c r="AI37" i="1"/>
  <c r="BH40" i="1"/>
  <c r="C35" i="1"/>
  <c r="C37" i="1"/>
  <c r="AP37" i="1"/>
  <c r="BE35" i="1"/>
  <c r="AP35" i="1"/>
  <c r="AR37" i="1"/>
  <c r="AW37" i="1"/>
  <c r="BL35" i="1"/>
  <c r="AX34" i="1"/>
  <c r="BC36" i="1"/>
  <c r="AU40" i="1"/>
  <c r="BD34" i="1"/>
  <c r="Y34" i="1"/>
  <c r="BL37" i="1"/>
  <c r="Y40" i="1"/>
  <c r="BM37" i="1"/>
  <c r="BG35" i="1"/>
  <c r="BE36" i="1"/>
  <c r="J34" i="1"/>
  <c r="BH35" i="1"/>
  <c r="C34" i="1"/>
  <c r="C28" i="1" s="1"/>
  <c r="J36" i="1"/>
  <c r="D37" i="1"/>
  <c r="AN35" i="1"/>
  <c r="AN40" i="1"/>
  <c r="AN36" i="1"/>
  <c r="N40" i="1"/>
  <c r="N35" i="1"/>
  <c r="N34" i="1"/>
  <c r="N37" i="1"/>
  <c r="U36" i="1"/>
  <c r="U37" i="1"/>
  <c r="U40" i="1"/>
  <c r="AX35" i="1"/>
  <c r="AH36" i="1"/>
  <c r="AX40" i="1"/>
  <c r="L40" i="1"/>
  <c r="B34" i="1"/>
  <c r="AR35" i="1"/>
  <c r="BA34" i="1"/>
  <c r="R35" i="1"/>
  <c r="BP40" i="1"/>
  <c r="BP39" i="1"/>
  <c r="BI35" i="1"/>
  <c r="AL40" i="1"/>
  <c r="AZ34" i="1"/>
  <c r="AL37" i="1"/>
  <c r="R37" i="1"/>
  <c r="BN37" i="1"/>
  <c r="AK34" i="1"/>
  <c r="AD36" i="1"/>
  <c r="O40" i="1"/>
  <c r="F28" i="1"/>
  <c r="BD39" i="1"/>
  <c r="C40" i="1"/>
  <c r="C39" i="1"/>
  <c r="B41" i="1"/>
  <c r="B42" i="1" s="1"/>
  <c r="B43" i="1" s="1"/>
  <c r="B28" i="1"/>
  <c r="B40" i="1"/>
  <c r="B39" i="1"/>
  <c r="B38" i="1"/>
  <c r="B30" i="1"/>
  <c r="K28" i="1" l="1"/>
  <c r="BA28" i="1"/>
  <c r="AC39" i="1"/>
  <c r="AK30" i="1"/>
  <c r="Z39" i="1"/>
  <c r="BI28" i="1"/>
  <c r="F30" i="1"/>
  <c r="F32" i="1" s="1"/>
  <c r="F33" i="1" s="1"/>
  <c r="W39" i="1"/>
  <c r="BP30" i="1"/>
  <c r="BP32" i="1" s="1"/>
  <c r="BP33" i="1" s="1"/>
  <c r="BP41" i="1" s="1"/>
  <c r="BP42" i="1" s="1"/>
  <c r="BP43" i="1" s="1"/>
  <c r="BI38" i="1"/>
  <c r="AZ30" i="1"/>
  <c r="E38" i="1"/>
  <c r="BI39" i="1"/>
  <c r="AA30" i="1"/>
  <c r="AL28" i="1"/>
  <c r="BB30" i="1"/>
  <c r="AX39" i="1"/>
  <c r="BL30" i="1"/>
  <c r="D39" i="1"/>
  <c r="F38" i="1"/>
  <c r="V30" i="1"/>
  <c r="AG30" i="1"/>
  <c r="BH28" i="1"/>
  <c r="AV30" i="1"/>
  <c r="AU30" i="1"/>
  <c r="S39" i="1"/>
  <c r="X39" i="1"/>
  <c r="I28" i="1"/>
  <c r="BI30" i="1"/>
  <c r="AN38" i="1"/>
  <c r="BC30" i="1"/>
  <c r="BH30" i="1"/>
  <c r="K30" i="1"/>
  <c r="K32" i="1" s="1"/>
  <c r="K33" i="1" s="1"/>
  <c r="O38" i="1"/>
  <c r="BG39" i="1"/>
  <c r="J39" i="1"/>
  <c r="K38" i="1"/>
  <c r="BM38" i="1"/>
  <c r="BN28" i="1"/>
  <c r="Q30" i="1"/>
  <c r="BO28" i="1"/>
  <c r="BK30" i="1"/>
  <c r="AD38" i="1"/>
  <c r="AW28" i="1"/>
  <c r="BB28" i="1"/>
  <c r="BK28" i="1"/>
  <c r="AZ39" i="1"/>
  <c r="BK39" i="1"/>
  <c r="Z30" i="1"/>
  <c r="Z32" i="1" s="1"/>
  <c r="O39" i="1"/>
  <c r="AI38" i="1"/>
  <c r="BF28" i="1"/>
  <c r="K39" i="1"/>
  <c r="G39" i="1"/>
  <c r="AK39" i="1"/>
  <c r="AK38" i="1"/>
  <c r="BN30" i="1"/>
  <c r="AK28" i="1"/>
  <c r="AP28" i="1"/>
  <c r="AH30" i="1"/>
  <c r="I38" i="1"/>
  <c r="M28" i="1"/>
  <c r="AR39" i="1"/>
  <c r="AI39" i="1"/>
  <c r="BL38" i="1"/>
  <c r="W38" i="1"/>
  <c r="AI28" i="1"/>
  <c r="AP39" i="1"/>
  <c r="AG38" i="1"/>
  <c r="BH38" i="1"/>
  <c r="BM39" i="1"/>
  <c r="U28" i="1"/>
  <c r="J28" i="1"/>
  <c r="BF30" i="1"/>
  <c r="AB38" i="1"/>
  <c r="BG28" i="1"/>
  <c r="AB28" i="1"/>
  <c r="AH39" i="1"/>
  <c r="U30" i="1"/>
  <c r="S30" i="1"/>
  <c r="AS39" i="1"/>
  <c r="X30" i="1"/>
  <c r="BF39" i="1"/>
  <c r="AW39" i="1"/>
  <c r="X28" i="1"/>
  <c r="U39" i="1"/>
  <c r="S28" i="1"/>
  <c r="AH38" i="1"/>
  <c r="BK38" i="1"/>
  <c r="AE39" i="1"/>
  <c r="AE38" i="1"/>
  <c r="AQ28" i="1"/>
  <c r="AQ39" i="1"/>
  <c r="AQ30" i="1"/>
  <c r="L39" i="1"/>
  <c r="L38" i="1"/>
  <c r="L30" i="1"/>
  <c r="AP30" i="1"/>
  <c r="AE28" i="1"/>
  <c r="Y30" i="1"/>
  <c r="Y39" i="1"/>
  <c r="Y28" i="1"/>
  <c r="Y32" i="1" s="1"/>
  <c r="BE38" i="1"/>
  <c r="BE30" i="1"/>
  <c r="AQ38" i="1"/>
  <c r="T28" i="1"/>
  <c r="AJ39" i="1"/>
  <c r="AJ30" i="1"/>
  <c r="AJ38" i="1"/>
  <c r="E39" i="1"/>
  <c r="E28" i="1"/>
  <c r="BJ28" i="1"/>
  <c r="BJ32" i="1" s="1"/>
  <c r="BJ38" i="1"/>
  <c r="AN39" i="1"/>
  <c r="AN28" i="1"/>
  <c r="AX30" i="1"/>
  <c r="AV28" i="1"/>
  <c r="AV39" i="1"/>
  <c r="H39" i="1"/>
  <c r="H28" i="1"/>
  <c r="AO39" i="1"/>
  <c r="AO28" i="1"/>
  <c r="AO38" i="1"/>
  <c r="AJ28" i="1"/>
  <c r="V28" i="1"/>
  <c r="AS28" i="1"/>
  <c r="BN39" i="1"/>
  <c r="BA39" i="1"/>
  <c r="BA38" i="1"/>
  <c r="BA30" i="1"/>
  <c r="BA32" i="1" s="1"/>
  <c r="BA33" i="1" s="1"/>
  <c r="AR28" i="1"/>
  <c r="V39" i="1"/>
  <c r="V38" i="1"/>
  <c r="AD28" i="1"/>
  <c r="AD39" i="1"/>
  <c r="AD30" i="1"/>
  <c r="G38" i="1"/>
  <c r="G30" i="1"/>
  <c r="G28" i="1"/>
  <c r="D28" i="1"/>
  <c r="W28" i="1"/>
  <c r="W30" i="1"/>
  <c r="AF28" i="1"/>
  <c r="AF39" i="1"/>
  <c r="BE28" i="1"/>
  <c r="AV38" i="1"/>
  <c r="AL38" i="1"/>
  <c r="BJ30" i="1"/>
  <c r="AR30" i="1"/>
  <c r="AR38" i="1"/>
  <c r="BB38" i="1"/>
  <c r="BB39" i="1"/>
  <c r="AI30" i="1"/>
  <c r="BH39" i="1"/>
  <c r="F39" i="1"/>
  <c r="D38" i="1"/>
  <c r="X38" i="1"/>
  <c r="AA38" i="1"/>
  <c r="AA39" i="1"/>
  <c r="AA28" i="1"/>
  <c r="AA32" i="1" s="1"/>
  <c r="AY39" i="1"/>
  <c r="AY38" i="1"/>
  <c r="AY28" i="1"/>
  <c r="BO30" i="1"/>
  <c r="T38" i="1"/>
  <c r="R30" i="1"/>
  <c r="N39" i="1"/>
  <c r="N30" i="1"/>
  <c r="N38" i="1"/>
  <c r="J30" i="1"/>
  <c r="N28" i="1"/>
  <c r="E30" i="1"/>
  <c r="AE30" i="1"/>
  <c r="AO30" i="1"/>
  <c r="T30" i="1"/>
  <c r="AX28" i="1"/>
  <c r="AL30" i="1"/>
  <c r="AL39" i="1"/>
  <c r="AW38" i="1"/>
  <c r="AW30" i="1"/>
  <c r="AC28" i="1"/>
  <c r="AC38" i="1"/>
  <c r="AC30" i="1"/>
  <c r="D30" i="1"/>
  <c r="BC39" i="1"/>
  <c r="BC28" i="1"/>
  <c r="BC38" i="1"/>
  <c r="BM30" i="1"/>
  <c r="BM28" i="1"/>
  <c r="AN30" i="1"/>
  <c r="AT28" i="1"/>
  <c r="AT30" i="1"/>
  <c r="J38" i="1"/>
  <c r="AT39" i="1"/>
  <c r="AS30" i="1"/>
  <c r="AU28" i="1"/>
  <c r="AU38" i="1"/>
  <c r="AU39" i="1"/>
  <c r="Q28" i="1"/>
  <c r="Q38" i="1"/>
  <c r="Q39" i="1"/>
  <c r="BJ39" i="1"/>
  <c r="AT38" i="1"/>
  <c r="R28" i="1"/>
  <c r="L28" i="1"/>
  <c r="BG30" i="1"/>
  <c r="AZ38" i="1"/>
  <c r="AM30" i="1"/>
  <c r="AM39" i="1"/>
  <c r="AM38" i="1"/>
  <c r="AM28" i="1"/>
  <c r="BO38" i="1"/>
  <c r="BN38" i="1"/>
  <c r="I30" i="1"/>
  <c r="P30" i="1"/>
  <c r="P28" i="1"/>
  <c r="AZ28" i="1"/>
  <c r="Y38" i="1"/>
  <c r="BL28" i="1"/>
  <c r="AX38" i="1"/>
  <c r="BO39" i="1"/>
  <c r="P39" i="1"/>
  <c r="R39" i="1"/>
  <c r="Z38" i="1"/>
  <c r="AF30" i="1"/>
  <c r="T39" i="1"/>
  <c r="R38" i="1"/>
  <c r="M38" i="1"/>
  <c r="U38" i="1"/>
  <c r="AS38" i="1"/>
  <c r="H30" i="1"/>
  <c r="O30" i="1"/>
  <c r="O28" i="1"/>
  <c r="AF38" i="1"/>
  <c r="AY30" i="1"/>
  <c r="BD30" i="1"/>
  <c r="BE39" i="1"/>
  <c r="AP38" i="1"/>
  <c r="BD28" i="1"/>
  <c r="BL39" i="1"/>
  <c r="AG39" i="1"/>
  <c r="S38" i="1"/>
  <c r="P38" i="1"/>
  <c r="I39" i="1"/>
  <c r="BD38" i="1"/>
  <c r="AG28" i="1"/>
  <c r="AH28" i="1"/>
  <c r="C30" i="1"/>
  <c r="C32" i="1" s="1"/>
  <c r="C38" i="1"/>
  <c r="AE32" i="1" l="1"/>
  <c r="BA41" i="1"/>
  <c r="BA42" i="1" s="1"/>
  <c r="BA43" i="1" s="1"/>
  <c r="AO32" i="1"/>
  <c r="T32" i="1"/>
  <c r="AK32" i="1"/>
  <c r="AK33" i="1" s="1"/>
  <c r="AZ32" i="1"/>
  <c r="AZ33" i="1" s="1"/>
  <c r="AZ41" i="1" s="1"/>
  <c r="AZ42" i="1" s="1"/>
  <c r="AZ43" i="1" s="1"/>
  <c r="AL32" i="1"/>
  <c r="AL33" i="1" s="1"/>
  <c r="AL41" i="1" s="1"/>
  <c r="AL42" i="1" s="1"/>
  <c r="AL43" i="1" s="1"/>
  <c r="BE32" i="1"/>
  <c r="BE33" i="1" s="1"/>
  <c r="BE41" i="1" s="1"/>
  <c r="BE42" i="1" s="1"/>
  <c r="BE43" i="1" s="1"/>
  <c r="BO32" i="1"/>
  <c r="BO33" i="1" s="1"/>
  <c r="BO41" i="1" s="1"/>
  <c r="BO42" i="1" s="1"/>
  <c r="BO43" i="1" s="1"/>
  <c r="K41" i="1"/>
  <c r="K42" i="1" s="1"/>
  <c r="K43" i="1" s="1"/>
  <c r="BM32" i="1"/>
  <c r="BI32" i="1"/>
  <c r="BI33" i="1" s="1"/>
  <c r="BI41" i="1" s="1"/>
  <c r="BI42" i="1" s="1"/>
  <c r="BI43" i="1" s="1"/>
  <c r="S32" i="1"/>
  <c r="AU32" i="1"/>
  <c r="AU33" i="1" s="1"/>
  <c r="AU41" i="1" s="1"/>
  <c r="AU42" i="1" s="1"/>
  <c r="AU43" i="1" s="1"/>
  <c r="BL32" i="1"/>
  <c r="BL33" i="1" s="1"/>
  <c r="BL41" i="1" s="1"/>
  <c r="BL42" i="1" s="1"/>
  <c r="BL43" i="1" s="1"/>
  <c r="AV32" i="1"/>
  <c r="AV33" i="1" s="1"/>
  <c r="AV41" i="1" s="1"/>
  <c r="AV42" i="1" s="1"/>
  <c r="AV43" i="1" s="1"/>
  <c r="X32" i="1"/>
  <c r="X33" i="1" s="1"/>
  <c r="X41" i="1" s="1"/>
  <c r="X42" i="1" s="1"/>
  <c r="X43" i="1" s="1"/>
  <c r="L32" i="1"/>
  <c r="BH32" i="1"/>
  <c r="BH33" i="1" s="1"/>
  <c r="BH41" i="1" s="1"/>
  <c r="BH42" i="1" s="1"/>
  <c r="BH43" i="1" s="1"/>
  <c r="N32" i="1"/>
  <c r="N33" i="1" s="1"/>
  <c r="N41" i="1" s="1"/>
  <c r="N42" i="1" s="1"/>
  <c r="N43" i="1" s="1"/>
  <c r="AY32" i="1"/>
  <c r="AY33" i="1" s="1"/>
  <c r="AY41" i="1" s="1"/>
  <c r="AY42" i="1" s="1"/>
  <c r="AY43" i="1" s="1"/>
  <c r="F41" i="1"/>
  <c r="F42" i="1" s="1"/>
  <c r="F43" i="1" s="1"/>
  <c r="G32" i="1"/>
  <c r="G33" i="1" s="1"/>
  <c r="G41" i="1" s="1"/>
  <c r="G42" i="1" s="1"/>
  <c r="G43" i="1" s="1"/>
  <c r="AR32" i="1"/>
  <c r="AR33" i="1" s="1"/>
  <c r="AR41" i="1" s="1"/>
  <c r="AR42" i="1" s="1"/>
  <c r="AR43" i="1" s="1"/>
  <c r="I32" i="1"/>
  <c r="H32" i="1"/>
  <c r="H33" i="1" s="1"/>
  <c r="H41" i="1" s="1"/>
  <c r="H42" i="1" s="1"/>
  <c r="H43" i="1" s="1"/>
  <c r="Q32" i="1"/>
  <c r="Q33" i="1" s="1"/>
  <c r="Q41" i="1" s="1"/>
  <c r="Q42" i="1" s="1"/>
  <c r="Q43" i="1" s="1"/>
  <c r="AQ32" i="1"/>
  <c r="AQ33" i="1" s="1"/>
  <c r="AQ41" i="1" s="1"/>
  <c r="AQ42" i="1" s="1"/>
  <c r="AQ43" i="1" s="1"/>
  <c r="AB32" i="1"/>
  <c r="AB33" i="1" s="1"/>
  <c r="AB41" i="1" s="1"/>
  <c r="AB42" i="1" s="1"/>
  <c r="AB43" i="1" s="1"/>
  <c r="AM32" i="1"/>
  <c r="AM33" i="1" s="1"/>
  <c r="AM41" i="1" s="1"/>
  <c r="AM42" i="1" s="1"/>
  <c r="AM43" i="1" s="1"/>
  <c r="P32" i="1"/>
  <c r="P33" i="1" s="1"/>
  <c r="P41" i="1" s="1"/>
  <c r="P42" i="1" s="1"/>
  <c r="P43" i="1" s="1"/>
  <c r="AF32" i="1"/>
  <c r="AF33" i="1" s="1"/>
  <c r="AF41" i="1" s="1"/>
  <c r="AF42" i="1" s="1"/>
  <c r="AF43" i="1" s="1"/>
  <c r="E32" i="1"/>
  <c r="AI32" i="1"/>
  <c r="AI33" i="1" s="1"/>
  <c r="AI41" i="1" s="1"/>
  <c r="AI42" i="1" s="1"/>
  <c r="AI43" i="1" s="1"/>
  <c r="BK32" i="1"/>
  <c r="BK33" i="1" s="1"/>
  <c r="BK41" i="1" s="1"/>
  <c r="BK42" i="1" s="1"/>
  <c r="BK43" i="1" s="1"/>
  <c r="BN32" i="1"/>
  <c r="BN33" i="1" s="1"/>
  <c r="BN41" i="1" s="1"/>
  <c r="BN42" i="1" s="1"/>
  <c r="BN43" i="1" s="1"/>
  <c r="AH32" i="1"/>
  <c r="AH33" i="1" s="1"/>
  <c r="AH41" i="1" s="1"/>
  <c r="AH42" i="1" s="1"/>
  <c r="AH43" i="1" s="1"/>
  <c r="C33" i="1"/>
  <c r="C41" i="1" s="1"/>
  <c r="C42" i="1" s="1"/>
  <c r="C43" i="1" s="1"/>
  <c r="AG32" i="1"/>
  <c r="AG33" i="1" s="1"/>
  <c r="AG41" i="1" s="1"/>
  <c r="AG42" i="1" s="1"/>
  <c r="AG43" i="1" s="1"/>
  <c r="O32" i="1"/>
  <c r="O33" i="1" s="1"/>
  <c r="O41" i="1" s="1"/>
  <c r="O42" i="1" s="1"/>
  <c r="O43" i="1" s="1"/>
  <c r="BC32" i="1"/>
  <c r="BC33" i="1" s="1"/>
  <c r="BC41" i="1" s="1"/>
  <c r="BC42" i="1" s="1"/>
  <c r="BC43" i="1" s="1"/>
  <c r="AC32" i="1"/>
  <c r="AC33" i="1" s="1"/>
  <c r="AC41" i="1" s="1"/>
  <c r="AC42" i="1" s="1"/>
  <c r="AC43" i="1" s="1"/>
  <c r="AP32" i="1"/>
  <c r="AP33" i="1" s="1"/>
  <c r="AP41" i="1" s="1"/>
  <c r="AP42" i="1" s="1"/>
  <c r="AP43" i="1" s="1"/>
  <c r="BF32" i="1"/>
  <c r="BF33" i="1" s="1"/>
  <c r="BF41" i="1" s="1"/>
  <c r="BF42" i="1" s="1"/>
  <c r="BF43" i="1" s="1"/>
  <c r="BB32" i="1"/>
  <c r="BB33" i="1" s="1"/>
  <c r="BB41" i="1" s="1"/>
  <c r="BB42" i="1" s="1"/>
  <c r="BB43" i="1" s="1"/>
  <c r="M32" i="1"/>
  <c r="M33" i="1" s="1"/>
  <c r="M41" i="1" s="1"/>
  <c r="M42" i="1" s="1"/>
  <c r="M43" i="1" s="1"/>
  <c r="AX32" i="1"/>
  <c r="AX33" i="1" s="1"/>
  <c r="AX41" i="1" s="1"/>
  <c r="AX42" i="1" s="1"/>
  <c r="AX43" i="1" s="1"/>
  <c r="BG32" i="1"/>
  <c r="BG33" i="1" s="1"/>
  <c r="BG41" i="1" s="1"/>
  <c r="BG42" i="1" s="1"/>
  <c r="BG43" i="1" s="1"/>
  <c r="AT32" i="1"/>
  <c r="AT33" i="1" s="1"/>
  <c r="AT41" i="1" s="1"/>
  <c r="AT42" i="1" s="1"/>
  <c r="AT43" i="1" s="1"/>
  <c r="BD32" i="1"/>
  <c r="BD33" i="1" s="1"/>
  <c r="BD41" i="1" s="1"/>
  <c r="BD42" i="1" s="1"/>
  <c r="BD43" i="1" s="1"/>
  <c r="BJ33" i="1"/>
  <c r="BJ41" i="1" s="1"/>
  <c r="BJ42" i="1" s="1"/>
  <c r="BJ43" i="1" s="1"/>
  <c r="AD32" i="1"/>
  <c r="AD33" i="1" s="1"/>
  <c r="AD41" i="1" s="1"/>
  <c r="AD42" i="1" s="1"/>
  <c r="AD43" i="1" s="1"/>
  <c r="AS32" i="1"/>
  <c r="AS33" i="1" s="1"/>
  <c r="AS41" i="1" s="1"/>
  <c r="AS42" i="1" s="1"/>
  <c r="AS43" i="1" s="1"/>
  <c r="AN32" i="1"/>
  <c r="AN33" i="1" s="1"/>
  <c r="AN41" i="1" s="1"/>
  <c r="AN42" i="1" s="1"/>
  <c r="AN43" i="1" s="1"/>
  <c r="J32" i="1"/>
  <c r="J33" i="1" s="1"/>
  <c r="J41" i="1" s="1"/>
  <c r="J42" i="1" s="1"/>
  <c r="J43" i="1" s="1"/>
  <c r="AW32" i="1"/>
  <c r="AW33" i="1" s="1"/>
  <c r="AW41" i="1" s="1"/>
  <c r="AW42" i="1" s="1"/>
  <c r="AW43" i="1" s="1"/>
  <c r="D32" i="1"/>
  <c r="D33" i="1" s="1"/>
  <c r="D41" i="1" s="1"/>
  <c r="D42" i="1" s="1"/>
  <c r="D43" i="1" s="1"/>
  <c r="V32" i="1"/>
  <c r="V33" i="1" s="1"/>
  <c r="V41" i="1" s="1"/>
  <c r="V42" i="1" s="1"/>
  <c r="V43" i="1" s="1"/>
  <c r="AJ32" i="1"/>
  <c r="AJ33" i="1" s="1"/>
  <c r="AJ41" i="1" s="1"/>
  <c r="AJ42" i="1" s="1"/>
  <c r="AJ43" i="1" s="1"/>
  <c r="R32" i="1"/>
  <c r="R33" i="1" s="1"/>
  <c r="R41" i="1" s="1"/>
  <c r="R42" i="1" s="1"/>
  <c r="R43" i="1" s="1"/>
  <c r="W32" i="1"/>
  <c r="W33" i="1" s="1"/>
  <c r="W41" i="1" s="1"/>
  <c r="W42" i="1" s="1"/>
  <c r="W43" i="1" s="1"/>
  <c r="U32" i="1"/>
  <c r="U33" i="1" s="1"/>
  <c r="U41" i="1" s="1"/>
  <c r="U42" i="1" s="1"/>
  <c r="U43" i="1" s="1"/>
  <c r="S33" i="1"/>
  <c r="S41" i="1" s="1"/>
  <c r="S42" i="1" s="1"/>
  <c r="S43" i="1" s="1"/>
  <c r="AK41" i="1"/>
  <c r="AK42" i="1" s="1"/>
  <c r="AK43" i="1" s="1"/>
  <c r="AA33" i="1"/>
  <c r="AA41" i="1" s="1"/>
  <c r="AA42" i="1" s="1"/>
  <c r="AA43" i="1" s="1"/>
  <c r="L33" i="1"/>
  <c r="L41" i="1" s="1"/>
  <c r="L42" i="1" s="1"/>
  <c r="L43" i="1" s="1"/>
  <c r="T33" i="1"/>
  <c r="T41" i="1" s="1"/>
  <c r="T42" i="1" s="1"/>
  <c r="T43" i="1" s="1"/>
  <c r="Z33" i="1"/>
  <c r="Z41" i="1" s="1"/>
  <c r="Z42" i="1" s="1"/>
  <c r="Z43" i="1" s="1"/>
  <c r="E33" i="1"/>
  <c r="E41" i="1" s="1"/>
  <c r="E42" i="1" s="1"/>
  <c r="E43" i="1" s="1"/>
  <c r="AE33" i="1"/>
  <c r="AE41" i="1" s="1"/>
  <c r="AE42" i="1" s="1"/>
  <c r="AE43" i="1" s="1"/>
  <c r="I33" i="1"/>
  <c r="I41" i="1" s="1"/>
  <c r="I42" i="1" s="1"/>
  <c r="I43" i="1" s="1"/>
  <c r="BM33" i="1"/>
  <c r="BM41" i="1" s="1"/>
  <c r="BM42" i="1" s="1"/>
  <c r="BM43" i="1" s="1"/>
  <c r="AO33" i="1"/>
  <c r="AO41" i="1" s="1"/>
  <c r="AO42" i="1" s="1"/>
  <c r="AO43" i="1" s="1"/>
  <c r="Y33" i="1"/>
  <c r="Y41" i="1" s="1"/>
  <c r="Y42" i="1" s="1"/>
  <c r="Y43" i="1" s="1"/>
</calcChain>
</file>

<file path=xl/sharedStrings.xml><?xml version="1.0" encoding="utf-8"?>
<sst xmlns="http://schemas.openxmlformats.org/spreadsheetml/2006/main" count="74" uniqueCount="61">
  <si>
    <t>Normalised Mean Average</t>
  </si>
  <si>
    <t>Minimum Sample</t>
  </si>
  <si>
    <t>Maximum Sample</t>
  </si>
  <si>
    <t>Variable</t>
  </si>
  <si>
    <t>SIGNIFICANCE (Of Deviation From the Mean Average)</t>
  </si>
  <si>
    <t>CONFIDENCE (Of Convergence On the Mean Average)</t>
  </si>
  <si>
    <t>Significance Of Deviation /%</t>
  </si>
  <si>
    <t>Scenario Projection Datapoint</t>
  </si>
  <si>
    <t>No Example</t>
  </si>
  <si>
    <t>Dataset 1</t>
  </si>
  <si>
    <t>Dataset 2</t>
  </si>
  <si>
    <t>Dataset 3</t>
  </si>
  <si>
    <t>Parameter</t>
  </si>
  <si>
    <t>Mean Or Closest Greater Sample</t>
  </si>
  <si>
    <t>Mean Or Closest Lesser Sample</t>
  </si>
  <si>
    <t>Unit Tests To Be Carried Out By Each Developer In Order To Satisfy That the Theory Has Been Correctly Applied</t>
  </si>
  <si>
    <t>Outer Sigmoid Alpha Density Confidence /%</t>
  </si>
  <si>
    <t>Outer Sigmoid Beta Density Confidence /%</t>
  </si>
  <si>
    <t>Inner Sigmoid Alpha Density Confidence /%</t>
  </si>
  <si>
    <t>Inner Sigmoid Beta Density Confidence /%</t>
  </si>
  <si>
    <t>Projection Convex (Spot) Confidence /%</t>
  </si>
  <si>
    <t>Sample 1 - Non-Null</t>
  </si>
  <si>
    <t>Sample 2 - Non-Null</t>
  </si>
  <si>
    <t>Sample 3 - Non-Null</t>
  </si>
  <si>
    <t>Sample 4 - Non-Null</t>
  </si>
  <si>
    <t>Sample 5 - Non-Null</t>
  </si>
  <si>
    <t>Sample 6 - Non-Null</t>
  </si>
  <si>
    <t>Sample 7 - Non-Null</t>
  </si>
  <si>
    <t>Sample 8 - Non-Null</t>
  </si>
  <si>
    <t>Split Polarity Of Density Depression</t>
  </si>
  <si>
    <t>Projection Concave (Spot) Confidence /%</t>
  </si>
  <si>
    <t>PARAMETER GRANULARITY GLOBAL VARIABLE /%</t>
  </si>
  <si>
    <t>MICHAELIAN PROBABILITY THEORY</t>
  </si>
  <si>
    <t>Count</t>
  </si>
  <si>
    <t>Raw Projection (Spot) Confidence /%</t>
  </si>
  <si>
    <t>Normalised Projection (Spot) Confidence /%</t>
  </si>
  <si>
    <t>Normalised Percentile (Spread) Confidence /%</t>
  </si>
  <si>
    <t>Dataset Cross-Normalised Significance /%</t>
  </si>
  <si>
    <t>Nota Bene 5: Please remember to sufficiently search the dataset range distribution space. Your set of scenario projection datapoints should start at the range minima, finish at the range maxima, and have no more than a 10% dataset range gap between any two members, and ideally a lot less. If you do not sufficiently search the probability space, then the resulting confidence percentages will be sub-optimal.</t>
  </si>
  <si>
    <t>Scale- Granularised Duplicate Count</t>
  </si>
  <si>
    <t>Nota Bene 3: The scale-granularised duplicate count column calculates parameter duplicate counts within a previously set parameter granularity percentage range either side of the parameter. This count is then also scaled using the dataset parameter weighting, in order to properly handle dataset scaling. If you are comparing multiple dataset significances, make sure they are derived from the same number of samples. Alternatively, if this is not feasible, or if you want to improve algorithm efficiency, cross-normalise the significances by multiplying each significance value by all other sample counts, and then dividing by that particular dataset's own sample count, and then dividing by the total count of datasets.</t>
  </si>
  <si>
    <t>Your code produces the same values as those in the tables above, given the same variable parameters as the input dataset, and the same global variables, because I am correct.</t>
  </si>
  <si>
    <t>When median and mean are the same, i.e. where no skew exists, that mean confidence is a distribution maxima, because the dataset is fundamentally symmetrical, and so the mean should be the maxima given a 50% granularity.</t>
  </si>
  <si>
    <t>Large low density sub-ranges &gt;=0%.</t>
  </si>
  <si>
    <t>Correctly skewed density peaks (parameters) and troughs (gaps).</t>
  </si>
  <si>
    <t>Correct distribution profile for smaller and larger datasets e.g. 80 samples and 800 samples aswell.</t>
  </si>
  <si>
    <t>Handles negative and zero parameters appropriately.</t>
  </si>
  <si>
    <t>Density depressions should have a severity which is relative to the density depression range.</t>
  </si>
  <si>
    <t>Lower Boundary Projection Convex (Spot) Confidence /%</t>
  </si>
  <si>
    <t>Lower Boundary Split Polarity Of Density Depression</t>
  </si>
  <si>
    <t>Upper Boundary Projection Convex (Spot) Confidence /%</t>
  </si>
  <si>
    <t>Upper Boundary Split Polarity Of Density Depression</t>
  </si>
  <si>
    <t>Raw Depression Polarised Boundary Minima (Spot) Confidence /%</t>
  </si>
  <si>
    <t>Normalised Depression Polarised Boundary Minima (Spot) Confidence /%</t>
  </si>
  <si>
    <t>Incorporation of overall distribution skewness.</t>
  </si>
  <si>
    <t>As sample dataset becomes more diverse (i.e. as significance increases), so total integral should increase, because the distribution is essentially spreading out more, and therefore covering a greater 2-dimensional area.</t>
  </si>
  <si>
    <t>Zero trough confidence point when only two unique parameter values exist across the samples (pseudo-binary probability), because essentially there is not really a distribution unless you have a minimum of 3 unique parameter values.</t>
  </si>
  <si>
    <t>Nota Bene 2: This parameter granularity global variable must be restricted to (0 =&lt; x &lt;= 100), and is used in order to set the duplicate count lookup range. It thereby effectively broadens curve peaks as desired for a given application of the theory. For example, you would want wider normal distribution curve peaks if you need greater accuracy of probability. This can be achieved by using a higher parameter granularity percentage. On the other hand, you would want narrower normal distribution curve peaks if you instead need greater precision of probability. This can be achieved by using a lower parameter granularity percentage. The recommended value for this global variable is anywhere between 12.5% and 50%. A value of 25% would nominally simulate the classical normal distribution curve either side of the mean, which originates from the older Bayesian probability theory.</t>
  </si>
  <si>
    <t>Nota Bene 4: 100% is the core value you must calculate from. In addition to this, you need to assign a mean or closest lesser sample, and a mean or closest greater sample to each projection datapoint, in order to deal with duplicate values properly. The significance is subtracted from 50, because we want to invert the distribution, such that the normalised scenario mean average has the greatest base distribution spot confidence %. You also need to proportionally normalise the output value by dividing by dataset sample count. Additionally, you have to 'inject' synthetic duplicate data. This is because otherwise the confidence % calculated will be too low due to the 'effective' sample loss where duplicate-to-duplicate divergence can't otherwise be modelled. As you can see, the synthesis of the duplicate data requires the application of a sample parameter duplication granularity range. On top of this, you must apply a total of 8 complex concave and convex sigmoid methods in order to generate smooth s-curve confidence percentages for projection datapoints which are not contained within the sample dataset. You must naturalise these sigmoid confidence percentages. Make sure to also include depression softening within the raw confidence method, which relies on the realtionship between depression range and dataset range, given a polarised boundary minima and maxima confidence. Additionally, you need to split polarise these convex and concave spot confidence methods, so that they form curves across density depression ranges where there are no sample parameters present. This has been done in the raw confidence % row. Then, you also need to correct the highest modal peak to 50%, and the lowest modal trough to 0%, by setting upper and lower limits. In effect, these two limits (50% and 0 %) act by squashing the intrinsic sigmoidal peak and trough exaggeration, and therefore the algorithm avoids overshoot and undershoot errors. Penultimately, multiply by 2, in order to normalise onto a 100% scale. Finally, you must make sure that you give all out-of-dataset range projections a confidence of 0%.</t>
  </si>
  <si>
    <t>Maximal confidence of &lt;=100%, and minimal confidence &gt;=0%, where there is actually a fundamental distribution (i.e. where there are more than 2 unique parameter values in the dataset).</t>
  </si>
  <si>
    <t>Nota Bene 1: Traditional probability theory assumes an un-skewed normal distribution. This outdated probability theory also omits the reality of parameter density, and so can't accommodate multi-modality either. As such, my following probability theory is superior. It both handles distribution skew and density with ease, and should outperform traditional probability on the vast majority of applied real-world solutions, which usually deal with skewed and mostly sparse datasets!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</si>
</sst>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i/>
      <sz val="11"/>
      <color theme="1"/>
      <name val="Calibri"/>
      <family val="2"/>
      <scheme val="minor"/>
    </font>
    <font>
      <sz val="11"/>
      <name val="Calibri"/>
      <family val="2"/>
      <scheme val="minor"/>
    </font>
    <font>
      <b/>
      <sz val="14"/>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rgb="FFFFC000"/>
        <bgColor indexed="64"/>
      </patternFill>
    </fill>
    <fill>
      <patternFill patternType="solid">
        <fgColor rgb="FFFFFF00"/>
        <bgColor indexed="64"/>
      </patternFill>
    </fill>
  </fills>
  <borders count="42">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medium">
        <color indexed="64"/>
      </top>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medium">
        <color indexed="64"/>
      </top>
      <bottom/>
      <diagonal/>
    </border>
  </borders>
  <cellStyleXfs count="1">
    <xf numFmtId="0" fontId="0" fillId="0" borderId="0"/>
  </cellStyleXfs>
  <cellXfs count="103">
    <xf numFmtId="0" fontId="0" fillId="0" borderId="0" xfId="0"/>
    <xf numFmtId="0" fontId="0" fillId="0" borderId="0" xfId="0" applyAlignment="1">
      <alignment horizontal="left" vertical="top"/>
    </xf>
    <xf numFmtId="0" fontId="0" fillId="0" borderId="0" xfId="0" applyFill="1" applyBorder="1" applyAlignment="1">
      <alignment horizontal="left" vertical="top"/>
    </xf>
    <xf numFmtId="0" fontId="0" fillId="0" borderId="0" xfId="0" applyAlignment="1">
      <alignment horizontal="left" vertical="top" wrapText="1"/>
    </xf>
    <xf numFmtId="0" fontId="0" fillId="0" borderId="15" xfId="0" applyBorder="1" applyAlignment="1">
      <alignment horizontal="left" vertical="top" wrapText="1"/>
    </xf>
    <xf numFmtId="0" fontId="0" fillId="0" borderId="20" xfId="0" applyBorder="1" applyAlignment="1">
      <alignment horizontal="left" vertical="top" wrapText="1"/>
    </xf>
    <xf numFmtId="0" fontId="0" fillId="0" borderId="21" xfId="0" applyBorder="1" applyAlignment="1">
      <alignment horizontal="left" vertical="top" wrapText="1"/>
    </xf>
    <xf numFmtId="0" fontId="0" fillId="0" borderId="0" xfId="0" applyFill="1" applyBorder="1" applyAlignment="1">
      <alignment horizontal="left" vertical="top" wrapText="1"/>
    </xf>
    <xf numFmtId="0" fontId="0" fillId="0" borderId="13" xfId="0" applyFill="1" applyBorder="1" applyAlignment="1">
      <alignment horizontal="left" vertical="top" wrapText="1"/>
    </xf>
    <xf numFmtId="0" fontId="0" fillId="0" borderId="14" xfId="0" applyFill="1" applyBorder="1" applyAlignment="1">
      <alignment horizontal="left" vertical="top" wrapText="1"/>
    </xf>
    <xf numFmtId="0" fontId="0" fillId="0" borderId="0" xfId="0" applyFill="1" applyBorder="1"/>
    <xf numFmtId="0" fontId="0" fillId="0" borderId="0" xfId="0" applyFill="1" applyBorder="1" applyAlignment="1"/>
    <xf numFmtId="0" fontId="0" fillId="6" borderId="10" xfId="0" applyFill="1" applyBorder="1" applyAlignment="1">
      <alignment horizontal="left" vertical="top" wrapText="1"/>
    </xf>
    <xf numFmtId="0" fontId="0" fillId="6" borderId="11" xfId="0" applyFill="1" applyBorder="1" applyAlignment="1">
      <alignment horizontal="left" vertical="top" wrapText="1"/>
    </xf>
    <xf numFmtId="0" fontId="0" fillId="6" borderId="16" xfId="0" applyFill="1" applyBorder="1" applyAlignment="1">
      <alignment horizontal="left" vertical="top" wrapText="1"/>
    </xf>
    <xf numFmtId="0" fontId="0" fillId="0" borderId="0" xfId="0" applyFill="1"/>
    <xf numFmtId="0" fontId="2" fillId="6" borderId="0" xfId="0" applyFont="1" applyFill="1"/>
    <xf numFmtId="0" fontId="2" fillId="6" borderId="0" xfId="0" applyFont="1" applyFill="1" applyAlignment="1">
      <alignment horizontal="left" vertical="top"/>
    </xf>
    <xf numFmtId="2" fontId="0" fillId="2" borderId="3" xfId="0" applyNumberFormat="1" applyFill="1" applyBorder="1" applyAlignment="1">
      <alignment horizontal="left" vertical="top" wrapText="1"/>
    </xf>
    <xf numFmtId="2" fontId="0" fillId="2" borderId="5" xfId="0" applyNumberFormat="1" applyFill="1" applyBorder="1" applyAlignment="1">
      <alignment horizontal="left" vertical="top"/>
    </xf>
    <xf numFmtId="2" fontId="0" fillId="2" borderId="8" xfId="0" applyNumberFormat="1" applyFill="1" applyBorder="1"/>
    <xf numFmtId="2" fontId="0" fillId="3" borderId="25" xfId="0" applyNumberFormat="1" applyFill="1" applyBorder="1" applyAlignment="1">
      <alignment horizontal="left" vertical="top" wrapText="1"/>
    </xf>
    <xf numFmtId="2" fontId="0" fillId="3" borderId="18" xfId="0" applyNumberFormat="1" applyFill="1" applyBorder="1"/>
    <xf numFmtId="2" fontId="0" fillId="2" borderId="7" xfId="0" applyNumberFormat="1" applyFill="1" applyBorder="1"/>
    <xf numFmtId="2" fontId="0" fillId="3" borderId="26" xfId="0" applyNumberFormat="1" applyFill="1" applyBorder="1" applyAlignment="1">
      <alignment horizontal="left" vertical="top" wrapText="1"/>
    </xf>
    <xf numFmtId="2" fontId="0" fillId="3" borderId="7" xfId="0" applyNumberFormat="1" applyFill="1" applyBorder="1"/>
    <xf numFmtId="2" fontId="0" fillId="0" borderId="26" xfId="0" applyNumberFormat="1" applyBorder="1" applyAlignment="1">
      <alignment horizontal="left" vertical="top" wrapText="1"/>
    </xf>
    <xf numFmtId="2" fontId="0" fillId="2" borderId="4" xfId="0" applyNumberFormat="1" applyFill="1" applyBorder="1"/>
    <xf numFmtId="2" fontId="0" fillId="2" borderId="9" xfId="0" applyNumberFormat="1" applyFill="1" applyBorder="1"/>
    <xf numFmtId="2" fontId="0" fillId="0" borderId="27" xfId="0" applyNumberFormat="1" applyBorder="1" applyAlignment="1">
      <alignment horizontal="left" vertical="top" wrapText="1"/>
    </xf>
    <xf numFmtId="2" fontId="0" fillId="2" borderId="23" xfId="0" applyNumberFormat="1" applyFill="1" applyBorder="1"/>
    <xf numFmtId="2" fontId="0" fillId="2" borderId="24" xfId="0" applyNumberFormat="1" applyFill="1" applyBorder="1"/>
    <xf numFmtId="2" fontId="3" fillId="2" borderId="17" xfId="0" applyNumberFormat="1" applyFont="1" applyFill="1" applyBorder="1" applyAlignment="1">
      <alignment horizontal="left" vertical="top" wrapText="1"/>
    </xf>
    <xf numFmtId="2" fontId="3" fillId="3" borderId="18" xfId="0" applyNumberFormat="1" applyFont="1" applyFill="1" applyBorder="1"/>
    <xf numFmtId="2" fontId="3" fillId="2" borderId="1" xfId="0" applyNumberFormat="1" applyFont="1" applyFill="1" applyBorder="1" applyAlignment="1">
      <alignment horizontal="left" vertical="top" wrapText="1"/>
    </xf>
    <xf numFmtId="2" fontId="3" fillId="3" borderId="8" xfId="0" applyNumberFormat="1" applyFont="1" applyFill="1" applyBorder="1"/>
    <xf numFmtId="2" fontId="3" fillId="3" borderId="2" xfId="0" applyNumberFormat="1" applyFont="1" applyFill="1" applyBorder="1"/>
    <xf numFmtId="2" fontId="3" fillId="2" borderId="3" xfId="0" applyNumberFormat="1" applyFont="1" applyFill="1" applyBorder="1" applyAlignment="1">
      <alignment horizontal="left" vertical="top" wrapText="1"/>
    </xf>
    <xf numFmtId="2" fontId="3" fillId="3" borderId="7" xfId="0" applyNumberFormat="1" applyFont="1" applyFill="1" applyBorder="1"/>
    <xf numFmtId="2" fontId="3" fillId="3" borderId="4" xfId="0" applyNumberFormat="1" applyFont="1" applyFill="1" applyBorder="1"/>
    <xf numFmtId="2" fontId="3" fillId="2" borderId="5" xfId="0" applyNumberFormat="1" applyFont="1" applyFill="1" applyBorder="1" applyAlignment="1">
      <alignment horizontal="left" vertical="top" wrapText="1"/>
    </xf>
    <xf numFmtId="2" fontId="3" fillId="3" borderId="9" xfId="0" applyNumberFormat="1" applyFont="1" applyFill="1" applyBorder="1"/>
    <xf numFmtId="2" fontId="3" fillId="3" borderId="6" xfId="0" applyNumberFormat="1" applyFont="1" applyFill="1" applyBorder="1"/>
    <xf numFmtId="0" fontId="0" fillId="0" borderId="30" xfId="0" applyBorder="1"/>
    <xf numFmtId="2" fontId="0" fillId="2" borderId="7" xfId="0" applyNumberFormat="1" applyFill="1" applyBorder="1" applyAlignment="1">
      <alignment horizontal="left" vertical="top" wrapText="1"/>
    </xf>
    <xf numFmtId="2" fontId="0" fillId="2" borderId="4" xfId="0" applyNumberFormat="1" applyFill="1" applyBorder="1" applyAlignment="1">
      <alignment horizontal="left" vertical="top" wrapText="1"/>
    </xf>
    <xf numFmtId="2" fontId="0" fillId="2" borderId="9" xfId="0" applyNumberFormat="1" applyFill="1" applyBorder="1" applyAlignment="1">
      <alignment horizontal="left" vertical="top"/>
    </xf>
    <xf numFmtId="2" fontId="0" fillId="2" borderId="6" xfId="0" applyNumberFormat="1" applyFill="1" applyBorder="1" applyAlignment="1">
      <alignment horizontal="left" vertical="top"/>
    </xf>
    <xf numFmtId="2" fontId="3" fillId="2" borderId="31" xfId="0" applyNumberFormat="1" applyFont="1" applyFill="1" applyBorder="1" applyAlignment="1">
      <alignment horizontal="left" vertical="top" wrapText="1"/>
    </xf>
    <xf numFmtId="2" fontId="3" fillId="2" borderId="26" xfId="0" applyNumberFormat="1" applyFont="1" applyFill="1" applyBorder="1" applyAlignment="1">
      <alignment horizontal="left" vertical="top" wrapText="1"/>
    </xf>
    <xf numFmtId="2" fontId="3" fillId="2" borderId="32" xfId="0" applyNumberFormat="1" applyFont="1" applyFill="1" applyBorder="1" applyAlignment="1">
      <alignment horizontal="left" vertical="top" wrapText="1"/>
    </xf>
    <xf numFmtId="0" fontId="0" fillId="0" borderId="22" xfId="0" applyFill="1" applyBorder="1" applyAlignment="1">
      <alignment horizontal="left" vertical="top" wrapText="1"/>
    </xf>
    <xf numFmtId="2" fontId="3" fillId="3" borderId="35" xfId="0" applyNumberFormat="1" applyFont="1" applyFill="1" applyBorder="1"/>
    <xf numFmtId="2" fontId="3" fillId="3" borderId="33" xfId="0" applyNumberFormat="1" applyFont="1" applyFill="1" applyBorder="1"/>
    <xf numFmtId="2" fontId="3" fillId="3" borderId="34" xfId="0" applyNumberFormat="1" applyFont="1" applyFill="1" applyBorder="1"/>
    <xf numFmtId="2" fontId="0" fillId="3" borderId="4" xfId="0" applyNumberFormat="1" applyFill="1" applyBorder="1" applyAlignment="1">
      <alignment horizontal="left" vertical="top" wrapText="1"/>
    </xf>
    <xf numFmtId="2" fontId="0" fillId="3" borderId="19" xfId="0" applyNumberFormat="1" applyFill="1" applyBorder="1" applyAlignment="1">
      <alignment horizontal="left" vertical="top" wrapText="1"/>
    </xf>
    <xf numFmtId="0" fontId="0" fillId="0" borderId="36" xfId="0" applyFill="1" applyBorder="1" applyAlignment="1">
      <alignment horizontal="left" vertical="top" wrapText="1"/>
    </xf>
    <xf numFmtId="2" fontId="0" fillId="2" borderId="2" xfId="0" applyNumberFormat="1" applyFill="1" applyBorder="1"/>
    <xf numFmtId="2" fontId="0" fillId="2" borderId="6" xfId="0" applyNumberFormat="1" applyFill="1" applyBorder="1"/>
    <xf numFmtId="0" fontId="2" fillId="0" borderId="0" xfId="0" applyFont="1" applyFill="1" applyAlignment="1">
      <alignment horizontal="left" vertical="top"/>
    </xf>
    <xf numFmtId="0" fontId="0" fillId="0" borderId="37" xfId="0" applyFill="1" applyBorder="1" applyAlignment="1">
      <alignment horizontal="left" vertical="top" wrapText="1"/>
    </xf>
    <xf numFmtId="0" fontId="0" fillId="0" borderId="11" xfId="0" applyFill="1" applyBorder="1" applyAlignment="1">
      <alignment horizontal="left" vertical="top" wrapText="1"/>
    </xf>
    <xf numFmtId="0" fontId="0" fillId="0" borderId="12" xfId="0" applyFill="1" applyBorder="1" applyAlignment="1">
      <alignment horizontal="left" vertical="top"/>
    </xf>
    <xf numFmtId="0" fontId="3" fillId="0" borderId="10" xfId="0" applyFont="1" applyFill="1" applyBorder="1" applyAlignment="1">
      <alignment horizontal="left" vertical="top" wrapText="1"/>
    </xf>
    <xf numFmtId="0" fontId="3" fillId="0" borderId="11" xfId="0" applyFont="1" applyFill="1" applyBorder="1" applyAlignment="1">
      <alignment horizontal="left" vertical="top" wrapText="1"/>
    </xf>
    <xf numFmtId="0" fontId="3" fillId="0" borderId="12" xfId="0" applyFont="1" applyFill="1" applyBorder="1" applyAlignment="1">
      <alignment horizontal="left" vertical="top" wrapText="1"/>
    </xf>
    <xf numFmtId="16" fontId="0" fillId="0" borderId="0" xfId="0" applyNumberFormat="1" applyFill="1" applyBorder="1"/>
    <xf numFmtId="2" fontId="0" fillId="0" borderId="1" xfId="0" applyNumberFormat="1" applyFont="1" applyBorder="1" applyAlignment="1">
      <alignment horizontal="left" vertical="top" wrapText="1"/>
    </xf>
    <xf numFmtId="2" fontId="0" fillId="0" borderId="3" xfId="0" applyNumberFormat="1" applyFont="1" applyBorder="1" applyAlignment="1">
      <alignment horizontal="left" vertical="top" wrapText="1"/>
    </xf>
    <xf numFmtId="2" fontId="0" fillId="0" borderId="0" xfId="0" applyNumberFormat="1" applyFill="1"/>
    <xf numFmtId="2" fontId="0" fillId="0" borderId="5" xfId="0" applyNumberFormat="1" applyFont="1" applyBorder="1" applyAlignment="1">
      <alignment horizontal="left" vertical="top" wrapText="1"/>
    </xf>
    <xf numFmtId="0" fontId="0" fillId="0" borderId="38" xfId="0" applyBorder="1" applyAlignment="1">
      <alignment horizontal="left" vertical="top" wrapText="1"/>
    </xf>
    <xf numFmtId="0" fontId="0" fillId="0" borderId="0" xfId="0" applyFill="1" applyAlignment="1">
      <alignment wrapText="1"/>
    </xf>
    <xf numFmtId="2" fontId="0" fillId="0" borderId="13" xfId="0" applyNumberFormat="1" applyBorder="1" applyAlignment="1">
      <alignment horizontal="left" vertical="top" wrapText="1"/>
    </xf>
    <xf numFmtId="2" fontId="0" fillId="0" borderId="14" xfId="0" applyNumberFormat="1" applyBorder="1" applyAlignment="1">
      <alignment horizontal="left" vertical="top" wrapText="1"/>
    </xf>
    <xf numFmtId="2" fontId="0" fillId="0" borderId="41" xfId="0" applyNumberFormat="1" applyBorder="1" applyAlignment="1">
      <alignment horizontal="left" vertical="top" wrapText="1"/>
    </xf>
    <xf numFmtId="2" fontId="0" fillId="2" borderId="1" xfId="0" applyNumberFormat="1" applyFill="1" applyBorder="1" applyAlignment="1">
      <alignment horizontal="left" vertical="top" wrapText="1"/>
    </xf>
    <xf numFmtId="2" fontId="0" fillId="2" borderId="8" xfId="0" applyNumberFormat="1" applyFill="1" applyBorder="1" applyAlignment="1">
      <alignment horizontal="left" vertical="top" wrapText="1"/>
    </xf>
    <xf numFmtId="2" fontId="0" fillId="2" borderId="2" xfId="0" applyNumberFormat="1" applyFill="1" applyBorder="1" applyAlignment="1">
      <alignment horizontal="left" vertical="top" wrapText="1"/>
    </xf>
    <xf numFmtId="0" fontId="0" fillId="5" borderId="3" xfId="0" applyFill="1" applyBorder="1" applyAlignment="1">
      <alignment horizontal="center" wrapText="1"/>
    </xf>
    <xf numFmtId="0" fontId="0" fillId="5" borderId="7" xfId="0" applyFill="1" applyBorder="1" applyAlignment="1">
      <alignment horizontal="center" wrapText="1"/>
    </xf>
    <xf numFmtId="0" fontId="0" fillId="5" borderId="4" xfId="0" applyFill="1" applyBorder="1" applyAlignment="1">
      <alignment horizontal="center" wrapText="1"/>
    </xf>
    <xf numFmtId="0" fontId="0" fillId="4" borderId="15" xfId="0" applyFill="1" applyBorder="1" applyAlignment="1">
      <alignment horizontal="center" vertical="top" wrapText="1"/>
    </xf>
    <xf numFmtId="0" fontId="0" fillId="4" borderId="28" xfId="0" applyFill="1" applyBorder="1" applyAlignment="1">
      <alignment horizontal="center" vertical="top" wrapText="1"/>
    </xf>
    <xf numFmtId="0" fontId="0" fillId="4" borderId="29" xfId="0" applyFill="1" applyBorder="1" applyAlignment="1">
      <alignment horizontal="center" vertical="top" wrapText="1"/>
    </xf>
    <xf numFmtId="0" fontId="0" fillId="0" borderId="15" xfId="0" applyBorder="1" applyAlignment="1">
      <alignment horizontal="center" vertical="top"/>
    </xf>
    <xf numFmtId="0" fontId="0" fillId="0" borderId="28" xfId="0" applyBorder="1" applyAlignment="1">
      <alignment horizontal="center" vertical="top"/>
    </xf>
    <xf numFmtId="0" fontId="0" fillId="0" borderId="29" xfId="0" applyBorder="1" applyAlignment="1">
      <alignment horizontal="center" vertical="top"/>
    </xf>
    <xf numFmtId="0" fontId="0" fillId="0" borderId="28" xfId="0" applyBorder="1" applyAlignment="1">
      <alignment horizontal="center"/>
    </xf>
    <xf numFmtId="0" fontId="0" fillId="0" borderId="29" xfId="0" applyBorder="1" applyAlignment="1">
      <alignment horizontal="center"/>
    </xf>
    <xf numFmtId="0" fontId="0" fillId="5" borderId="17" xfId="0" applyFill="1" applyBorder="1" applyAlignment="1">
      <alignment horizontal="center" wrapText="1"/>
    </xf>
    <xf numFmtId="0" fontId="0" fillId="5" borderId="18" xfId="0" applyFill="1" applyBorder="1" applyAlignment="1">
      <alignment horizontal="center" wrapText="1"/>
    </xf>
    <xf numFmtId="0" fontId="0" fillId="5" borderId="19" xfId="0" applyFill="1" applyBorder="1" applyAlignment="1">
      <alignment horizontal="center" wrapText="1"/>
    </xf>
    <xf numFmtId="0" fontId="4" fillId="5" borderId="20" xfId="0" applyFont="1" applyFill="1" applyBorder="1" applyAlignment="1">
      <alignment horizontal="center"/>
    </xf>
    <xf numFmtId="0" fontId="4" fillId="5" borderId="21" xfId="0" applyFont="1" applyFill="1" applyBorder="1" applyAlignment="1">
      <alignment horizontal="center"/>
    </xf>
    <xf numFmtId="0" fontId="4" fillId="5" borderId="22" xfId="0" applyFont="1" applyFill="1" applyBorder="1" applyAlignment="1">
      <alignment horizontal="center"/>
    </xf>
    <xf numFmtId="0" fontId="0" fillId="5" borderId="5" xfId="0" applyFill="1" applyBorder="1" applyAlignment="1">
      <alignment horizontal="center" wrapText="1"/>
    </xf>
    <xf numFmtId="0" fontId="0" fillId="5" borderId="9" xfId="0" applyFill="1" applyBorder="1" applyAlignment="1">
      <alignment horizontal="center" wrapText="1"/>
    </xf>
    <xf numFmtId="0" fontId="0" fillId="5" borderId="6" xfId="0" applyFill="1" applyBorder="1" applyAlignment="1">
      <alignment horizontal="center" wrapText="1"/>
    </xf>
    <xf numFmtId="0" fontId="0" fillId="5" borderId="11" xfId="0" applyFill="1" applyBorder="1" applyAlignment="1">
      <alignment horizontal="center" wrapText="1"/>
    </xf>
    <xf numFmtId="0" fontId="0" fillId="5" borderId="39" xfId="0" applyFill="1" applyBorder="1" applyAlignment="1">
      <alignment horizontal="center" wrapText="1"/>
    </xf>
    <xf numFmtId="0" fontId="0" fillId="5" borderId="40" xfId="0"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Dataset</a:t>
            </a:r>
            <a:r>
              <a:rPr lang="en-GB" baseline="0"/>
              <a:t> 1 - Normalised Projection Spot Confidence % Distribution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Michaelian_Proability_Theory!$B$25:$BQ$25</c:f>
              <c:numCache>
                <c:formatCode>0.00</c:formatCode>
                <c:ptCount val="68"/>
                <c:pt idx="0">
                  <c:v>-6</c:v>
                </c:pt>
                <c:pt idx="1">
                  <c:v>-5</c:v>
                </c:pt>
                <c:pt idx="2">
                  <c:v>-4.8</c:v>
                </c:pt>
                <c:pt idx="3">
                  <c:v>-4.5999999999999996</c:v>
                </c:pt>
                <c:pt idx="4">
                  <c:v>-4.4000000000000004</c:v>
                </c:pt>
                <c:pt idx="5">
                  <c:v>-4.2</c:v>
                </c:pt>
                <c:pt idx="6">
                  <c:v>-4</c:v>
                </c:pt>
                <c:pt idx="7">
                  <c:v>-3.8</c:v>
                </c:pt>
                <c:pt idx="8">
                  <c:v>-3.6</c:v>
                </c:pt>
                <c:pt idx="9">
                  <c:v>-3.4</c:v>
                </c:pt>
                <c:pt idx="10">
                  <c:v>-3.2</c:v>
                </c:pt>
                <c:pt idx="11">
                  <c:v>-3</c:v>
                </c:pt>
                <c:pt idx="12">
                  <c:v>-2.8</c:v>
                </c:pt>
                <c:pt idx="13">
                  <c:v>-2.6</c:v>
                </c:pt>
                <c:pt idx="14">
                  <c:v>-2.4</c:v>
                </c:pt>
                <c:pt idx="15">
                  <c:v>-2.2000000000000002</c:v>
                </c:pt>
                <c:pt idx="16">
                  <c:v>-2</c:v>
                </c:pt>
                <c:pt idx="17">
                  <c:v>-1.8</c:v>
                </c:pt>
                <c:pt idx="18">
                  <c:v>-1.6</c:v>
                </c:pt>
                <c:pt idx="19">
                  <c:v>-1.4</c:v>
                </c:pt>
                <c:pt idx="20">
                  <c:v>-1.2</c:v>
                </c:pt>
                <c:pt idx="21">
                  <c:v>-1</c:v>
                </c:pt>
                <c:pt idx="22">
                  <c:v>-0.8</c:v>
                </c:pt>
                <c:pt idx="23">
                  <c:v>-0.6</c:v>
                </c:pt>
                <c:pt idx="24">
                  <c:v>-0.4</c:v>
                </c:pt>
                <c:pt idx="25">
                  <c:v>-0.2</c:v>
                </c:pt>
                <c:pt idx="26">
                  <c:v>0</c:v>
                </c:pt>
                <c:pt idx="27">
                  <c:v>0.2</c:v>
                </c:pt>
                <c:pt idx="28">
                  <c:v>0.4</c:v>
                </c:pt>
                <c:pt idx="29">
                  <c:v>0.6</c:v>
                </c:pt>
                <c:pt idx="30">
                  <c:v>0.80000000000001004</c:v>
                </c:pt>
                <c:pt idx="31">
                  <c:v>1.00000000000001</c:v>
                </c:pt>
                <c:pt idx="32">
                  <c:v>1.2000000000000099</c:v>
                </c:pt>
                <c:pt idx="33">
                  <c:v>1.4000000000000099</c:v>
                </c:pt>
                <c:pt idx="34">
                  <c:v>1.6000000000000101</c:v>
                </c:pt>
                <c:pt idx="35">
                  <c:v>1.80000000000001</c:v>
                </c:pt>
                <c:pt idx="36">
                  <c:v>2.0000000000000102</c:v>
                </c:pt>
                <c:pt idx="37">
                  <c:v>2.2000000000000099</c:v>
                </c:pt>
                <c:pt idx="38">
                  <c:v>2.4000000000000101</c:v>
                </c:pt>
                <c:pt idx="39">
                  <c:v>2.6000000000000099</c:v>
                </c:pt>
                <c:pt idx="40">
                  <c:v>2.80000000000001</c:v>
                </c:pt>
                <c:pt idx="41">
                  <c:v>3.0000000000000102</c:v>
                </c:pt>
                <c:pt idx="42">
                  <c:v>3.2000000000000099</c:v>
                </c:pt>
                <c:pt idx="43">
                  <c:v>3.4000000000000101</c:v>
                </c:pt>
                <c:pt idx="44">
                  <c:v>3.6000000000000099</c:v>
                </c:pt>
                <c:pt idx="45">
                  <c:v>3.80000000000001</c:v>
                </c:pt>
                <c:pt idx="46">
                  <c:v>4.0000000000000098</c:v>
                </c:pt>
                <c:pt idx="47">
                  <c:v>4.2000000000000099</c:v>
                </c:pt>
                <c:pt idx="48">
                  <c:v>4.4000000000000101</c:v>
                </c:pt>
                <c:pt idx="49">
                  <c:v>4.6000000000000103</c:v>
                </c:pt>
                <c:pt idx="50">
                  <c:v>4.8000000000000096</c:v>
                </c:pt>
                <c:pt idx="51">
                  <c:v>5</c:v>
                </c:pt>
                <c:pt idx="52">
                  <c:v>5.2</c:v>
                </c:pt>
                <c:pt idx="53">
                  <c:v>5.4</c:v>
                </c:pt>
                <c:pt idx="54">
                  <c:v>5.6</c:v>
                </c:pt>
                <c:pt idx="55">
                  <c:v>5.8</c:v>
                </c:pt>
                <c:pt idx="56">
                  <c:v>6</c:v>
                </c:pt>
                <c:pt idx="57">
                  <c:v>6.2</c:v>
                </c:pt>
                <c:pt idx="58">
                  <c:v>6.4</c:v>
                </c:pt>
                <c:pt idx="59">
                  <c:v>6.6</c:v>
                </c:pt>
                <c:pt idx="60">
                  <c:v>6.8</c:v>
                </c:pt>
                <c:pt idx="61">
                  <c:v>7</c:v>
                </c:pt>
                <c:pt idx="62">
                  <c:v>7.2</c:v>
                </c:pt>
                <c:pt idx="63">
                  <c:v>7.4</c:v>
                </c:pt>
                <c:pt idx="64">
                  <c:v>7.6</c:v>
                </c:pt>
                <c:pt idx="65">
                  <c:v>7.8</c:v>
                </c:pt>
                <c:pt idx="66">
                  <c:v>8</c:v>
                </c:pt>
                <c:pt idx="67">
                  <c:v>9</c:v>
                </c:pt>
              </c:numCache>
            </c:numRef>
          </c:xVal>
          <c:yVal>
            <c:numRef>
              <c:f>Michaelian_Proability_Theory!$B$42:$BQ$42</c:f>
              <c:numCache>
                <c:formatCode>0.00</c:formatCode>
                <c:ptCount val="68"/>
                <c:pt idx="0">
                  <c:v>0</c:v>
                </c:pt>
                <c:pt idx="1">
                  <c:v>61.237243569579455</c:v>
                </c:pt>
                <c:pt idx="2">
                  <c:v>61.494869684582099</c:v>
                </c:pt>
                <c:pt idx="3">
                  <c:v>60.921377351802199</c:v>
                </c:pt>
                <c:pt idx="4">
                  <c:v>60.313893192314083</c:v>
                </c:pt>
                <c:pt idx="5">
                  <c:v>60.166748095601676</c:v>
                </c:pt>
                <c:pt idx="6">
                  <c:v>60.707654298836616</c:v>
                </c:pt>
                <c:pt idx="7">
                  <c:v>62.529184511522544</c:v>
                </c:pt>
                <c:pt idx="8">
                  <c:v>65.080152032008371</c:v>
                </c:pt>
                <c:pt idx="9">
                  <c:v>68.134985278701095</c:v>
                </c:pt>
                <c:pt idx="10">
                  <c:v>71.201494017695325</c:v>
                </c:pt>
                <c:pt idx="11">
                  <c:v>73.484692283495349</c:v>
                </c:pt>
                <c:pt idx="12">
                  <c:v>71.66562311117292</c:v>
                </c:pt>
                <c:pt idx="13">
                  <c:v>69.066762729855341</c:v>
                </c:pt>
                <c:pt idx="14">
                  <c:v>66.163239555651217</c:v>
                </c:pt>
                <c:pt idx="15">
                  <c:v>63.309515628210846</c:v>
                </c:pt>
                <c:pt idx="16">
                  <c:v>60.751177658786943</c:v>
                </c:pt>
                <c:pt idx="17">
                  <c:v>58.636728078295839</c:v>
                </c:pt>
                <c:pt idx="18">
                  <c:v>57.029376085378331</c:v>
                </c:pt>
                <c:pt idx="19">
                  <c:v>56.285305018192616</c:v>
                </c:pt>
                <c:pt idx="20">
                  <c:v>56.376686354217121</c:v>
                </c:pt>
                <c:pt idx="21">
                  <c:v>56.936276701471002</c:v>
                </c:pt>
                <c:pt idx="22">
                  <c:v>57.898726205734874</c:v>
                </c:pt>
                <c:pt idx="23">
                  <c:v>59.113391780513808</c:v>
                </c:pt>
                <c:pt idx="24">
                  <c:v>60.332546058976526</c:v>
                </c:pt>
                <c:pt idx="25">
                  <c:v>61.199586345894126</c:v>
                </c:pt>
                <c:pt idx="26">
                  <c:v>61.237243569579455</c:v>
                </c:pt>
                <c:pt idx="27">
                  <c:v>56.7815067685763</c:v>
                </c:pt>
                <c:pt idx="28">
                  <c:v>51.883800000053938</c:v>
                </c:pt>
                <c:pt idx="29">
                  <c:v>47.047493558189501</c:v>
                </c:pt>
                <c:pt idx="30">
                  <c:v>42.583269544329696</c:v>
                </c:pt>
                <c:pt idx="31">
                  <c:v>38.632143644714048</c:v>
                </c:pt>
                <c:pt idx="32">
                  <c:v>35.495960296567176</c:v>
                </c:pt>
                <c:pt idx="33">
                  <c:v>32.748717039106474</c:v>
                </c:pt>
                <c:pt idx="34">
                  <c:v>30.242976219357129</c:v>
                </c:pt>
                <c:pt idx="35">
                  <c:v>27.661633769236467</c:v>
                </c:pt>
                <c:pt idx="36">
                  <c:v>24.494897427831749</c:v>
                </c:pt>
                <c:pt idx="37">
                  <c:v>23.756534180895688</c:v>
                </c:pt>
                <c:pt idx="38">
                  <c:v>22.82674181780073</c:v>
                </c:pt>
                <c:pt idx="39">
                  <c:v>21.767996051180962</c:v>
                </c:pt>
                <c:pt idx="40">
                  <c:v>20.633725775451502</c:v>
                </c:pt>
                <c:pt idx="41">
                  <c:v>19.468887306162035</c:v>
                </c:pt>
                <c:pt idx="42">
                  <c:v>18.310538619350531</c:v>
                </c:pt>
                <c:pt idx="43">
                  <c:v>17.188413590896772</c:v>
                </c:pt>
                <c:pt idx="44">
                  <c:v>16.125496235876028</c:v>
                </c:pt>
                <c:pt idx="45">
                  <c:v>15.138594947912674</c:v>
                </c:pt>
                <c:pt idx="46">
                  <c:v>14.238916738533769</c:v>
                </c:pt>
                <c:pt idx="47">
                  <c:v>13.432641476522722</c:v>
                </c:pt>
                <c:pt idx="48">
                  <c:v>12.721496127272893</c:v>
                </c:pt>
                <c:pt idx="49">
                  <c:v>12.103328992141208</c:v>
                </c:pt>
                <c:pt idx="50">
                  <c:v>11.572683947801776</c:v>
                </c:pt>
                <c:pt idx="51">
                  <c:v>11.121374685599546</c:v>
                </c:pt>
                <c:pt idx="52">
                  <c:v>11.010925380725279</c:v>
                </c:pt>
                <c:pt idx="53">
                  <c:v>10.952696887326164</c:v>
                </c:pt>
                <c:pt idx="54">
                  <c:v>10.952734858478689</c:v>
                </c:pt>
                <c:pt idx="55">
                  <c:v>11.014354761930157</c:v>
                </c:pt>
                <c:pt idx="56">
                  <c:v>11.137567640745063</c:v>
                </c:pt>
                <c:pt idx="57">
                  <c:v>11.318505873951473</c:v>
                </c:pt>
                <c:pt idx="58">
                  <c:v>11.548848937187394</c:v>
                </c:pt>
                <c:pt idx="59">
                  <c:v>11.815249163347172</c:v>
                </c:pt>
                <c:pt idx="60">
                  <c:v>12.098757503227866</c:v>
                </c:pt>
                <c:pt idx="61">
                  <c:v>12.374249286175623</c:v>
                </c:pt>
                <c:pt idx="62">
                  <c:v>12.609849980732056</c:v>
                </c:pt>
                <c:pt idx="63">
                  <c:v>12.76636095528065</c:v>
                </c:pt>
                <c:pt idx="64">
                  <c:v>12.796685238693104</c:v>
                </c:pt>
                <c:pt idx="65">
                  <c:v>12.645253280975748</c:v>
                </c:pt>
                <c:pt idx="66">
                  <c:v>12.24744871391589</c:v>
                </c:pt>
                <c:pt idx="67">
                  <c:v>0</c:v>
                </c:pt>
              </c:numCache>
            </c:numRef>
          </c:yVal>
          <c:smooth val="1"/>
          <c:extLst>
            <c:ext xmlns:c16="http://schemas.microsoft.com/office/drawing/2014/chart" uri="{C3380CC4-5D6E-409C-BE32-E72D297353CC}">
              <c16:uniqueId val="{00000000-D6F4-41DA-A25D-37EE26072906}"/>
            </c:ext>
          </c:extLst>
        </c:ser>
        <c:dLbls>
          <c:showLegendKey val="0"/>
          <c:showVal val="0"/>
          <c:showCatName val="0"/>
          <c:showSerName val="0"/>
          <c:showPercent val="0"/>
          <c:showBubbleSize val="0"/>
        </c:dLbls>
        <c:axId val="903516047"/>
        <c:axId val="903520623"/>
      </c:scatterChart>
      <c:valAx>
        <c:axId val="903516047"/>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520623"/>
        <c:crosses val="autoZero"/>
        <c:crossBetween val="midCat"/>
      </c:valAx>
      <c:valAx>
        <c:axId val="90352062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5160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45</xdr:row>
      <xdr:rowOff>4762</xdr:rowOff>
    </xdr:from>
    <xdr:to>
      <xdr:col>6</xdr:col>
      <xdr:colOff>0</xdr:colOff>
      <xdr:row>60</xdr:row>
      <xdr:rowOff>0</xdr:rowOff>
    </xdr:to>
    <xdr:graphicFrame macro="">
      <xdr:nvGraphicFramePr>
        <xdr:cNvPr id="3" name="Chart 2">
          <a:extLst>
            <a:ext uri="{FF2B5EF4-FFF2-40B4-BE49-F238E27FC236}">
              <a16:creationId xmlns:a16="http://schemas.microsoft.com/office/drawing/2014/main" id="{2810F91E-7CA1-4434-87A2-D26CAC67F0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Q75"/>
  <sheetViews>
    <sheetView tabSelected="1" zoomScale="85" zoomScaleNormal="85" workbookViewId="0"/>
  </sheetViews>
  <sheetFormatPr defaultRowHeight="14.4" x14ac:dyDescent="0.3"/>
  <cols>
    <col min="1" max="1" width="69.6640625" customWidth="1"/>
    <col min="2" max="2" width="10.5546875" bestFit="1" customWidth="1"/>
    <col min="3" max="3" width="10.6640625" customWidth="1"/>
    <col min="4" max="4" width="13.44140625" customWidth="1"/>
    <col min="5" max="5" width="10.5546875" bestFit="1" customWidth="1"/>
    <col min="6" max="6" width="10.109375" customWidth="1"/>
    <col min="7" max="7" width="13.33203125" customWidth="1"/>
    <col min="8" max="8" width="10.88671875" customWidth="1"/>
    <col min="9" max="9" width="9.5546875" customWidth="1"/>
    <col min="10" max="10" width="13.44140625" customWidth="1"/>
    <col min="11" max="62" width="12" customWidth="1"/>
    <col min="63" max="64" width="9.6640625" bestFit="1" customWidth="1"/>
    <col min="65" max="69" width="9.6640625" customWidth="1"/>
  </cols>
  <sheetData>
    <row r="1" spans="1:62" x14ac:dyDescent="0.3">
      <c r="A1" t="s">
        <v>32</v>
      </c>
    </row>
    <row r="2" spans="1:62" x14ac:dyDescent="0.3">
      <c r="A2" s="16" t="s">
        <v>60</v>
      </c>
    </row>
    <row r="3" spans="1:62" ht="15" thickBot="1" x14ac:dyDescent="0.35"/>
    <row r="4" spans="1:62" ht="15" thickBot="1" x14ac:dyDescent="0.35">
      <c r="A4" t="s">
        <v>31</v>
      </c>
      <c r="B4" s="43">
        <v>25</v>
      </c>
    </row>
    <row r="5" spans="1:62" x14ac:dyDescent="0.3">
      <c r="A5" s="16" t="s">
        <v>57</v>
      </c>
    </row>
    <row r="6" spans="1:62" ht="15" thickBot="1" x14ac:dyDescent="0.35"/>
    <row r="7" spans="1:62" ht="15" thickBot="1" x14ac:dyDescent="0.35">
      <c r="A7" s="3" t="s">
        <v>4</v>
      </c>
      <c r="B7" s="83" t="s">
        <v>9</v>
      </c>
      <c r="C7" s="84"/>
      <c r="D7" s="85"/>
      <c r="E7" s="86" t="s">
        <v>10</v>
      </c>
      <c r="F7" s="87"/>
      <c r="G7" s="88"/>
      <c r="H7" s="89" t="s">
        <v>11</v>
      </c>
      <c r="I7" s="89"/>
      <c r="J7" s="9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1"/>
      <c r="BJ7" s="11"/>
    </row>
    <row r="8" spans="1:62" ht="58.2" thickBot="1" x14ac:dyDescent="0.35">
      <c r="A8" s="4" t="s">
        <v>3</v>
      </c>
      <c r="B8" s="8" t="s">
        <v>12</v>
      </c>
      <c r="C8" s="9" t="s">
        <v>33</v>
      </c>
      <c r="D8" s="57" t="s">
        <v>39</v>
      </c>
      <c r="E8" s="5" t="s">
        <v>12</v>
      </c>
      <c r="F8" s="6" t="s">
        <v>33</v>
      </c>
      <c r="G8" s="51" t="s">
        <v>39</v>
      </c>
      <c r="H8" s="5" t="s">
        <v>12</v>
      </c>
      <c r="I8" s="6" t="s">
        <v>33</v>
      </c>
      <c r="J8" s="51" t="s">
        <v>39</v>
      </c>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7"/>
      <c r="BJ8" s="7"/>
    </row>
    <row r="9" spans="1:62" x14ac:dyDescent="0.3">
      <c r="A9" s="12" t="s">
        <v>21</v>
      </c>
      <c r="B9" s="68">
        <v>-5</v>
      </c>
      <c r="C9" s="20">
        <v>1</v>
      </c>
      <c r="D9" s="58">
        <f>(((SUMIFS(C$9:C$16,B$9:B$16,"&gt;="&amp;($B9-(($B$18-$B$17)*(B$4/100))),B$9:B$16,"&lt;="&amp;($B9+(($B$18-$B$17)*(B$4/100)))))))</f>
        <v>5</v>
      </c>
      <c r="E9" s="21"/>
      <c r="F9" s="22"/>
      <c r="G9" s="56"/>
      <c r="H9" s="21"/>
      <c r="I9" s="22"/>
      <c r="J9" s="22"/>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row>
    <row r="10" spans="1:62" x14ac:dyDescent="0.3">
      <c r="A10" s="13" t="s">
        <v>22</v>
      </c>
      <c r="B10" s="69">
        <v>-5</v>
      </c>
      <c r="C10" s="23">
        <v>1</v>
      </c>
      <c r="D10" s="27">
        <f t="shared" ref="D10:D16" si="0">(((SUMIFS(C$9:C$16,B$9:B$16,"&gt;="&amp;($B10-(($B$18-$B$17)*(B$4/100))),B$9:B$16,"&lt;="&amp;($B10+(($B$18-$B$17)*(B$4/100)))))))</f>
        <v>5</v>
      </c>
      <c r="E10" s="24"/>
      <c r="F10" s="25"/>
      <c r="G10" s="55"/>
      <c r="H10" s="24"/>
      <c r="I10" s="25"/>
      <c r="J10" s="25"/>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row>
    <row r="11" spans="1:62" x14ac:dyDescent="0.3">
      <c r="A11" s="13" t="s">
        <v>23</v>
      </c>
      <c r="B11" s="69">
        <v>-3</v>
      </c>
      <c r="C11" s="23">
        <v>1</v>
      </c>
      <c r="D11" s="27">
        <f t="shared" si="0"/>
        <v>6</v>
      </c>
      <c r="E11" s="24"/>
      <c r="F11" s="25"/>
      <c r="G11" s="55"/>
      <c r="H11" s="24"/>
      <c r="I11" s="25"/>
      <c r="J11" s="25"/>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67"/>
    </row>
    <row r="12" spans="1:62" x14ac:dyDescent="0.3">
      <c r="A12" s="13" t="s">
        <v>24</v>
      </c>
      <c r="B12" s="69">
        <v>-3</v>
      </c>
      <c r="C12" s="23">
        <v>1</v>
      </c>
      <c r="D12" s="27">
        <f t="shared" si="0"/>
        <v>6</v>
      </c>
      <c r="E12" s="24"/>
      <c r="F12" s="25"/>
      <c r="G12" s="55"/>
      <c r="H12" s="24"/>
      <c r="I12" s="25"/>
      <c r="J12" s="25"/>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row>
    <row r="13" spans="1:62" x14ac:dyDescent="0.3">
      <c r="A13" s="13" t="s">
        <v>25</v>
      </c>
      <c r="B13" s="69">
        <v>-3</v>
      </c>
      <c r="C13" s="23">
        <v>1</v>
      </c>
      <c r="D13" s="27">
        <f t="shared" si="0"/>
        <v>6</v>
      </c>
      <c r="E13" s="26">
        <v>1</v>
      </c>
      <c r="F13" s="23">
        <v>1</v>
      </c>
      <c r="G13" s="27" t="s">
        <v>8</v>
      </c>
      <c r="H13" s="24"/>
      <c r="I13" s="25"/>
      <c r="J13" s="25"/>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row>
    <row r="14" spans="1:62" x14ac:dyDescent="0.3">
      <c r="A14" s="13" t="s">
        <v>26</v>
      </c>
      <c r="B14" s="69">
        <v>0</v>
      </c>
      <c r="C14" s="23">
        <v>1</v>
      </c>
      <c r="D14" s="27">
        <f t="shared" si="0"/>
        <v>5</v>
      </c>
      <c r="E14" s="26">
        <v>3</v>
      </c>
      <c r="F14" s="23">
        <v>1</v>
      </c>
      <c r="G14" s="27" t="s">
        <v>8</v>
      </c>
      <c r="H14" s="26">
        <v>1</v>
      </c>
      <c r="I14" s="23">
        <v>1</v>
      </c>
      <c r="J14" s="23" t="s">
        <v>8</v>
      </c>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row>
    <row r="15" spans="1:62" x14ac:dyDescent="0.3">
      <c r="A15" s="13" t="s">
        <v>27</v>
      </c>
      <c r="B15" s="69">
        <v>2</v>
      </c>
      <c r="C15" s="23">
        <v>1</v>
      </c>
      <c r="D15" s="27">
        <f t="shared" si="0"/>
        <v>2</v>
      </c>
      <c r="E15" s="26">
        <v>5</v>
      </c>
      <c r="F15" s="23">
        <v>1</v>
      </c>
      <c r="G15" s="27" t="s">
        <v>8</v>
      </c>
      <c r="H15" s="26">
        <v>5</v>
      </c>
      <c r="I15" s="23">
        <v>1</v>
      </c>
      <c r="J15" s="23" t="s">
        <v>8</v>
      </c>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row>
    <row r="16" spans="1:62" ht="15" thickBot="1" x14ac:dyDescent="0.35">
      <c r="A16" s="14" t="s">
        <v>28</v>
      </c>
      <c r="B16" s="71">
        <v>8</v>
      </c>
      <c r="C16" s="28">
        <v>1</v>
      </c>
      <c r="D16" s="59">
        <f t="shared" si="0"/>
        <v>1</v>
      </c>
      <c r="E16" s="29">
        <v>7</v>
      </c>
      <c r="F16" s="30">
        <v>1</v>
      </c>
      <c r="G16" s="31" t="s">
        <v>8</v>
      </c>
      <c r="H16" s="29">
        <v>9</v>
      </c>
      <c r="I16" s="30">
        <v>1</v>
      </c>
      <c r="J16" s="30" t="s">
        <v>8</v>
      </c>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row>
    <row r="17" spans="1:69" x14ac:dyDescent="0.3">
      <c r="A17" s="64" t="s">
        <v>1</v>
      </c>
      <c r="B17" s="32">
        <f>MIN($B$9,$B$10,$B$11,$B$12,$B$13,$B$14,$B$15,$B$16)</f>
        <v>-5</v>
      </c>
      <c r="C17" s="33"/>
      <c r="D17" s="52"/>
      <c r="E17" s="34">
        <f>MIN($E$13,$E$14,$E$15,$E$16)</f>
        <v>1</v>
      </c>
      <c r="F17" s="35"/>
      <c r="G17" s="36"/>
      <c r="H17" s="48">
        <f>MIN($H$14,$H$15,$H$16)</f>
        <v>1</v>
      </c>
      <c r="I17" s="35"/>
      <c r="J17" s="36"/>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row>
    <row r="18" spans="1:69" x14ac:dyDescent="0.3">
      <c r="A18" s="65" t="s">
        <v>2</v>
      </c>
      <c r="B18" s="37">
        <f>MAX($B$9,$B$10,$B$11,$B$12,$B$13,$B$14,$B$15,$B$16)</f>
        <v>8</v>
      </c>
      <c r="C18" s="38"/>
      <c r="D18" s="53"/>
      <c r="E18" s="37">
        <f>MAX($E$13,$E$14,$E$15,$E$16)</f>
        <v>7</v>
      </c>
      <c r="F18" s="38"/>
      <c r="G18" s="39"/>
      <c r="H18" s="49">
        <f>MAX($H$14,$H$15,$H$16)</f>
        <v>9</v>
      </c>
      <c r="I18" s="38"/>
      <c r="J18" s="39"/>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row>
    <row r="19" spans="1:69" x14ac:dyDescent="0.3">
      <c r="A19" s="65" t="s">
        <v>0</v>
      </c>
      <c r="B19" s="37">
        <f>((SUM($B$9:$B$16)-(($B$17-1)*SUM($C$9:$C$16)))/SUM($C$9:$C$16))</f>
        <v>4.875</v>
      </c>
      <c r="C19" s="38"/>
      <c r="D19" s="53"/>
      <c r="E19" s="37">
        <f>((SUM($E$9:$E$16)-(($E$17-1)*SUM($F$9:$F$16)))/SUM($F$9:$F$16))</f>
        <v>4</v>
      </c>
      <c r="F19" s="38"/>
      <c r="G19" s="39"/>
      <c r="H19" s="49">
        <f>((SUM($H$9:$H$16)-(($H$17-1)*SUM($I$9:$I$16)))/SUM($I$9:$I$16))</f>
        <v>5</v>
      </c>
      <c r="I19" s="38"/>
      <c r="J19" s="39"/>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row>
    <row r="20" spans="1:69" x14ac:dyDescent="0.3">
      <c r="A20" s="65" t="s">
        <v>6</v>
      </c>
      <c r="B20" s="37">
        <f>(((SQRT((($B$9-($B$17-1))-$B$19)^2)+SQRT((($B$10-($B$17-1))-$B$19)^2)+SQRT((($B$11-($B$17-1))-$B$19)^2)+SQRT((($B$12-($B$17-1))-$B$19)^2)+SQRT((($B$13-($B$17-1))-$B$19)^2)+SQRT((($B$14-($B$17-1))-$B$19)^2)+SQRT((($B$15-($B$17-1))-$B$19)^2)+SQRT((($B$16-($B$17-1))-$B$19)^2))/SUM($C$9:$C$16))*100)</f>
        <v>334.375</v>
      </c>
      <c r="C20" s="38"/>
      <c r="D20" s="53"/>
      <c r="E20" s="37">
        <f>(((SQRT((($E$13-($E$17-1))-$E$19)^2)+SQRT((($E$14-($E$17-1))-$E$19)^2)+SQRT((($E$15-($E$17-1))-$E$19)^2)+SQRT((($E$16-($E$17-1))-$E$19)^2))/SUM($F$9:$F$16))*100)</f>
        <v>200</v>
      </c>
      <c r="F20" s="38"/>
      <c r="G20" s="39"/>
      <c r="H20" s="49">
        <f>(((SQRT((($H$14-($H$17-1))-$H$19)^2)+SQRT((($H$15-($H$17-1))-$H$19)^2)+SQRT((($H$16-($H$17-1))-$H$19)^2))/SUM($I$9:$I$16))*100)</f>
        <v>266.66666666666663</v>
      </c>
      <c r="I20" s="38"/>
      <c r="J20" s="39"/>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row>
    <row r="21" spans="1:69" ht="15" thickBot="1" x14ac:dyDescent="0.35">
      <c r="A21" s="66" t="s">
        <v>37</v>
      </c>
      <c r="B21" s="40">
        <f>(((B$20*(SUM($F$9:$F$16)+SUM($I$9:$I$16)))/SUM($C$9:$C$16))/SUM($I$9:$I$16))</f>
        <v>97.526041666666671</v>
      </c>
      <c r="C21" s="41"/>
      <c r="D21" s="54"/>
      <c r="E21" s="40">
        <f>(((E$20*(SUM($C$9:$C$16)+SUM($I$9:$I$16)))/SUM($F$9:$F$16))/SUM($I$9:$I$16))</f>
        <v>183.33333333333334</v>
      </c>
      <c r="F21" s="41"/>
      <c r="G21" s="42"/>
      <c r="H21" s="50">
        <f>(((H$20*(SUM($C$9:$C$16)+SUM($F$9:$F$16)))/SUM($I$9:$I$16))/SUM($I$9:$I$16))</f>
        <v>355.55555555555549</v>
      </c>
      <c r="I21" s="41"/>
      <c r="J21" s="42"/>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row>
    <row r="22" spans="1:69" x14ac:dyDescent="0.3">
      <c r="A22" s="17" t="s">
        <v>40</v>
      </c>
      <c r="B22" s="3"/>
      <c r="C22" s="3"/>
      <c r="D22" s="3"/>
      <c r="E22" s="3"/>
      <c r="F22" s="1"/>
    </row>
    <row r="23" spans="1:69" ht="15" thickBot="1" x14ac:dyDescent="0.35">
      <c r="A23" s="3"/>
      <c r="B23" s="3"/>
      <c r="C23" s="3"/>
      <c r="D23" s="3"/>
      <c r="E23" s="3"/>
      <c r="F23" s="1"/>
    </row>
    <row r="24" spans="1:69" ht="15" thickBot="1" x14ac:dyDescent="0.35">
      <c r="A24" s="3" t="s">
        <v>5</v>
      </c>
      <c r="B24" s="83" t="s">
        <v>9</v>
      </c>
      <c r="C24" s="84"/>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c r="AI24" s="84"/>
      <c r="AJ24" s="84"/>
      <c r="AK24" s="84"/>
      <c r="AL24" s="84"/>
      <c r="AM24" s="84"/>
      <c r="AN24" s="84"/>
      <c r="AO24" s="84"/>
      <c r="AP24" s="84"/>
      <c r="AQ24" s="84"/>
      <c r="AR24" s="84"/>
      <c r="AS24" s="84"/>
      <c r="AT24" s="84"/>
      <c r="AU24" s="84"/>
      <c r="AV24" s="84"/>
      <c r="AW24" s="84"/>
      <c r="AX24" s="84"/>
      <c r="AY24" s="84"/>
      <c r="AZ24" s="84"/>
      <c r="BA24" s="84"/>
      <c r="BB24" s="84"/>
      <c r="BC24" s="84"/>
      <c r="BD24" s="84"/>
      <c r="BE24" s="84"/>
      <c r="BF24" s="84"/>
      <c r="BG24" s="84"/>
      <c r="BH24" s="84"/>
      <c r="BI24" s="84"/>
      <c r="BJ24" s="84"/>
      <c r="BK24" s="84"/>
      <c r="BL24" s="84"/>
      <c r="BM24" s="84"/>
      <c r="BN24" s="84"/>
      <c r="BO24" s="84"/>
      <c r="BP24" s="84"/>
      <c r="BQ24" s="85"/>
    </row>
    <row r="25" spans="1:69" ht="15" thickBot="1" x14ac:dyDescent="0.35">
      <c r="A25" s="72" t="s">
        <v>7</v>
      </c>
      <c r="B25" s="74">
        <v>-6</v>
      </c>
      <c r="C25" s="75">
        <v>-5</v>
      </c>
      <c r="D25" s="75">
        <v>-4.8</v>
      </c>
      <c r="E25" s="75">
        <v>-4.5999999999999996</v>
      </c>
      <c r="F25" s="75">
        <v>-4.4000000000000004</v>
      </c>
      <c r="G25" s="75">
        <v>-4.2</v>
      </c>
      <c r="H25" s="75">
        <v>-4</v>
      </c>
      <c r="I25" s="75">
        <v>-3.8</v>
      </c>
      <c r="J25" s="75">
        <v>-3.6</v>
      </c>
      <c r="K25" s="75">
        <v>-3.4</v>
      </c>
      <c r="L25" s="75">
        <v>-3.2</v>
      </c>
      <c r="M25" s="75">
        <v>-3</v>
      </c>
      <c r="N25" s="75">
        <v>-2.8</v>
      </c>
      <c r="O25" s="75">
        <v>-2.6</v>
      </c>
      <c r="P25" s="75">
        <v>-2.4</v>
      </c>
      <c r="Q25" s="75">
        <v>-2.2000000000000002</v>
      </c>
      <c r="R25" s="75">
        <v>-2</v>
      </c>
      <c r="S25" s="75">
        <v>-1.8</v>
      </c>
      <c r="T25" s="75">
        <v>-1.6</v>
      </c>
      <c r="U25" s="75">
        <v>-1.4</v>
      </c>
      <c r="V25" s="75">
        <v>-1.2</v>
      </c>
      <c r="W25" s="75">
        <v>-1</v>
      </c>
      <c r="X25" s="75">
        <v>-0.8</v>
      </c>
      <c r="Y25" s="75">
        <v>-0.6</v>
      </c>
      <c r="Z25" s="75">
        <v>-0.4</v>
      </c>
      <c r="AA25" s="75">
        <v>-0.2</v>
      </c>
      <c r="AB25" s="75">
        <v>0</v>
      </c>
      <c r="AC25" s="75">
        <v>0.2</v>
      </c>
      <c r="AD25" s="75">
        <v>0.4</v>
      </c>
      <c r="AE25" s="75">
        <v>0.6</v>
      </c>
      <c r="AF25" s="75">
        <v>0.80000000000001004</v>
      </c>
      <c r="AG25" s="75">
        <v>1.00000000000001</v>
      </c>
      <c r="AH25" s="75">
        <v>1.2000000000000099</v>
      </c>
      <c r="AI25" s="75">
        <v>1.4000000000000099</v>
      </c>
      <c r="AJ25" s="75">
        <v>1.6000000000000101</v>
      </c>
      <c r="AK25" s="75">
        <v>1.80000000000001</v>
      </c>
      <c r="AL25" s="75">
        <v>2.0000000000000102</v>
      </c>
      <c r="AM25" s="75">
        <v>2.2000000000000099</v>
      </c>
      <c r="AN25" s="75">
        <v>2.4000000000000101</v>
      </c>
      <c r="AO25" s="75">
        <v>2.6000000000000099</v>
      </c>
      <c r="AP25" s="75">
        <v>2.80000000000001</v>
      </c>
      <c r="AQ25" s="75">
        <v>3.0000000000000102</v>
      </c>
      <c r="AR25" s="75">
        <v>3.2000000000000099</v>
      </c>
      <c r="AS25" s="75">
        <v>3.4000000000000101</v>
      </c>
      <c r="AT25" s="75">
        <v>3.6000000000000099</v>
      </c>
      <c r="AU25" s="75">
        <v>3.80000000000001</v>
      </c>
      <c r="AV25" s="75">
        <v>4.0000000000000098</v>
      </c>
      <c r="AW25" s="75">
        <v>4.2000000000000099</v>
      </c>
      <c r="AX25" s="75">
        <v>4.4000000000000101</v>
      </c>
      <c r="AY25" s="75">
        <v>4.6000000000000103</v>
      </c>
      <c r="AZ25" s="75">
        <v>4.8000000000000096</v>
      </c>
      <c r="BA25" s="75">
        <v>5</v>
      </c>
      <c r="BB25" s="75">
        <v>5.2</v>
      </c>
      <c r="BC25" s="75">
        <v>5.4</v>
      </c>
      <c r="BD25" s="75">
        <v>5.6</v>
      </c>
      <c r="BE25" s="75">
        <v>5.8</v>
      </c>
      <c r="BF25" s="75">
        <v>6</v>
      </c>
      <c r="BG25" s="75">
        <v>6.2</v>
      </c>
      <c r="BH25" s="75">
        <v>6.4</v>
      </c>
      <c r="BI25" s="75">
        <v>6.6</v>
      </c>
      <c r="BJ25" s="75">
        <v>6.8</v>
      </c>
      <c r="BK25" s="75">
        <v>7</v>
      </c>
      <c r="BL25" s="75">
        <v>7.2</v>
      </c>
      <c r="BM25" s="75">
        <v>7.4</v>
      </c>
      <c r="BN25" s="75">
        <v>7.6</v>
      </c>
      <c r="BO25" s="75">
        <v>7.8</v>
      </c>
      <c r="BP25" s="75">
        <v>8</v>
      </c>
      <c r="BQ25" s="76">
        <v>9</v>
      </c>
    </row>
    <row r="26" spans="1:69" x14ac:dyDescent="0.3">
      <c r="A26" s="61" t="s">
        <v>14</v>
      </c>
      <c r="B26" s="77" t="str">
        <f t="shared" ref="B26:BQ26" si="1">(IF(B$25&gt;$B$18,"OOR",IF(B$25&lt;$B$17,"OOR",LARGE($B$9:$B$16,COUNTIF($B$9:$B$16,"&gt;"&amp;B$25)+1))))</f>
        <v>OOR</v>
      </c>
      <c r="C26" s="78">
        <f t="shared" si="1"/>
        <v>-5</v>
      </c>
      <c r="D26" s="78">
        <f t="shared" si="1"/>
        <v>-5</v>
      </c>
      <c r="E26" s="78">
        <f t="shared" si="1"/>
        <v>-5</v>
      </c>
      <c r="F26" s="78">
        <f t="shared" si="1"/>
        <v>-5</v>
      </c>
      <c r="G26" s="78">
        <f t="shared" si="1"/>
        <v>-5</v>
      </c>
      <c r="H26" s="78">
        <f t="shared" si="1"/>
        <v>-5</v>
      </c>
      <c r="I26" s="78">
        <f t="shared" si="1"/>
        <v>-5</v>
      </c>
      <c r="J26" s="78">
        <f t="shared" si="1"/>
        <v>-5</v>
      </c>
      <c r="K26" s="78">
        <f t="shared" si="1"/>
        <v>-5</v>
      </c>
      <c r="L26" s="78">
        <f t="shared" si="1"/>
        <v>-5</v>
      </c>
      <c r="M26" s="78">
        <f t="shared" si="1"/>
        <v>-3</v>
      </c>
      <c r="N26" s="78">
        <f t="shared" si="1"/>
        <v>-3</v>
      </c>
      <c r="O26" s="78">
        <f t="shared" si="1"/>
        <v>-3</v>
      </c>
      <c r="P26" s="78">
        <f t="shared" si="1"/>
        <v>-3</v>
      </c>
      <c r="Q26" s="78">
        <f t="shared" si="1"/>
        <v>-3</v>
      </c>
      <c r="R26" s="78">
        <f t="shared" si="1"/>
        <v>-3</v>
      </c>
      <c r="S26" s="78">
        <f t="shared" si="1"/>
        <v>-3</v>
      </c>
      <c r="T26" s="78">
        <f t="shared" si="1"/>
        <v>-3</v>
      </c>
      <c r="U26" s="78">
        <f t="shared" si="1"/>
        <v>-3</v>
      </c>
      <c r="V26" s="78">
        <f t="shared" si="1"/>
        <v>-3</v>
      </c>
      <c r="W26" s="78">
        <f t="shared" si="1"/>
        <v>-3</v>
      </c>
      <c r="X26" s="78">
        <f t="shared" si="1"/>
        <v>-3</v>
      </c>
      <c r="Y26" s="78">
        <f t="shared" si="1"/>
        <v>-3</v>
      </c>
      <c r="Z26" s="78">
        <f t="shared" si="1"/>
        <v>-3</v>
      </c>
      <c r="AA26" s="78">
        <f t="shared" si="1"/>
        <v>-3</v>
      </c>
      <c r="AB26" s="78">
        <f t="shared" si="1"/>
        <v>0</v>
      </c>
      <c r="AC26" s="78">
        <f t="shared" si="1"/>
        <v>0</v>
      </c>
      <c r="AD26" s="78">
        <f t="shared" si="1"/>
        <v>0</v>
      </c>
      <c r="AE26" s="78">
        <f t="shared" si="1"/>
        <v>0</v>
      </c>
      <c r="AF26" s="78">
        <f t="shared" si="1"/>
        <v>0</v>
      </c>
      <c r="AG26" s="78">
        <f t="shared" si="1"/>
        <v>0</v>
      </c>
      <c r="AH26" s="78">
        <f t="shared" si="1"/>
        <v>0</v>
      </c>
      <c r="AI26" s="78">
        <f t="shared" si="1"/>
        <v>0</v>
      </c>
      <c r="AJ26" s="78">
        <f t="shared" si="1"/>
        <v>0</v>
      </c>
      <c r="AK26" s="78">
        <f t="shared" si="1"/>
        <v>0</v>
      </c>
      <c r="AL26" s="78">
        <f t="shared" si="1"/>
        <v>2</v>
      </c>
      <c r="AM26" s="78">
        <f t="shared" si="1"/>
        <v>2</v>
      </c>
      <c r="AN26" s="78">
        <f t="shared" si="1"/>
        <v>2</v>
      </c>
      <c r="AO26" s="78">
        <f t="shared" si="1"/>
        <v>2</v>
      </c>
      <c r="AP26" s="78">
        <f t="shared" si="1"/>
        <v>2</v>
      </c>
      <c r="AQ26" s="78">
        <f t="shared" si="1"/>
        <v>2</v>
      </c>
      <c r="AR26" s="78">
        <f t="shared" si="1"/>
        <v>2</v>
      </c>
      <c r="AS26" s="78">
        <f t="shared" si="1"/>
        <v>2</v>
      </c>
      <c r="AT26" s="78">
        <f t="shared" si="1"/>
        <v>2</v>
      </c>
      <c r="AU26" s="78">
        <f t="shared" si="1"/>
        <v>2</v>
      </c>
      <c r="AV26" s="78">
        <f t="shared" si="1"/>
        <v>2</v>
      </c>
      <c r="AW26" s="78">
        <f t="shared" si="1"/>
        <v>2</v>
      </c>
      <c r="AX26" s="78">
        <f t="shared" si="1"/>
        <v>2</v>
      </c>
      <c r="AY26" s="78">
        <f t="shared" si="1"/>
        <v>2</v>
      </c>
      <c r="AZ26" s="78">
        <f t="shared" si="1"/>
        <v>2</v>
      </c>
      <c r="BA26" s="78">
        <f t="shared" si="1"/>
        <v>2</v>
      </c>
      <c r="BB26" s="78">
        <f t="shared" si="1"/>
        <v>2</v>
      </c>
      <c r="BC26" s="78">
        <f t="shared" si="1"/>
        <v>2</v>
      </c>
      <c r="BD26" s="78">
        <f t="shared" si="1"/>
        <v>2</v>
      </c>
      <c r="BE26" s="78">
        <f t="shared" si="1"/>
        <v>2</v>
      </c>
      <c r="BF26" s="78">
        <f t="shared" si="1"/>
        <v>2</v>
      </c>
      <c r="BG26" s="78">
        <f t="shared" si="1"/>
        <v>2</v>
      </c>
      <c r="BH26" s="78">
        <f t="shared" si="1"/>
        <v>2</v>
      </c>
      <c r="BI26" s="78">
        <f t="shared" si="1"/>
        <v>2</v>
      </c>
      <c r="BJ26" s="78">
        <f t="shared" si="1"/>
        <v>2</v>
      </c>
      <c r="BK26" s="78">
        <f t="shared" si="1"/>
        <v>2</v>
      </c>
      <c r="BL26" s="78">
        <f t="shared" si="1"/>
        <v>2</v>
      </c>
      <c r="BM26" s="78">
        <f t="shared" si="1"/>
        <v>2</v>
      </c>
      <c r="BN26" s="78">
        <f t="shared" si="1"/>
        <v>2</v>
      </c>
      <c r="BO26" s="78">
        <f t="shared" si="1"/>
        <v>2</v>
      </c>
      <c r="BP26" s="78">
        <f t="shared" si="1"/>
        <v>8</v>
      </c>
      <c r="BQ26" s="79" t="str">
        <f t="shared" si="1"/>
        <v>OOR</v>
      </c>
    </row>
    <row r="27" spans="1:69" x14ac:dyDescent="0.3">
      <c r="A27" s="62" t="s">
        <v>13</v>
      </c>
      <c r="B27" s="18" t="str">
        <f t="shared" ref="B27:BQ27" si="2">(IF(B$25&gt;$B$18,"OOR",IF(B$25&lt;$B$17,"OOR",SMALL($B$9:$B$16,COUNTIF($B$9:$B$16,"&lt;"&amp;B$25)+1))))</f>
        <v>OOR</v>
      </c>
      <c r="C27" s="44">
        <f t="shared" si="2"/>
        <v>-5</v>
      </c>
      <c r="D27" s="44">
        <f t="shared" si="2"/>
        <v>-3</v>
      </c>
      <c r="E27" s="44">
        <f t="shared" si="2"/>
        <v>-3</v>
      </c>
      <c r="F27" s="44">
        <f t="shared" si="2"/>
        <v>-3</v>
      </c>
      <c r="G27" s="44">
        <f t="shared" si="2"/>
        <v>-3</v>
      </c>
      <c r="H27" s="44">
        <f t="shared" si="2"/>
        <v>-3</v>
      </c>
      <c r="I27" s="44">
        <f t="shared" si="2"/>
        <v>-3</v>
      </c>
      <c r="J27" s="44">
        <f t="shared" si="2"/>
        <v>-3</v>
      </c>
      <c r="K27" s="44">
        <f t="shared" si="2"/>
        <v>-3</v>
      </c>
      <c r="L27" s="44">
        <f t="shared" si="2"/>
        <v>-3</v>
      </c>
      <c r="M27" s="44">
        <f t="shared" si="2"/>
        <v>-3</v>
      </c>
      <c r="N27" s="44">
        <f t="shared" si="2"/>
        <v>0</v>
      </c>
      <c r="O27" s="44">
        <f t="shared" si="2"/>
        <v>0</v>
      </c>
      <c r="P27" s="44">
        <f t="shared" si="2"/>
        <v>0</v>
      </c>
      <c r="Q27" s="44">
        <f t="shared" si="2"/>
        <v>0</v>
      </c>
      <c r="R27" s="44">
        <f t="shared" si="2"/>
        <v>0</v>
      </c>
      <c r="S27" s="44">
        <f t="shared" si="2"/>
        <v>0</v>
      </c>
      <c r="T27" s="44">
        <f t="shared" si="2"/>
        <v>0</v>
      </c>
      <c r="U27" s="44">
        <f t="shared" si="2"/>
        <v>0</v>
      </c>
      <c r="V27" s="44">
        <f t="shared" si="2"/>
        <v>0</v>
      </c>
      <c r="W27" s="44">
        <f t="shared" si="2"/>
        <v>0</v>
      </c>
      <c r="X27" s="44">
        <f t="shared" si="2"/>
        <v>0</v>
      </c>
      <c r="Y27" s="44">
        <f t="shared" si="2"/>
        <v>0</v>
      </c>
      <c r="Z27" s="44">
        <f t="shared" si="2"/>
        <v>0</v>
      </c>
      <c r="AA27" s="44">
        <f t="shared" si="2"/>
        <v>0</v>
      </c>
      <c r="AB27" s="44">
        <f t="shared" si="2"/>
        <v>0</v>
      </c>
      <c r="AC27" s="44">
        <f t="shared" si="2"/>
        <v>2</v>
      </c>
      <c r="AD27" s="44">
        <f t="shared" si="2"/>
        <v>2</v>
      </c>
      <c r="AE27" s="44">
        <f t="shared" si="2"/>
        <v>2</v>
      </c>
      <c r="AF27" s="44">
        <f t="shared" si="2"/>
        <v>2</v>
      </c>
      <c r="AG27" s="44">
        <f t="shared" si="2"/>
        <v>2</v>
      </c>
      <c r="AH27" s="44">
        <f t="shared" si="2"/>
        <v>2</v>
      </c>
      <c r="AI27" s="44">
        <f t="shared" si="2"/>
        <v>2</v>
      </c>
      <c r="AJ27" s="44">
        <f t="shared" si="2"/>
        <v>2</v>
      </c>
      <c r="AK27" s="44">
        <f t="shared" si="2"/>
        <v>2</v>
      </c>
      <c r="AL27" s="44">
        <f t="shared" si="2"/>
        <v>8</v>
      </c>
      <c r="AM27" s="44">
        <f t="shared" si="2"/>
        <v>8</v>
      </c>
      <c r="AN27" s="44">
        <f t="shared" si="2"/>
        <v>8</v>
      </c>
      <c r="AO27" s="44">
        <f t="shared" si="2"/>
        <v>8</v>
      </c>
      <c r="AP27" s="44">
        <f t="shared" si="2"/>
        <v>8</v>
      </c>
      <c r="AQ27" s="44">
        <f t="shared" si="2"/>
        <v>8</v>
      </c>
      <c r="AR27" s="44">
        <f t="shared" si="2"/>
        <v>8</v>
      </c>
      <c r="AS27" s="44">
        <f t="shared" si="2"/>
        <v>8</v>
      </c>
      <c r="AT27" s="44">
        <f t="shared" si="2"/>
        <v>8</v>
      </c>
      <c r="AU27" s="44">
        <f t="shared" si="2"/>
        <v>8</v>
      </c>
      <c r="AV27" s="44">
        <f t="shared" si="2"/>
        <v>8</v>
      </c>
      <c r="AW27" s="44">
        <f t="shared" si="2"/>
        <v>8</v>
      </c>
      <c r="AX27" s="44">
        <f t="shared" si="2"/>
        <v>8</v>
      </c>
      <c r="AY27" s="44">
        <f t="shared" si="2"/>
        <v>8</v>
      </c>
      <c r="AZ27" s="44">
        <f t="shared" si="2"/>
        <v>8</v>
      </c>
      <c r="BA27" s="44">
        <f t="shared" si="2"/>
        <v>8</v>
      </c>
      <c r="BB27" s="44">
        <f t="shared" si="2"/>
        <v>8</v>
      </c>
      <c r="BC27" s="44">
        <f t="shared" si="2"/>
        <v>8</v>
      </c>
      <c r="BD27" s="44">
        <f t="shared" si="2"/>
        <v>8</v>
      </c>
      <c r="BE27" s="44">
        <f t="shared" si="2"/>
        <v>8</v>
      </c>
      <c r="BF27" s="44">
        <f t="shared" si="2"/>
        <v>8</v>
      </c>
      <c r="BG27" s="44">
        <f t="shared" si="2"/>
        <v>8</v>
      </c>
      <c r="BH27" s="44">
        <f t="shared" si="2"/>
        <v>8</v>
      </c>
      <c r="BI27" s="44">
        <f t="shared" si="2"/>
        <v>8</v>
      </c>
      <c r="BJ27" s="44">
        <f t="shared" si="2"/>
        <v>8</v>
      </c>
      <c r="BK27" s="44">
        <f t="shared" si="2"/>
        <v>8</v>
      </c>
      <c r="BL27" s="44">
        <f t="shared" si="2"/>
        <v>8</v>
      </c>
      <c r="BM27" s="44">
        <f t="shared" si="2"/>
        <v>8</v>
      </c>
      <c r="BN27" s="44">
        <f t="shared" si="2"/>
        <v>8</v>
      </c>
      <c r="BO27" s="44">
        <f t="shared" si="2"/>
        <v>8</v>
      </c>
      <c r="BP27" s="44">
        <f t="shared" si="2"/>
        <v>8</v>
      </c>
      <c r="BQ27" s="45" t="str">
        <f t="shared" si="2"/>
        <v>OOR</v>
      </c>
    </row>
    <row r="28" spans="1:69" x14ac:dyDescent="0.3">
      <c r="A28" s="62" t="s">
        <v>48</v>
      </c>
      <c r="B28" s="18">
        <f>(IF(ISNUMBER(B$26),IF(B$26=B$27,B$34,(((B$34*(1-((B$26-B$26)/(B$27-B$26))))*((B$27-B$26)/(B$27-B$26)))+((B$35*(1-((B$27-B$26)/(B$27-B$26))))*((B$26-B$26)/(B$27-B$26)))+((B$36*(1-((B$26-B$26)/(B$27-B$26))))*((B$27-B$26)/(B$27-B$26)))+((B$37*(1-((B$27-B$26)/(B$27-B$26))))*((B$26-B$26)/(B$27-B$26))))),0))</f>
        <v>0</v>
      </c>
      <c r="C28" s="44">
        <f>(IF(ISNUMBER(C$26),IF(C$26=C$27,C$34,(((C$34*(1-((C$26-C$26)/(C$27-C$26))))*((C$27-C$26)/(C$27-C$26)))+((C$35*(1-((C$27-C$26)/(C$27-C$26))))*((C$26-C$26)/(C$27-C$26)))+((C$36*(1-((C$26-C$26)/(C$27-C$26))))*((C$27-C$26)/(C$27-C$26)))+((C$37*(1-((C$27-C$26)/(C$27-C$26))))*((C$26-C$26)/(C$27-C$26))))),0))</f>
        <v>30.618621784789728</v>
      </c>
      <c r="D28" s="44">
        <f>(IF(ISNUMBER(D$26),IF(D$26=D$27,D$34,(((D$34*(1-((D$26-D$26)/(D$27-D$26))))*((D$27-D$26)/(D$27-D$26)))+((D$35*(1-((D$27-D$26)/(D$27-D$26))))*((D$26-D$26)/(D$27-D$26)))+((D$36*(1-((D$26-D$26)/(D$27-D$26))))*((D$27-D$26)/(D$27-D$26)))+((D$37*(1-((D$27-D$26)/(D$27-D$26))))*((D$26-D$26)/(D$27-D$26))))),0))</f>
        <v>30.618621784789728</v>
      </c>
      <c r="E28" s="44">
        <f>(IF(ISNUMBER(E$26),IF(E$26=E$27,E$34,(((E$34*(1-((E$26-E$26)/(E$27-E$26))))*((E$27-E$26)/(E$27-E$26)))+((E$35*(1-((E$27-E$26)/(E$27-E$26))))*((E$26-E$26)/(E$27-E$26)))+((E$36*(1-((E$26-E$26)/(E$27-E$26))))*((E$27-E$26)/(E$27-E$26)))+((E$37*(1-((E$27-E$26)/(E$27-E$26))))*((E$26-E$26)/(E$27-E$26))))),0))</f>
        <v>30.618621784789728</v>
      </c>
      <c r="F28" s="44">
        <f>(IF(ISNUMBER(F$26),IF(F$26=F$27,F$34,(((F$34*(1-((F$26-F$26)/(F$27-F$26))))*((F$27-F$26)/(F$27-F$26)))+((F$35*(1-((F$27-F$26)/(F$27-F$26))))*((F$26-F$26)/(F$27-F$26)))+((F$36*(1-((F$26-F$26)/(F$27-F$26))))*((F$27-F$26)/(F$27-F$26)))+((F$37*(1-((F$27-F$26)/(F$27-F$26))))*((F$26-F$26)/(F$27-F$26))))),0))</f>
        <v>30.618621784789731</v>
      </c>
      <c r="G28" s="44">
        <f>(IF(ISNUMBER(G$26),IF(G$26=G$27,G$34,(((G$34*(1-((G$26-G$26)/(G$27-G$26))))*((G$27-G$26)/(G$27-G$26)))+((G$35*(1-((G$27-G$26)/(G$27-G$26))))*((G$26-G$26)/(G$27-G$26)))+((G$36*(1-((G$26-G$26)/(G$27-G$26))))*((G$27-G$26)/(G$27-G$26)))+((G$37*(1-((G$27-G$26)/(G$27-G$26))))*((G$26-G$26)/(G$27-G$26))))),0))</f>
        <v>30.618621784789724</v>
      </c>
      <c r="H28" s="44">
        <f>(IF(ISNUMBER(H$26),IF(H$26=H$27,H$34,(((H$34*(1-((H$26-H$26)/(H$27-H$26))))*((H$27-H$26)/(H$27-H$26)))+((H$35*(1-((H$27-H$26)/(H$27-H$26))))*((H$26-H$26)/(H$27-H$26)))+((H$36*(1-((H$26-H$26)/(H$27-H$26))))*((H$27-H$26)/(H$27-H$26)))+((H$37*(1-((H$27-H$26)/(H$27-H$26))))*((H$26-H$26)/(H$27-H$26))))),0))</f>
        <v>30.618621784789728</v>
      </c>
      <c r="I28" s="44">
        <f>(IF(ISNUMBER(I$26),IF(I$26=I$27,I$34,(((I$34*(1-((I$26-I$26)/(I$27-I$26))))*((I$27-I$26)/(I$27-I$26)))+((I$35*(1-((I$27-I$26)/(I$27-I$26))))*((I$26-I$26)/(I$27-I$26)))+((I$36*(1-((I$26-I$26)/(I$27-I$26))))*((I$27-I$26)/(I$27-I$26)))+((I$37*(1-((I$27-I$26)/(I$27-I$26))))*((I$26-I$26)/(I$27-I$26))))),0))</f>
        <v>30.618621784789724</v>
      </c>
      <c r="J28" s="44">
        <f>(IF(ISNUMBER(J$26),IF(J$26=J$27,J$34,(((J$34*(1-((J$26-J$26)/(J$27-J$26))))*((J$27-J$26)/(J$27-J$26)))+((J$35*(1-((J$27-J$26)/(J$27-J$26))))*((J$26-J$26)/(J$27-J$26)))+((J$36*(1-((J$26-J$26)/(J$27-J$26))))*((J$27-J$26)/(J$27-J$26)))+((J$37*(1-((J$27-J$26)/(J$27-J$26))))*((J$26-J$26)/(J$27-J$26))))),0))</f>
        <v>30.618621784789728</v>
      </c>
      <c r="K28" s="44">
        <f>(IF(ISNUMBER(K$26),IF(K$26=K$27,K$34,(((K$34*(1-((K$26-K$26)/(K$27-K$26))))*((K$27-K$26)/(K$27-K$26)))+((K$35*(1-((K$27-K$26)/(K$27-K$26))))*((K$26-K$26)/(K$27-K$26)))+((K$36*(1-((K$26-K$26)/(K$27-K$26))))*((K$27-K$26)/(K$27-K$26)))+((K$37*(1-((K$27-K$26)/(K$27-K$26))))*((K$26-K$26)/(K$27-K$26))))),0))</f>
        <v>30.618621784789724</v>
      </c>
      <c r="L28" s="44">
        <f>(IF(ISNUMBER(L$26),IF(L$26=L$27,L$34,(((L$34*(1-((L$26-L$26)/(L$27-L$26))))*((L$27-L$26)/(L$27-L$26)))+((L$35*(1-((L$27-L$26)/(L$27-L$26))))*((L$26-L$26)/(L$27-L$26)))+((L$36*(1-((L$26-L$26)/(L$27-L$26))))*((L$27-L$26)/(L$27-L$26)))+((L$37*(1-((L$27-L$26)/(L$27-L$26))))*((L$26-L$26)/(L$27-L$26))))),0))</f>
        <v>30.618621784789728</v>
      </c>
      <c r="M28" s="44">
        <f>(IF(ISNUMBER(M$26),IF(M$26=M$27,M$34,(((M$34*(1-((M$26-M$26)/(M$27-M$26))))*((M$27-M$26)/(M$27-M$26)))+((M$35*(1-((M$27-M$26)/(M$27-M$26))))*((M$26-M$26)/(M$27-M$26)))+((M$36*(1-((M$26-M$26)/(M$27-M$26))))*((M$27-M$26)/(M$27-M$26)))+((M$37*(1-((M$27-M$26)/(M$27-M$26))))*((M$26-M$26)/(M$27-M$26))))),0))</f>
        <v>36.742346141747674</v>
      </c>
      <c r="N28" s="44">
        <f>(IF(ISNUMBER(N$26),IF(N$26=N$27,N$34,(((N$34*(1-((N$26-N$26)/(N$27-N$26))))*((N$27-N$26)/(N$27-N$26)))+((N$35*(1-((N$27-N$26)/(N$27-N$26))))*((N$26-N$26)/(N$27-N$26)))+((N$36*(1-((N$26-N$26)/(N$27-N$26))))*((N$27-N$26)/(N$27-N$26)))+((N$37*(1-((N$27-N$26)/(N$27-N$26))))*((N$26-N$26)/(N$27-N$26))))),0))</f>
        <v>36.742346141747667</v>
      </c>
      <c r="O28" s="44">
        <f>(IF(ISNUMBER(O$26),IF(O$26=O$27,O$34,(((O$34*(1-((O$26-O$26)/(O$27-O$26))))*((O$27-O$26)/(O$27-O$26)))+((O$35*(1-((O$27-O$26)/(O$27-O$26))))*((O$26-O$26)/(O$27-O$26)))+((O$36*(1-((O$26-O$26)/(O$27-O$26))))*((O$27-O$26)/(O$27-O$26)))+((O$37*(1-((O$27-O$26)/(O$27-O$26))))*((O$26-O$26)/(O$27-O$26))))),0))</f>
        <v>36.742346141747674</v>
      </c>
      <c r="P28" s="44">
        <f>(IF(ISNUMBER(P$26),IF(P$26=P$27,P$34,(((P$34*(1-((P$26-P$26)/(P$27-P$26))))*((P$27-P$26)/(P$27-P$26)))+((P$35*(1-((P$27-P$26)/(P$27-P$26))))*((P$26-P$26)/(P$27-P$26)))+((P$36*(1-((P$26-P$26)/(P$27-P$26))))*((P$27-P$26)/(P$27-P$26)))+((P$37*(1-((P$27-P$26)/(P$27-P$26))))*((P$26-P$26)/(P$27-P$26))))),0))</f>
        <v>36.742346141747674</v>
      </c>
      <c r="Q28" s="44">
        <f>(IF(ISNUMBER(Q$26),IF(Q$26=Q$27,Q$34,(((Q$34*(1-((Q$26-Q$26)/(Q$27-Q$26))))*((Q$27-Q$26)/(Q$27-Q$26)))+((Q$35*(1-((Q$27-Q$26)/(Q$27-Q$26))))*((Q$26-Q$26)/(Q$27-Q$26)))+((Q$36*(1-((Q$26-Q$26)/(Q$27-Q$26))))*((Q$27-Q$26)/(Q$27-Q$26)))+((Q$37*(1-((Q$27-Q$26)/(Q$27-Q$26))))*((Q$26-Q$26)/(Q$27-Q$26))))),0))</f>
        <v>36.742346141747674</v>
      </c>
      <c r="R28" s="44">
        <f>(IF(ISNUMBER(R$26),IF(R$26=R$27,R$34,(((R$34*(1-((R$26-R$26)/(R$27-R$26))))*((R$27-R$26)/(R$27-R$26)))+((R$35*(1-((R$27-R$26)/(R$27-R$26))))*((R$26-R$26)/(R$27-R$26)))+((R$36*(1-((R$26-R$26)/(R$27-R$26))))*((R$27-R$26)/(R$27-R$26)))+((R$37*(1-((R$27-R$26)/(R$27-R$26))))*((R$26-R$26)/(R$27-R$26))))),0))</f>
        <v>36.742346141747674</v>
      </c>
      <c r="S28" s="44">
        <f>(IF(ISNUMBER(S$26),IF(S$26=S$27,S$34,(((S$34*(1-((S$26-S$26)/(S$27-S$26))))*((S$27-S$26)/(S$27-S$26)))+((S$35*(1-((S$27-S$26)/(S$27-S$26))))*((S$26-S$26)/(S$27-S$26)))+((S$36*(1-((S$26-S$26)/(S$27-S$26))))*((S$27-S$26)/(S$27-S$26)))+((S$37*(1-((S$27-S$26)/(S$27-S$26))))*((S$26-S$26)/(S$27-S$26))))),0))</f>
        <v>36.742346141747674</v>
      </c>
      <c r="T28" s="44">
        <f>(IF(ISNUMBER(T$26),IF(T$26=T$27,T$34,(((T$34*(1-((T$26-T$26)/(T$27-T$26))))*((T$27-T$26)/(T$27-T$26)))+((T$35*(1-((T$27-T$26)/(T$27-T$26))))*((T$26-T$26)/(T$27-T$26)))+((T$36*(1-((T$26-T$26)/(T$27-T$26))))*((T$27-T$26)/(T$27-T$26)))+((T$37*(1-((T$27-T$26)/(T$27-T$26))))*((T$26-T$26)/(T$27-T$26))))),0))</f>
        <v>36.742346141747674</v>
      </c>
      <c r="U28" s="44">
        <f>(IF(ISNUMBER(U$26),IF(U$26=U$27,U$34,(((U$34*(1-((U$26-U$26)/(U$27-U$26))))*((U$27-U$26)/(U$27-U$26)))+((U$35*(1-((U$27-U$26)/(U$27-U$26))))*((U$26-U$26)/(U$27-U$26)))+((U$36*(1-((U$26-U$26)/(U$27-U$26))))*((U$27-U$26)/(U$27-U$26)))+((U$37*(1-((U$27-U$26)/(U$27-U$26))))*((U$26-U$26)/(U$27-U$26))))),0))</f>
        <v>36.742346141747674</v>
      </c>
      <c r="V28" s="44">
        <f>(IF(ISNUMBER(V$26),IF(V$26=V$27,V$34,(((V$34*(1-((V$26-V$26)/(V$27-V$26))))*((V$27-V$26)/(V$27-V$26)))+((V$35*(1-((V$27-V$26)/(V$27-V$26))))*((V$26-V$26)/(V$27-V$26)))+((V$36*(1-((V$26-V$26)/(V$27-V$26))))*((V$27-V$26)/(V$27-V$26)))+((V$37*(1-((V$27-V$26)/(V$27-V$26))))*((V$26-V$26)/(V$27-V$26))))),0))</f>
        <v>36.742346141747674</v>
      </c>
      <c r="W28" s="44">
        <f>(IF(ISNUMBER(W$26),IF(W$26=W$27,W$34,(((W$34*(1-((W$26-W$26)/(W$27-W$26))))*((W$27-W$26)/(W$27-W$26)))+((W$35*(1-((W$27-W$26)/(W$27-W$26))))*((W$26-W$26)/(W$27-W$26)))+((W$36*(1-((W$26-W$26)/(W$27-W$26))))*((W$27-W$26)/(W$27-W$26)))+((W$37*(1-((W$27-W$26)/(W$27-W$26))))*((W$26-W$26)/(W$27-W$26))))),0))</f>
        <v>36.742346141747674</v>
      </c>
      <c r="X28" s="44">
        <f>(IF(ISNUMBER(X$26),IF(X$26=X$27,X$34,(((X$34*(1-((X$26-X$26)/(X$27-X$26))))*((X$27-X$26)/(X$27-X$26)))+((X$35*(1-((X$27-X$26)/(X$27-X$26))))*((X$26-X$26)/(X$27-X$26)))+((X$36*(1-((X$26-X$26)/(X$27-X$26))))*((X$27-X$26)/(X$27-X$26)))+((X$37*(1-((X$27-X$26)/(X$27-X$26))))*((X$26-X$26)/(X$27-X$26))))),0))</f>
        <v>36.742346141747674</v>
      </c>
      <c r="Y28" s="44">
        <f>(IF(ISNUMBER(Y$26),IF(Y$26=Y$27,Y$34,(((Y$34*(1-((Y$26-Y$26)/(Y$27-Y$26))))*((Y$27-Y$26)/(Y$27-Y$26)))+((Y$35*(1-((Y$27-Y$26)/(Y$27-Y$26))))*((Y$26-Y$26)/(Y$27-Y$26)))+((Y$36*(1-((Y$26-Y$26)/(Y$27-Y$26))))*((Y$27-Y$26)/(Y$27-Y$26)))+((Y$37*(1-((Y$27-Y$26)/(Y$27-Y$26))))*((Y$26-Y$26)/(Y$27-Y$26))))),0))</f>
        <v>36.742346141747674</v>
      </c>
      <c r="Z28" s="44">
        <f>(IF(ISNUMBER(Z$26),IF(Z$26=Z$27,Z$34,(((Z$34*(1-((Z$26-Z$26)/(Z$27-Z$26))))*((Z$27-Z$26)/(Z$27-Z$26)))+((Z$35*(1-((Z$27-Z$26)/(Z$27-Z$26))))*((Z$26-Z$26)/(Z$27-Z$26)))+((Z$36*(1-((Z$26-Z$26)/(Z$27-Z$26))))*((Z$27-Z$26)/(Z$27-Z$26)))+((Z$37*(1-((Z$27-Z$26)/(Z$27-Z$26))))*((Z$26-Z$26)/(Z$27-Z$26))))),0))</f>
        <v>36.742346141747674</v>
      </c>
      <c r="AA28" s="44">
        <f>(IF(ISNUMBER(AA$26),IF(AA$26=AA$27,AA$34,(((AA$34*(1-((AA$26-AA$26)/(AA$27-AA$26))))*((AA$27-AA$26)/(AA$27-AA$26)))+((AA$35*(1-((AA$27-AA$26)/(AA$27-AA$26))))*((AA$26-AA$26)/(AA$27-AA$26)))+((AA$36*(1-((AA$26-AA$26)/(AA$27-AA$26))))*((AA$27-AA$26)/(AA$27-AA$26)))+((AA$37*(1-((AA$27-AA$26)/(AA$27-AA$26))))*((AA$26-AA$26)/(AA$27-AA$26))))),0))</f>
        <v>36.742346141747667</v>
      </c>
      <c r="AB28" s="44">
        <f>(IF(ISNUMBER(AB$26),IF(AB$26=AB$27,AB$34,(((AB$34*(1-((AB$26-AB$26)/(AB$27-AB$26))))*((AB$27-AB$26)/(AB$27-AB$26)))+((AB$35*(1-((AB$27-AB$26)/(AB$27-AB$26))))*((AB$26-AB$26)/(AB$27-AB$26)))+((AB$36*(1-((AB$26-AB$26)/(AB$27-AB$26))))*((AB$27-AB$26)/(AB$27-AB$26)))+((AB$37*(1-((AB$27-AB$26)/(AB$27-AB$26))))*((AB$26-AB$26)/(AB$27-AB$26))))),0))</f>
        <v>30.618621784789728</v>
      </c>
      <c r="AC28" s="44">
        <f>(IF(ISNUMBER(AC$26),IF(AC$26=AC$27,AC$34,(((AC$34*(1-((AC$26-AC$26)/(AC$27-AC$26))))*((AC$27-AC$26)/(AC$27-AC$26)))+((AC$35*(1-((AC$27-AC$26)/(AC$27-AC$26))))*((AC$26-AC$26)/(AC$27-AC$26)))+((AC$36*(1-((AC$26-AC$26)/(AC$27-AC$26))))*((AC$27-AC$26)/(AC$27-AC$26)))+((AC$37*(1-((AC$27-AC$26)/(AC$27-AC$26))))*((AC$26-AC$26)/(AC$27-AC$26))))),0))</f>
        <v>30.618621784789724</v>
      </c>
      <c r="AD28" s="44">
        <f>(IF(ISNUMBER(AD$26),IF(AD$26=AD$27,AD$34,(((AD$34*(1-((AD$26-AD$26)/(AD$27-AD$26))))*((AD$27-AD$26)/(AD$27-AD$26)))+((AD$35*(1-((AD$27-AD$26)/(AD$27-AD$26))))*((AD$26-AD$26)/(AD$27-AD$26)))+((AD$36*(1-((AD$26-AD$26)/(AD$27-AD$26))))*((AD$27-AD$26)/(AD$27-AD$26)))+((AD$37*(1-((AD$27-AD$26)/(AD$27-AD$26))))*((AD$26-AD$26)/(AD$27-AD$26))))),0))</f>
        <v>30.618621784789724</v>
      </c>
      <c r="AE28" s="44">
        <f>(IF(ISNUMBER(AE$26),IF(AE$26=AE$27,AE$34,(((AE$34*(1-((AE$26-AE$26)/(AE$27-AE$26))))*((AE$27-AE$26)/(AE$27-AE$26)))+((AE$35*(1-((AE$27-AE$26)/(AE$27-AE$26))))*((AE$26-AE$26)/(AE$27-AE$26)))+((AE$36*(1-((AE$26-AE$26)/(AE$27-AE$26))))*((AE$27-AE$26)/(AE$27-AE$26)))+((AE$37*(1-((AE$27-AE$26)/(AE$27-AE$26))))*((AE$26-AE$26)/(AE$27-AE$26))))),0))</f>
        <v>30.618621784789728</v>
      </c>
      <c r="AF28" s="44">
        <f>(IF(ISNUMBER(AF$26),IF(AF$26=AF$27,AF$34,(((AF$34*(1-((AF$26-AF$26)/(AF$27-AF$26))))*((AF$27-AF$26)/(AF$27-AF$26)))+((AF$35*(1-((AF$27-AF$26)/(AF$27-AF$26))))*((AF$26-AF$26)/(AF$27-AF$26)))+((AF$36*(1-((AF$26-AF$26)/(AF$27-AF$26))))*((AF$27-AF$26)/(AF$27-AF$26)))+((AF$37*(1-((AF$27-AF$26)/(AF$27-AF$26))))*((AF$26-AF$26)/(AF$27-AF$26))))),0))</f>
        <v>30.618621784789728</v>
      </c>
      <c r="AG28" s="44">
        <f>(IF(ISNUMBER(AG$26),IF(AG$26=AG$27,AG$34,(((AG$34*(1-((AG$26-AG$26)/(AG$27-AG$26))))*((AG$27-AG$26)/(AG$27-AG$26)))+((AG$35*(1-((AG$27-AG$26)/(AG$27-AG$26))))*((AG$26-AG$26)/(AG$27-AG$26)))+((AG$36*(1-((AG$26-AG$26)/(AG$27-AG$26))))*((AG$27-AG$26)/(AG$27-AG$26)))+((AG$37*(1-((AG$27-AG$26)/(AG$27-AG$26))))*((AG$26-AG$26)/(AG$27-AG$26))))),0))</f>
        <v>30.618621784789724</v>
      </c>
      <c r="AH28" s="44">
        <f>(IF(ISNUMBER(AH$26),IF(AH$26=AH$27,AH$34,(((AH$34*(1-((AH$26-AH$26)/(AH$27-AH$26))))*((AH$27-AH$26)/(AH$27-AH$26)))+((AH$35*(1-((AH$27-AH$26)/(AH$27-AH$26))))*((AH$26-AH$26)/(AH$27-AH$26)))+((AH$36*(1-((AH$26-AH$26)/(AH$27-AH$26))))*((AH$27-AH$26)/(AH$27-AH$26)))+((AH$37*(1-((AH$27-AH$26)/(AH$27-AH$26))))*((AH$26-AH$26)/(AH$27-AH$26))))),0))</f>
        <v>30.618621784789724</v>
      </c>
      <c r="AI28" s="44">
        <f>(IF(ISNUMBER(AI$26),IF(AI$26=AI$27,AI$34,(((AI$34*(1-((AI$26-AI$26)/(AI$27-AI$26))))*((AI$27-AI$26)/(AI$27-AI$26)))+((AI$35*(1-((AI$27-AI$26)/(AI$27-AI$26))))*((AI$26-AI$26)/(AI$27-AI$26)))+((AI$36*(1-((AI$26-AI$26)/(AI$27-AI$26))))*((AI$27-AI$26)/(AI$27-AI$26)))+((AI$37*(1-((AI$27-AI$26)/(AI$27-AI$26))))*((AI$26-AI$26)/(AI$27-AI$26))))),0))</f>
        <v>30.618621784789728</v>
      </c>
      <c r="AJ28" s="44">
        <f>(IF(ISNUMBER(AJ$26),IF(AJ$26=AJ$27,AJ$34,(((AJ$34*(1-((AJ$26-AJ$26)/(AJ$27-AJ$26))))*((AJ$27-AJ$26)/(AJ$27-AJ$26)))+((AJ$35*(1-((AJ$27-AJ$26)/(AJ$27-AJ$26))))*((AJ$26-AJ$26)/(AJ$27-AJ$26)))+((AJ$36*(1-((AJ$26-AJ$26)/(AJ$27-AJ$26))))*((AJ$27-AJ$26)/(AJ$27-AJ$26)))+((AJ$37*(1-((AJ$27-AJ$26)/(AJ$27-AJ$26))))*((AJ$26-AJ$26)/(AJ$27-AJ$26))))),0))</f>
        <v>30.618621784789724</v>
      </c>
      <c r="AK28" s="44">
        <f>(IF(ISNUMBER(AK$26),IF(AK$26=AK$27,AK$34,(((AK$34*(1-((AK$26-AK$26)/(AK$27-AK$26))))*((AK$27-AK$26)/(AK$27-AK$26)))+((AK$35*(1-((AK$27-AK$26)/(AK$27-AK$26))))*((AK$26-AK$26)/(AK$27-AK$26)))+((AK$36*(1-((AK$26-AK$26)/(AK$27-AK$26))))*((AK$27-AK$26)/(AK$27-AK$26)))+((AK$37*(1-((AK$27-AK$26)/(AK$27-AK$26))))*((AK$26-AK$26)/(AK$27-AK$26))))),0))</f>
        <v>30.618621784789724</v>
      </c>
      <c r="AL28" s="44">
        <f>(IF(ISNUMBER(AL$26),IF(AL$26=AL$27,AL$34,(((AL$34*(1-((AL$26-AL$26)/(AL$27-AL$26))))*((AL$27-AL$26)/(AL$27-AL$26)))+((AL$35*(1-((AL$27-AL$26)/(AL$27-AL$26))))*((AL$26-AL$26)/(AL$27-AL$26)))+((AL$36*(1-((AL$26-AL$26)/(AL$27-AL$26))))*((AL$27-AL$26)/(AL$27-AL$26)))+((AL$37*(1-((AL$27-AL$26)/(AL$27-AL$26))))*((AL$26-AL$26)/(AL$27-AL$26))))),0))</f>
        <v>12.24744871391589</v>
      </c>
      <c r="AM28" s="44">
        <f>(IF(ISNUMBER(AM$26),IF(AM$26=AM$27,AM$34,(((AM$34*(1-((AM$26-AM$26)/(AM$27-AM$26))))*((AM$27-AM$26)/(AM$27-AM$26)))+((AM$35*(1-((AM$27-AM$26)/(AM$27-AM$26))))*((AM$26-AM$26)/(AM$27-AM$26)))+((AM$36*(1-((AM$26-AM$26)/(AM$27-AM$26))))*((AM$27-AM$26)/(AM$27-AM$26)))+((AM$37*(1-((AM$27-AM$26)/(AM$27-AM$26))))*((AM$26-AM$26)/(AM$27-AM$26))))),0))</f>
        <v>12.247448713915889</v>
      </c>
      <c r="AN28" s="44">
        <f>(IF(ISNUMBER(AN$26),IF(AN$26=AN$27,AN$34,(((AN$34*(1-((AN$26-AN$26)/(AN$27-AN$26))))*((AN$27-AN$26)/(AN$27-AN$26)))+((AN$35*(1-((AN$27-AN$26)/(AN$27-AN$26))))*((AN$26-AN$26)/(AN$27-AN$26)))+((AN$36*(1-((AN$26-AN$26)/(AN$27-AN$26))))*((AN$27-AN$26)/(AN$27-AN$26)))+((AN$37*(1-((AN$27-AN$26)/(AN$27-AN$26))))*((AN$26-AN$26)/(AN$27-AN$26))))),0))</f>
        <v>12.247448713915892</v>
      </c>
      <c r="AO28" s="44">
        <f>(IF(ISNUMBER(AO$26),IF(AO$26=AO$27,AO$34,(((AO$34*(1-((AO$26-AO$26)/(AO$27-AO$26))))*((AO$27-AO$26)/(AO$27-AO$26)))+((AO$35*(1-((AO$27-AO$26)/(AO$27-AO$26))))*((AO$26-AO$26)/(AO$27-AO$26)))+((AO$36*(1-((AO$26-AO$26)/(AO$27-AO$26))))*((AO$27-AO$26)/(AO$27-AO$26)))+((AO$37*(1-((AO$27-AO$26)/(AO$27-AO$26))))*((AO$26-AO$26)/(AO$27-AO$26))))),0))</f>
        <v>12.247448713915889</v>
      </c>
      <c r="AP28" s="44">
        <f>(IF(ISNUMBER(AP$26),IF(AP$26=AP$27,AP$34,(((AP$34*(1-((AP$26-AP$26)/(AP$27-AP$26))))*((AP$27-AP$26)/(AP$27-AP$26)))+((AP$35*(1-((AP$27-AP$26)/(AP$27-AP$26))))*((AP$26-AP$26)/(AP$27-AP$26)))+((AP$36*(1-((AP$26-AP$26)/(AP$27-AP$26))))*((AP$27-AP$26)/(AP$27-AP$26)))+((AP$37*(1-((AP$27-AP$26)/(AP$27-AP$26))))*((AP$26-AP$26)/(AP$27-AP$26))))),0))</f>
        <v>12.24744871391589</v>
      </c>
      <c r="AQ28" s="44">
        <f>(IF(ISNUMBER(AQ$26),IF(AQ$26=AQ$27,AQ$34,(((AQ$34*(1-((AQ$26-AQ$26)/(AQ$27-AQ$26))))*((AQ$27-AQ$26)/(AQ$27-AQ$26)))+((AQ$35*(1-((AQ$27-AQ$26)/(AQ$27-AQ$26))))*((AQ$26-AQ$26)/(AQ$27-AQ$26)))+((AQ$36*(1-((AQ$26-AQ$26)/(AQ$27-AQ$26))))*((AQ$27-AQ$26)/(AQ$27-AQ$26)))+((AQ$37*(1-((AQ$27-AQ$26)/(AQ$27-AQ$26))))*((AQ$26-AQ$26)/(AQ$27-AQ$26))))),0))</f>
        <v>12.24744871391589</v>
      </c>
      <c r="AR28" s="44">
        <f>(IF(ISNUMBER(AR$26),IF(AR$26=AR$27,AR$34,(((AR$34*(1-((AR$26-AR$26)/(AR$27-AR$26))))*((AR$27-AR$26)/(AR$27-AR$26)))+((AR$35*(1-((AR$27-AR$26)/(AR$27-AR$26))))*((AR$26-AR$26)/(AR$27-AR$26)))+((AR$36*(1-((AR$26-AR$26)/(AR$27-AR$26))))*((AR$27-AR$26)/(AR$27-AR$26)))+((AR$37*(1-((AR$27-AR$26)/(AR$27-AR$26))))*((AR$26-AR$26)/(AR$27-AR$26))))),0))</f>
        <v>12.24744871391589</v>
      </c>
      <c r="AS28" s="44">
        <f>(IF(ISNUMBER(AS$26),IF(AS$26=AS$27,AS$34,(((AS$34*(1-((AS$26-AS$26)/(AS$27-AS$26))))*((AS$27-AS$26)/(AS$27-AS$26)))+((AS$35*(1-((AS$27-AS$26)/(AS$27-AS$26))))*((AS$26-AS$26)/(AS$27-AS$26)))+((AS$36*(1-((AS$26-AS$26)/(AS$27-AS$26))))*((AS$27-AS$26)/(AS$27-AS$26)))+((AS$37*(1-((AS$27-AS$26)/(AS$27-AS$26))))*((AS$26-AS$26)/(AS$27-AS$26))))),0))</f>
        <v>12.24744871391589</v>
      </c>
      <c r="AT28" s="44">
        <f>(IF(ISNUMBER(AT$26),IF(AT$26=AT$27,AT$34,(((AT$34*(1-((AT$26-AT$26)/(AT$27-AT$26))))*((AT$27-AT$26)/(AT$27-AT$26)))+((AT$35*(1-((AT$27-AT$26)/(AT$27-AT$26))))*((AT$26-AT$26)/(AT$27-AT$26)))+((AT$36*(1-((AT$26-AT$26)/(AT$27-AT$26))))*((AT$27-AT$26)/(AT$27-AT$26)))+((AT$37*(1-((AT$27-AT$26)/(AT$27-AT$26))))*((AT$26-AT$26)/(AT$27-AT$26))))),0))</f>
        <v>12.24744871391589</v>
      </c>
      <c r="AU28" s="44">
        <f>(IF(ISNUMBER(AU$26),IF(AU$26=AU$27,AU$34,(((AU$34*(1-((AU$26-AU$26)/(AU$27-AU$26))))*((AU$27-AU$26)/(AU$27-AU$26)))+((AU$35*(1-((AU$27-AU$26)/(AU$27-AU$26))))*((AU$26-AU$26)/(AU$27-AU$26)))+((AU$36*(1-((AU$26-AU$26)/(AU$27-AU$26))))*((AU$27-AU$26)/(AU$27-AU$26)))+((AU$37*(1-((AU$27-AU$26)/(AU$27-AU$26))))*((AU$26-AU$26)/(AU$27-AU$26))))),0))</f>
        <v>12.24744871391589</v>
      </c>
      <c r="AV28" s="44">
        <f>(IF(ISNUMBER(AV$26),IF(AV$26=AV$27,AV$34,(((AV$34*(1-((AV$26-AV$26)/(AV$27-AV$26))))*((AV$27-AV$26)/(AV$27-AV$26)))+((AV$35*(1-((AV$27-AV$26)/(AV$27-AV$26))))*((AV$26-AV$26)/(AV$27-AV$26)))+((AV$36*(1-((AV$26-AV$26)/(AV$27-AV$26))))*((AV$27-AV$26)/(AV$27-AV$26)))+((AV$37*(1-((AV$27-AV$26)/(AV$27-AV$26))))*((AV$26-AV$26)/(AV$27-AV$26))))),0))</f>
        <v>12.24744871391589</v>
      </c>
      <c r="AW28" s="44">
        <f>(IF(ISNUMBER(AW$26),IF(AW$26=AW$27,AW$34,(((AW$34*(1-((AW$26-AW$26)/(AW$27-AW$26))))*((AW$27-AW$26)/(AW$27-AW$26)))+((AW$35*(1-((AW$27-AW$26)/(AW$27-AW$26))))*((AW$26-AW$26)/(AW$27-AW$26)))+((AW$36*(1-((AW$26-AW$26)/(AW$27-AW$26))))*((AW$27-AW$26)/(AW$27-AW$26)))+((AW$37*(1-((AW$27-AW$26)/(AW$27-AW$26))))*((AW$26-AW$26)/(AW$27-AW$26))))),0))</f>
        <v>12.24744871391589</v>
      </c>
      <c r="AX28" s="44">
        <f>(IF(ISNUMBER(AX$26),IF(AX$26=AX$27,AX$34,(((AX$34*(1-((AX$26-AX$26)/(AX$27-AX$26))))*((AX$27-AX$26)/(AX$27-AX$26)))+((AX$35*(1-((AX$27-AX$26)/(AX$27-AX$26))))*((AX$26-AX$26)/(AX$27-AX$26)))+((AX$36*(1-((AX$26-AX$26)/(AX$27-AX$26))))*((AX$27-AX$26)/(AX$27-AX$26)))+((AX$37*(1-((AX$27-AX$26)/(AX$27-AX$26))))*((AX$26-AX$26)/(AX$27-AX$26))))),0))</f>
        <v>12.24744871391589</v>
      </c>
      <c r="AY28" s="44">
        <f>(IF(ISNUMBER(AY$26),IF(AY$26=AY$27,AY$34,(((AY$34*(1-((AY$26-AY$26)/(AY$27-AY$26))))*((AY$27-AY$26)/(AY$27-AY$26)))+((AY$35*(1-((AY$27-AY$26)/(AY$27-AY$26))))*((AY$26-AY$26)/(AY$27-AY$26)))+((AY$36*(1-((AY$26-AY$26)/(AY$27-AY$26))))*((AY$27-AY$26)/(AY$27-AY$26)))+((AY$37*(1-((AY$27-AY$26)/(AY$27-AY$26))))*((AY$26-AY$26)/(AY$27-AY$26))))),0))</f>
        <v>12.247448713915892</v>
      </c>
      <c r="AZ28" s="44">
        <f>(IF(ISNUMBER(AZ$26),IF(AZ$26=AZ$27,AZ$34,(((AZ$34*(1-((AZ$26-AZ$26)/(AZ$27-AZ$26))))*((AZ$27-AZ$26)/(AZ$27-AZ$26)))+((AZ$35*(1-((AZ$27-AZ$26)/(AZ$27-AZ$26))))*((AZ$26-AZ$26)/(AZ$27-AZ$26)))+((AZ$36*(1-((AZ$26-AZ$26)/(AZ$27-AZ$26))))*((AZ$27-AZ$26)/(AZ$27-AZ$26)))+((AZ$37*(1-((AZ$27-AZ$26)/(AZ$27-AZ$26))))*((AZ$26-AZ$26)/(AZ$27-AZ$26))))),0))</f>
        <v>12.24744871391589</v>
      </c>
      <c r="BA28" s="44">
        <f>(IF(ISNUMBER(BA$26),IF(BA$26=BA$27,BA$34,(((BA$34*(1-((BA$26-BA$26)/(BA$27-BA$26))))*((BA$27-BA$26)/(BA$27-BA$26)))+((BA$35*(1-((BA$27-BA$26)/(BA$27-BA$26))))*((BA$26-BA$26)/(BA$27-BA$26)))+((BA$36*(1-((BA$26-BA$26)/(BA$27-BA$26))))*((BA$27-BA$26)/(BA$27-BA$26)))+((BA$37*(1-((BA$27-BA$26)/(BA$27-BA$26))))*((BA$26-BA$26)/(BA$27-BA$26))))),0))</f>
        <v>12.24744871391589</v>
      </c>
      <c r="BB28" s="44">
        <f>(IF(ISNUMBER(BB$26),IF(BB$26=BB$27,BB$34,(((BB$34*(1-((BB$26-BB$26)/(BB$27-BB$26))))*((BB$27-BB$26)/(BB$27-BB$26)))+((BB$35*(1-((BB$27-BB$26)/(BB$27-BB$26))))*((BB$26-BB$26)/(BB$27-BB$26)))+((BB$36*(1-((BB$26-BB$26)/(BB$27-BB$26))))*((BB$27-BB$26)/(BB$27-BB$26)))+((BB$37*(1-((BB$27-BB$26)/(BB$27-BB$26))))*((BB$26-BB$26)/(BB$27-BB$26))))),0))</f>
        <v>12.24744871391589</v>
      </c>
      <c r="BC28" s="44">
        <f>(IF(ISNUMBER(BC$26),IF(BC$26=BC$27,BC$34,(((BC$34*(1-((BC$26-BC$26)/(BC$27-BC$26))))*((BC$27-BC$26)/(BC$27-BC$26)))+((BC$35*(1-((BC$27-BC$26)/(BC$27-BC$26))))*((BC$26-BC$26)/(BC$27-BC$26)))+((BC$36*(1-((BC$26-BC$26)/(BC$27-BC$26))))*((BC$27-BC$26)/(BC$27-BC$26)))+((BC$37*(1-((BC$27-BC$26)/(BC$27-BC$26))))*((BC$26-BC$26)/(BC$27-BC$26))))),0))</f>
        <v>12.24744871391589</v>
      </c>
      <c r="BD28" s="44">
        <f>(IF(ISNUMBER(BD$26),IF(BD$26=BD$27,BD$34,(((BD$34*(1-((BD$26-BD$26)/(BD$27-BD$26))))*((BD$27-BD$26)/(BD$27-BD$26)))+((BD$35*(1-((BD$27-BD$26)/(BD$27-BD$26))))*((BD$26-BD$26)/(BD$27-BD$26)))+((BD$36*(1-((BD$26-BD$26)/(BD$27-BD$26))))*((BD$27-BD$26)/(BD$27-BD$26)))+((BD$37*(1-((BD$27-BD$26)/(BD$27-BD$26))))*((BD$26-BD$26)/(BD$27-BD$26))))),0))</f>
        <v>12.24744871391589</v>
      </c>
      <c r="BE28" s="44">
        <f>(IF(ISNUMBER(BE$26),IF(BE$26=BE$27,BE$34,(((BE$34*(1-((BE$26-BE$26)/(BE$27-BE$26))))*((BE$27-BE$26)/(BE$27-BE$26)))+((BE$35*(1-((BE$27-BE$26)/(BE$27-BE$26))))*((BE$26-BE$26)/(BE$27-BE$26)))+((BE$36*(1-((BE$26-BE$26)/(BE$27-BE$26))))*((BE$27-BE$26)/(BE$27-BE$26)))+((BE$37*(1-((BE$27-BE$26)/(BE$27-BE$26))))*((BE$26-BE$26)/(BE$27-BE$26))))),0))</f>
        <v>12.24744871391589</v>
      </c>
      <c r="BF28" s="44">
        <f>(IF(ISNUMBER(BF$26),IF(BF$26=BF$27,BF$34,(((BF$34*(1-((BF$26-BF$26)/(BF$27-BF$26))))*((BF$27-BF$26)/(BF$27-BF$26)))+((BF$35*(1-((BF$27-BF$26)/(BF$27-BF$26))))*((BF$26-BF$26)/(BF$27-BF$26)))+((BF$36*(1-((BF$26-BF$26)/(BF$27-BF$26))))*((BF$27-BF$26)/(BF$27-BF$26)))+((BF$37*(1-((BF$27-BF$26)/(BF$27-BF$26))))*((BF$26-BF$26)/(BF$27-BF$26))))),0))</f>
        <v>12.247448713915889</v>
      </c>
      <c r="BG28" s="44">
        <f>(IF(ISNUMBER(BG$26),IF(BG$26=BG$27,BG$34,(((BG$34*(1-((BG$26-BG$26)/(BG$27-BG$26))))*((BG$27-BG$26)/(BG$27-BG$26)))+((BG$35*(1-((BG$27-BG$26)/(BG$27-BG$26))))*((BG$26-BG$26)/(BG$27-BG$26)))+((BG$36*(1-((BG$26-BG$26)/(BG$27-BG$26))))*((BG$27-BG$26)/(BG$27-BG$26)))+((BG$37*(1-((BG$27-BG$26)/(BG$27-BG$26))))*((BG$26-BG$26)/(BG$27-BG$26))))),0))</f>
        <v>12.24744871391589</v>
      </c>
      <c r="BH28" s="44">
        <f>(IF(ISNUMBER(BH$26),IF(BH$26=BH$27,BH$34,(((BH$34*(1-((BH$26-BH$26)/(BH$27-BH$26))))*((BH$27-BH$26)/(BH$27-BH$26)))+((BH$35*(1-((BH$27-BH$26)/(BH$27-BH$26))))*((BH$26-BH$26)/(BH$27-BH$26)))+((BH$36*(1-((BH$26-BH$26)/(BH$27-BH$26))))*((BH$27-BH$26)/(BH$27-BH$26)))+((BH$37*(1-((BH$27-BH$26)/(BH$27-BH$26))))*((BH$26-BH$26)/(BH$27-BH$26))))),0))</f>
        <v>12.24744871391589</v>
      </c>
      <c r="BI28" s="44">
        <f>(IF(ISNUMBER(BI$26),IF(BI$26=BI$27,BI$34,(((BI$34*(1-((BI$26-BI$26)/(BI$27-BI$26))))*((BI$27-BI$26)/(BI$27-BI$26)))+((BI$35*(1-((BI$27-BI$26)/(BI$27-BI$26))))*((BI$26-BI$26)/(BI$27-BI$26)))+((BI$36*(1-((BI$26-BI$26)/(BI$27-BI$26))))*((BI$27-BI$26)/(BI$27-BI$26)))+((BI$37*(1-((BI$27-BI$26)/(BI$27-BI$26))))*((BI$26-BI$26)/(BI$27-BI$26))))),0))</f>
        <v>12.24744871391589</v>
      </c>
      <c r="BJ28" s="44">
        <f>(IF(ISNUMBER(BJ$26),IF(BJ$26=BJ$27,BJ$34,(((BJ$34*(1-((BJ$26-BJ$26)/(BJ$27-BJ$26))))*((BJ$27-BJ$26)/(BJ$27-BJ$26)))+((BJ$35*(1-((BJ$27-BJ$26)/(BJ$27-BJ$26))))*((BJ$26-BJ$26)/(BJ$27-BJ$26)))+((BJ$36*(1-((BJ$26-BJ$26)/(BJ$27-BJ$26))))*((BJ$27-BJ$26)/(BJ$27-BJ$26)))+((BJ$37*(1-((BJ$27-BJ$26)/(BJ$27-BJ$26))))*((BJ$26-BJ$26)/(BJ$27-BJ$26))))),0))</f>
        <v>12.24744871391589</v>
      </c>
      <c r="BK28" s="44">
        <f>(IF(ISNUMBER(BK$26),IF(BK$26=BK$27,BK$34,(((BK$34*(1-((BK$26-BK$26)/(BK$27-BK$26))))*((BK$27-BK$26)/(BK$27-BK$26)))+((BK$35*(1-((BK$27-BK$26)/(BK$27-BK$26))))*((BK$26-BK$26)/(BK$27-BK$26)))+((BK$36*(1-((BK$26-BK$26)/(BK$27-BK$26))))*((BK$27-BK$26)/(BK$27-BK$26)))+((BK$37*(1-((BK$27-BK$26)/(BK$27-BK$26))))*((BK$26-BK$26)/(BK$27-BK$26))))),0))</f>
        <v>12.24744871391589</v>
      </c>
      <c r="BL28" s="44">
        <f>(IF(ISNUMBER(BL$26),IF(BL$26=BL$27,BL$34,(((BL$34*(1-((BL$26-BL$26)/(BL$27-BL$26))))*((BL$27-BL$26)/(BL$27-BL$26)))+((BL$35*(1-((BL$27-BL$26)/(BL$27-BL$26))))*((BL$26-BL$26)/(BL$27-BL$26)))+((BL$36*(1-((BL$26-BL$26)/(BL$27-BL$26))))*((BL$27-BL$26)/(BL$27-BL$26)))+((BL$37*(1-((BL$27-BL$26)/(BL$27-BL$26))))*((BL$26-BL$26)/(BL$27-BL$26))))),0))</f>
        <v>12.24744871391589</v>
      </c>
      <c r="BM28" s="44">
        <f>(IF(ISNUMBER(BM$26),IF(BM$26=BM$27,BM$34,(((BM$34*(1-((BM$26-BM$26)/(BM$27-BM$26))))*((BM$27-BM$26)/(BM$27-BM$26)))+((BM$35*(1-((BM$27-BM$26)/(BM$27-BM$26))))*((BM$26-BM$26)/(BM$27-BM$26)))+((BM$36*(1-((BM$26-BM$26)/(BM$27-BM$26))))*((BM$27-BM$26)/(BM$27-BM$26)))+((BM$37*(1-((BM$27-BM$26)/(BM$27-BM$26))))*((BM$26-BM$26)/(BM$27-BM$26))))),0))</f>
        <v>12.24744871391589</v>
      </c>
      <c r="BN28" s="44">
        <f>(IF(ISNUMBER(BN$26),IF(BN$26=BN$27,BN$34,(((BN$34*(1-((BN$26-BN$26)/(BN$27-BN$26))))*((BN$27-BN$26)/(BN$27-BN$26)))+((BN$35*(1-((BN$27-BN$26)/(BN$27-BN$26))))*((BN$26-BN$26)/(BN$27-BN$26)))+((BN$36*(1-((BN$26-BN$26)/(BN$27-BN$26))))*((BN$27-BN$26)/(BN$27-BN$26)))+((BN$37*(1-((BN$27-BN$26)/(BN$27-BN$26))))*((BN$26-BN$26)/(BN$27-BN$26))))),0))</f>
        <v>12.247448713915889</v>
      </c>
      <c r="BO28" s="44">
        <f>(IF(ISNUMBER(BO$26),IF(BO$26=BO$27,BO$34,(((BO$34*(1-((BO$26-BO$26)/(BO$27-BO$26))))*((BO$27-BO$26)/(BO$27-BO$26)))+((BO$35*(1-((BO$27-BO$26)/(BO$27-BO$26))))*((BO$26-BO$26)/(BO$27-BO$26)))+((BO$36*(1-((BO$26-BO$26)/(BO$27-BO$26))))*((BO$27-BO$26)/(BO$27-BO$26)))+((BO$37*(1-((BO$27-BO$26)/(BO$27-BO$26))))*((BO$26-BO$26)/(BO$27-BO$26))))),0))</f>
        <v>12.24744871391589</v>
      </c>
      <c r="BP28" s="44">
        <f>(IF(ISNUMBER(BP$26),IF(BP$26=BP$27,BP$34,(((BP$34*(1-((BP$26-BP$26)/(BP$27-BP$26))))*((BP$27-BP$26)/(BP$27-BP$26)))+((BP$35*(1-((BP$27-BP$26)/(BP$27-BP$26))))*((BP$26-BP$26)/(BP$27-BP$26)))+((BP$36*(1-((BP$26-BP$26)/(BP$27-BP$26))))*((BP$27-BP$26)/(BP$27-BP$26)))+((BP$37*(1-((BP$27-BP$26)/(BP$27-BP$26))))*((BP$26-BP$26)/(BP$27-BP$26))))),0))</f>
        <v>6.1237243569579451</v>
      </c>
      <c r="BQ28" s="45">
        <f>(IF(ISNUMBER(BQ$26),IF(BQ$26=BQ$27,BQ$34,(((BQ$34*(1-((BQ$26-BQ$26)/(BQ$27-BQ$26))))*((BQ$27-BQ$26)/(BQ$27-BQ$26)))+((BQ$35*(1-((BQ$27-BQ$26)/(BQ$27-BQ$26))))*((BQ$26-BQ$26)/(BQ$27-BQ$26)))+((BQ$36*(1-((BQ$26-BQ$26)/(BQ$27-BQ$26))))*((BQ$27-BQ$26)/(BQ$27-BQ$26)))+((BQ$37*(1-((BQ$27-BQ$26)/(BQ$27-BQ$26))))*((BQ$26-BQ$26)/(BQ$27-BQ$26))))),0))</f>
        <v>0</v>
      </c>
    </row>
    <row r="29" spans="1:69" x14ac:dyDescent="0.3">
      <c r="A29" s="62" t="s">
        <v>49</v>
      </c>
      <c r="B29" s="18">
        <v>1</v>
      </c>
      <c r="C29" s="44">
        <v>1</v>
      </c>
      <c r="D29" s="44">
        <v>1</v>
      </c>
      <c r="E29" s="44">
        <v>1</v>
      </c>
      <c r="F29" s="44">
        <v>1</v>
      </c>
      <c r="G29" s="44">
        <v>1</v>
      </c>
      <c r="H29" s="44">
        <v>1</v>
      </c>
      <c r="I29" s="44">
        <v>1</v>
      </c>
      <c r="J29" s="44">
        <v>1</v>
      </c>
      <c r="K29" s="44">
        <v>1</v>
      </c>
      <c r="L29" s="44">
        <v>1</v>
      </c>
      <c r="M29" s="44">
        <v>1</v>
      </c>
      <c r="N29" s="44">
        <v>1</v>
      </c>
      <c r="O29" s="44">
        <v>1</v>
      </c>
      <c r="P29" s="44">
        <v>1</v>
      </c>
      <c r="Q29" s="44">
        <v>1</v>
      </c>
      <c r="R29" s="44">
        <v>1</v>
      </c>
      <c r="S29" s="44">
        <v>1</v>
      </c>
      <c r="T29" s="44">
        <v>1</v>
      </c>
      <c r="U29" s="44">
        <v>1</v>
      </c>
      <c r="V29" s="44">
        <v>1</v>
      </c>
      <c r="W29" s="44">
        <v>1</v>
      </c>
      <c r="X29" s="44">
        <v>1</v>
      </c>
      <c r="Y29" s="44">
        <v>1</v>
      </c>
      <c r="Z29" s="44">
        <v>1</v>
      </c>
      <c r="AA29" s="44">
        <v>1</v>
      </c>
      <c r="AB29" s="44">
        <v>1</v>
      </c>
      <c r="AC29" s="44">
        <v>1</v>
      </c>
      <c r="AD29" s="44">
        <v>1</v>
      </c>
      <c r="AE29" s="44">
        <v>1</v>
      </c>
      <c r="AF29" s="44">
        <v>1</v>
      </c>
      <c r="AG29" s="44">
        <v>1</v>
      </c>
      <c r="AH29" s="44">
        <v>1</v>
      </c>
      <c r="AI29" s="44">
        <v>1</v>
      </c>
      <c r="AJ29" s="44">
        <v>1</v>
      </c>
      <c r="AK29" s="44">
        <v>1</v>
      </c>
      <c r="AL29" s="44">
        <v>1</v>
      </c>
      <c r="AM29" s="44">
        <v>1</v>
      </c>
      <c r="AN29" s="44">
        <v>1</v>
      </c>
      <c r="AO29" s="44">
        <v>1</v>
      </c>
      <c r="AP29" s="44">
        <v>1</v>
      </c>
      <c r="AQ29" s="44">
        <v>1</v>
      </c>
      <c r="AR29" s="44">
        <v>1</v>
      </c>
      <c r="AS29" s="44">
        <v>1</v>
      </c>
      <c r="AT29" s="44">
        <v>1</v>
      </c>
      <c r="AU29" s="44">
        <v>1</v>
      </c>
      <c r="AV29" s="44">
        <v>1</v>
      </c>
      <c r="AW29" s="44">
        <v>1</v>
      </c>
      <c r="AX29" s="44">
        <v>1</v>
      </c>
      <c r="AY29" s="44">
        <v>1</v>
      </c>
      <c r="AZ29" s="44">
        <v>1</v>
      </c>
      <c r="BA29" s="44">
        <v>1</v>
      </c>
      <c r="BB29" s="44">
        <v>1</v>
      </c>
      <c r="BC29" s="44">
        <v>1</v>
      </c>
      <c r="BD29" s="44">
        <v>1</v>
      </c>
      <c r="BE29" s="44">
        <v>1</v>
      </c>
      <c r="BF29" s="44">
        <v>1</v>
      </c>
      <c r="BG29" s="44">
        <v>1</v>
      </c>
      <c r="BH29" s="44">
        <v>1</v>
      </c>
      <c r="BI29" s="44">
        <v>1</v>
      </c>
      <c r="BJ29" s="44">
        <v>1</v>
      </c>
      <c r="BK29" s="44">
        <v>1</v>
      </c>
      <c r="BL29" s="44">
        <v>1</v>
      </c>
      <c r="BM29" s="44">
        <v>1</v>
      </c>
      <c r="BN29" s="44">
        <v>1</v>
      </c>
      <c r="BO29" s="44">
        <v>1</v>
      </c>
      <c r="BP29" s="44">
        <v>1</v>
      </c>
      <c r="BQ29" s="45">
        <v>1</v>
      </c>
    </row>
    <row r="30" spans="1:69" x14ac:dyDescent="0.3">
      <c r="A30" s="62" t="s">
        <v>50</v>
      </c>
      <c r="B30" s="18">
        <f>(IF(ISNUMBER(B$26),IF(B$26=B$27,B$34,(((B$34*(1-((B$27-B$26)/(B$27-B$26))))*((B$27-B$27)/(B$27-B$26)))+((B$35*(1-((B$27-B$27)/(B$27-B$26))))*((B$27-B$26)/(B$27-B$26)))+((B$36*(1-((B$27-B$26)/(B$27-B$26))))*((B$27-B$27)/(B$27-B$26)))+((B$37*(1-((B$27-B$27)/(B$27-B$26))))*((B$27-B$26)/(B$27-B$26))))),0))</f>
        <v>0</v>
      </c>
      <c r="C30" s="44">
        <f>(IF(ISNUMBER(C$26),IF(C$26=C$27,C$34,(((C$34*(1-((C$27-C$26)/(C$27-C$26))))*((C$27-C$27)/(C$27-C$26)))+((C$35*(1-((C$27-C$27)/(C$27-C$26))))*((C$27-C$26)/(C$27-C$26)))+((C$36*(1-((C$27-C$26)/(C$27-C$26))))*((C$27-C$27)/(C$27-C$26)))+((C$37*(1-((C$27-C$27)/(C$27-C$26))))*((C$27-C$26)/(C$27-C$26))))),0))</f>
        <v>30.618621784789728</v>
      </c>
      <c r="D30" s="44">
        <f>(IF(ISNUMBER(D$26),IF(D$26=D$27,D$34,(((D$34*(1-((D$27-D$26)/(D$27-D$26))))*((D$27-D$27)/(D$27-D$26)))+((D$35*(1-((D$27-D$27)/(D$27-D$26))))*((D$27-D$26)/(D$27-D$26)))+((D$36*(1-((D$27-D$26)/(D$27-D$26))))*((D$27-D$27)/(D$27-D$26)))+((D$37*(1-((D$27-D$27)/(D$27-D$26))))*((D$27-D$26)/(D$27-D$26))))),0))</f>
        <v>36.742346141747674</v>
      </c>
      <c r="E30" s="44">
        <f>(IF(ISNUMBER(E$26),IF(E$26=E$27,E$34,(((E$34*(1-((E$27-E$26)/(E$27-E$26))))*((E$27-E$27)/(E$27-E$26)))+((E$35*(1-((E$27-E$27)/(E$27-E$26))))*((E$27-E$26)/(E$27-E$26)))+((E$36*(1-((E$27-E$26)/(E$27-E$26))))*((E$27-E$27)/(E$27-E$26)))+((E$37*(1-((E$27-E$27)/(E$27-E$26))))*((E$27-E$26)/(E$27-E$26))))),0))</f>
        <v>36.742346141747674</v>
      </c>
      <c r="F30" s="44">
        <f>(IF(ISNUMBER(F$26),IF(F$26=F$27,F$34,(((F$34*(1-((F$27-F$26)/(F$27-F$26))))*((F$27-F$27)/(F$27-F$26)))+((F$35*(1-((F$27-F$27)/(F$27-F$26))))*((F$27-F$26)/(F$27-F$26)))+((F$36*(1-((F$27-F$26)/(F$27-F$26))))*((F$27-F$27)/(F$27-F$26)))+((F$37*(1-((F$27-F$27)/(F$27-F$26))))*((F$27-F$26)/(F$27-F$26))))),0))</f>
        <v>36.742346141747674</v>
      </c>
      <c r="G30" s="44">
        <f>(IF(ISNUMBER(G$26),IF(G$26=G$27,G$34,(((G$34*(1-((G$27-G$26)/(G$27-G$26))))*((G$27-G$27)/(G$27-G$26)))+((G$35*(1-((G$27-G$27)/(G$27-G$26))))*((G$27-G$26)/(G$27-G$26)))+((G$36*(1-((G$27-G$26)/(G$27-G$26))))*((G$27-G$27)/(G$27-G$26)))+((G$37*(1-((G$27-G$27)/(G$27-G$26))))*((G$27-G$26)/(G$27-G$26))))),0))</f>
        <v>36.742346141747674</v>
      </c>
      <c r="H30" s="44">
        <f>(IF(ISNUMBER(H$26),IF(H$26=H$27,H$34,(((H$34*(1-((H$27-H$26)/(H$27-H$26))))*((H$27-H$27)/(H$27-H$26)))+((H$35*(1-((H$27-H$27)/(H$27-H$26))))*((H$27-H$26)/(H$27-H$26)))+((H$36*(1-((H$27-H$26)/(H$27-H$26))))*((H$27-H$27)/(H$27-H$26)))+((H$37*(1-((H$27-H$27)/(H$27-H$26))))*((H$27-H$26)/(H$27-H$26))))),0))</f>
        <v>36.742346141747674</v>
      </c>
      <c r="I30" s="44">
        <f>(IF(ISNUMBER(I$26),IF(I$26=I$27,I$34,(((I$34*(1-((I$27-I$26)/(I$27-I$26))))*((I$27-I$27)/(I$27-I$26)))+((I$35*(1-((I$27-I$27)/(I$27-I$26))))*((I$27-I$26)/(I$27-I$26)))+((I$36*(1-((I$27-I$26)/(I$27-I$26))))*((I$27-I$27)/(I$27-I$26)))+((I$37*(1-((I$27-I$27)/(I$27-I$26))))*((I$27-I$26)/(I$27-I$26))))),0))</f>
        <v>36.742346141747674</v>
      </c>
      <c r="J30" s="44">
        <f>(IF(ISNUMBER(J$26),IF(J$26=J$27,J$34,(((J$34*(1-((J$27-J$26)/(J$27-J$26))))*((J$27-J$27)/(J$27-J$26)))+((J$35*(1-((J$27-J$27)/(J$27-J$26))))*((J$27-J$26)/(J$27-J$26)))+((J$36*(1-((J$27-J$26)/(J$27-J$26))))*((J$27-J$27)/(J$27-J$26)))+((J$37*(1-((J$27-J$27)/(J$27-J$26))))*((J$27-J$26)/(J$27-J$26))))),0))</f>
        <v>36.742346141747667</v>
      </c>
      <c r="K30" s="44">
        <f>(IF(ISNUMBER(K$26),IF(K$26=K$27,K$34,(((K$34*(1-((K$27-K$26)/(K$27-K$26))))*((K$27-K$27)/(K$27-K$26)))+((K$35*(1-((K$27-K$27)/(K$27-K$26))))*((K$27-K$26)/(K$27-K$26)))+((K$36*(1-((K$27-K$26)/(K$27-K$26))))*((K$27-K$27)/(K$27-K$26)))+((K$37*(1-((K$27-K$27)/(K$27-K$26))))*((K$27-K$26)/(K$27-K$26))))),0))</f>
        <v>36.742346141747674</v>
      </c>
      <c r="L30" s="44">
        <f>(IF(ISNUMBER(L$26),IF(L$26=L$27,L$34,(((L$34*(1-((L$27-L$26)/(L$27-L$26))))*((L$27-L$27)/(L$27-L$26)))+((L$35*(1-((L$27-L$27)/(L$27-L$26))))*((L$27-L$26)/(L$27-L$26)))+((L$36*(1-((L$27-L$26)/(L$27-L$26))))*((L$27-L$27)/(L$27-L$26)))+((L$37*(1-((L$27-L$27)/(L$27-L$26))))*((L$27-L$26)/(L$27-L$26))))),0))</f>
        <v>36.742346141747674</v>
      </c>
      <c r="M30" s="44">
        <f>(IF(ISNUMBER(M$26),IF(M$26=M$27,M$34,(((M$34*(1-((M$27-M$26)/(M$27-M$26))))*((M$27-M$27)/(M$27-M$26)))+((M$35*(1-((M$27-M$27)/(M$27-M$26))))*((M$27-M$26)/(M$27-M$26)))+((M$36*(1-((M$27-M$26)/(M$27-M$26))))*((M$27-M$27)/(M$27-M$26)))+((M$37*(1-((M$27-M$27)/(M$27-M$26))))*((M$27-M$26)/(M$27-M$26))))),0))</f>
        <v>36.742346141747674</v>
      </c>
      <c r="N30" s="44">
        <f>(IF(ISNUMBER(N$26),IF(N$26=N$27,N$34,(((N$34*(1-((N$27-N$26)/(N$27-N$26))))*((N$27-N$27)/(N$27-N$26)))+((N$35*(1-((N$27-N$27)/(N$27-N$26))))*((N$27-N$26)/(N$27-N$26)))+((N$36*(1-((N$27-N$26)/(N$27-N$26))))*((N$27-N$27)/(N$27-N$26)))+((N$37*(1-((N$27-N$27)/(N$27-N$26))))*((N$27-N$26)/(N$27-N$26))))),0))</f>
        <v>30.61862178478972</v>
      </c>
      <c r="O30" s="44">
        <f>(IF(ISNUMBER(O$26),IF(O$26=O$27,O$34,(((O$34*(1-((O$27-O$26)/(O$27-O$26))))*((O$27-O$27)/(O$27-O$26)))+((O$35*(1-((O$27-O$27)/(O$27-O$26))))*((O$27-O$26)/(O$27-O$26)))+((O$36*(1-((O$27-O$26)/(O$27-O$26))))*((O$27-O$27)/(O$27-O$26)))+((O$37*(1-((O$27-O$27)/(O$27-O$26))))*((O$27-O$26)/(O$27-O$26))))),0))</f>
        <v>30.618621784789731</v>
      </c>
      <c r="P30" s="44">
        <f>(IF(ISNUMBER(P$26),IF(P$26=P$27,P$34,(((P$34*(1-((P$27-P$26)/(P$27-P$26))))*((P$27-P$27)/(P$27-P$26)))+((P$35*(1-((P$27-P$27)/(P$27-P$26))))*((P$27-P$26)/(P$27-P$26)))+((P$36*(1-((P$27-P$26)/(P$27-P$26))))*((P$27-P$27)/(P$27-P$26)))+((P$37*(1-((P$27-P$27)/(P$27-P$26))))*((P$27-P$26)/(P$27-P$26))))),0))</f>
        <v>30.618621784789724</v>
      </c>
      <c r="Q30" s="44">
        <f>(IF(ISNUMBER(Q$26),IF(Q$26=Q$27,Q$34,(((Q$34*(1-((Q$27-Q$26)/(Q$27-Q$26))))*((Q$27-Q$27)/(Q$27-Q$26)))+((Q$35*(1-((Q$27-Q$27)/(Q$27-Q$26))))*((Q$27-Q$26)/(Q$27-Q$26)))+((Q$36*(1-((Q$27-Q$26)/(Q$27-Q$26))))*((Q$27-Q$27)/(Q$27-Q$26)))+((Q$37*(1-((Q$27-Q$27)/(Q$27-Q$26))))*((Q$27-Q$26)/(Q$27-Q$26))))),0))</f>
        <v>30.618621784789728</v>
      </c>
      <c r="R30" s="44">
        <f>(IF(ISNUMBER(R$26),IF(R$26=R$27,R$34,(((R$34*(1-((R$27-R$26)/(R$27-R$26))))*((R$27-R$27)/(R$27-R$26)))+((R$35*(1-((R$27-R$27)/(R$27-R$26))))*((R$27-R$26)/(R$27-R$26)))+((R$36*(1-((R$27-R$26)/(R$27-R$26))))*((R$27-R$27)/(R$27-R$26)))+((R$37*(1-((R$27-R$27)/(R$27-R$26))))*((R$27-R$26)/(R$27-R$26))))),0))</f>
        <v>30.618621784789724</v>
      </c>
      <c r="S30" s="44">
        <f>(IF(ISNUMBER(S$26),IF(S$26=S$27,S$34,(((S$34*(1-((S$27-S$26)/(S$27-S$26))))*((S$27-S$27)/(S$27-S$26)))+((S$35*(1-((S$27-S$27)/(S$27-S$26))))*((S$27-S$26)/(S$27-S$26)))+((S$36*(1-((S$27-S$26)/(S$27-S$26))))*((S$27-S$27)/(S$27-S$26)))+((S$37*(1-((S$27-S$27)/(S$27-S$26))))*((S$27-S$26)/(S$27-S$26))))),0))</f>
        <v>30.618621784789724</v>
      </c>
      <c r="T30" s="44">
        <f>(IF(ISNUMBER(T$26),IF(T$26=T$27,T$34,(((T$34*(1-((T$27-T$26)/(T$27-T$26))))*((T$27-T$27)/(T$27-T$26)))+((T$35*(1-((T$27-T$27)/(T$27-T$26))))*((T$27-T$26)/(T$27-T$26)))+((T$36*(1-((T$27-T$26)/(T$27-T$26))))*((T$27-T$27)/(T$27-T$26)))+((T$37*(1-((T$27-T$27)/(T$27-T$26))))*((T$27-T$26)/(T$27-T$26))))),0))</f>
        <v>30.61862178478972</v>
      </c>
      <c r="U30" s="44">
        <f>(IF(ISNUMBER(U$26),IF(U$26=U$27,U$34,(((U$34*(1-((U$27-U$26)/(U$27-U$26))))*((U$27-U$27)/(U$27-U$26)))+((U$35*(1-((U$27-U$27)/(U$27-U$26))))*((U$27-U$26)/(U$27-U$26)))+((U$36*(1-((U$27-U$26)/(U$27-U$26))))*((U$27-U$27)/(U$27-U$26)))+((U$37*(1-((U$27-U$27)/(U$27-U$26))))*((U$27-U$26)/(U$27-U$26))))),0))</f>
        <v>30.61862178478972</v>
      </c>
      <c r="V30" s="44">
        <f>(IF(ISNUMBER(V$26),IF(V$26=V$27,V$34,(((V$34*(1-((V$27-V$26)/(V$27-V$26))))*((V$27-V$27)/(V$27-V$26)))+((V$35*(1-((V$27-V$27)/(V$27-V$26))))*((V$27-V$26)/(V$27-V$26)))+((V$36*(1-((V$27-V$26)/(V$27-V$26))))*((V$27-V$27)/(V$27-V$26)))+((V$37*(1-((V$27-V$27)/(V$27-V$26))))*((V$27-V$26)/(V$27-V$26))))),0))</f>
        <v>30.618621784789724</v>
      </c>
      <c r="W30" s="44">
        <f>(IF(ISNUMBER(W$26),IF(W$26=W$27,W$34,(((W$34*(1-((W$27-W$26)/(W$27-W$26))))*((W$27-W$27)/(W$27-W$26)))+((W$35*(1-((W$27-W$27)/(W$27-W$26))))*((W$27-W$26)/(W$27-W$26)))+((W$36*(1-((W$27-W$26)/(W$27-W$26))))*((W$27-W$27)/(W$27-W$26)))+((W$37*(1-((W$27-W$27)/(W$27-W$26))))*((W$27-W$26)/(W$27-W$26))))),0))</f>
        <v>30.618621784789724</v>
      </c>
      <c r="X30" s="44">
        <f>(IF(ISNUMBER(X$26),IF(X$26=X$27,X$34,(((X$34*(1-((X$27-X$26)/(X$27-X$26))))*((X$27-X$27)/(X$27-X$26)))+((X$35*(1-((X$27-X$27)/(X$27-X$26))))*((X$27-X$26)/(X$27-X$26)))+((X$36*(1-((X$27-X$26)/(X$27-X$26))))*((X$27-X$27)/(X$27-X$26)))+((X$37*(1-((X$27-X$27)/(X$27-X$26))))*((X$27-X$26)/(X$27-X$26))))),0))</f>
        <v>30.618621784789728</v>
      </c>
      <c r="Y30" s="44">
        <f>(IF(ISNUMBER(Y$26),IF(Y$26=Y$27,Y$34,(((Y$34*(1-((Y$27-Y$26)/(Y$27-Y$26))))*((Y$27-Y$27)/(Y$27-Y$26)))+((Y$35*(1-((Y$27-Y$27)/(Y$27-Y$26))))*((Y$27-Y$26)/(Y$27-Y$26)))+((Y$36*(1-((Y$27-Y$26)/(Y$27-Y$26))))*((Y$27-Y$27)/(Y$27-Y$26)))+((Y$37*(1-((Y$27-Y$27)/(Y$27-Y$26))))*((Y$27-Y$26)/(Y$27-Y$26))))),0))</f>
        <v>30.61862178478972</v>
      </c>
      <c r="Z30" s="44">
        <f>(IF(ISNUMBER(Z$26),IF(Z$26=Z$27,Z$34,(((Z$34*(1-((Z$27-Z$26)/(Z$27-Z$26))))*((Z$27-Z$27)/(Z$27-Z$26)))+((Z$35*(1-((Z$27-Z$27)/(Z$27-Z$26))))*((Z$27-Z$26)/(Z$27-Z$26)))+((Z$36*(1-((Z$27-Z$26)/(Z$27-Z$26))))*((Z$27-Z$27)/(Z$27-Z$26)))+((Z$37*(1-((Z$27-Z$27)/(Z$27-Z$26))))*((Z$27-Z$26)/(Z$27-Z$26))))),0))</f>
        <v>30.618621784789731</v>
      </c>
      <c r="AA30" s="44">
        <f>(IF(ISNUMBER(AA$26),IF(AA$26=AA$27,AA$34,(((AA$34*(1-((AA$27-AA$26)/(AA$27-AA$26))))*((AA$27-AA$27)/(AA$27-AA$26)))+((AA$35*(1-((AA$27-AA$27)/(AA$27-AA$26))))*((AA$27-AA$26)/(AA$27-AA$26)))+((AA$36*(1-((AA$27-AA$26)/(AA$27-AA$26))))*((AA$27-AA$27)/(AA$27-AA$26)))+((AA$37*(1-((AA$27-AA$27)/(AA$27-AA$26))))*((AA$27-AA$26)/(AA$27-AA$26))))),0))</f>
        <v>30.61862178478972</v>
      </c>
      <c r="AB30" s="44">
        <f>(IF(ISNUMBER(AB$26),IF(AB$26=AB$27,AB$34,(((AB$34*(1-((AB$27-AB$26)/(AB$27-AB$26))))*((AB$27-AB$27)/(AB$27-AB$26)))+((AB$35*(1-((AB$27-AB$27)/(AB$27-AB$26))))*((AB$27-AB$26)/(AB$27-AB$26)))+((AB$36*(1-((AB$27-AB$26)/(AB$27-AB$26))))*((AB$27-AB$27)/(AB$27-AB$26)))+((AB$37*(1-((AB$27-AB$27)/(AB$27-AB$26))))*((AB$27-AB$26)/(AB$27-AB$26))))),0))</f>
        <v>30.618621784789728</v>
      </c>
      <c r="AC30" s="44">
        <f>(IF(ISNUMBER(AC$26),IF(AC$26=AC$27,AC$34,(((AC$34*(1-((AC$27-AC$26)/(AC$27-AC$26))))*((AC$27-AC$27)/(AC$27-AC$26)))+((AC$35*(1-((AC$27-AC$27)/(AC$27-AC$26))))*((AC$27-AC$26)/(AC$27-AC$26)))+((AC$36*(1-((AC$27-AC$26)/(AC$27-AC$26))))*((AC$27-AC$27)/(AC$27-AC$26)))+((AC$37*(1-((AC$27-AC$27)/(AC$27-AC$26))))*((AC$27-AC$26)/(AC$27-AC$26))))),0))</f>
        <v>12.247448713915892</v>
      </c>
      <c r="AD30" s="44">
        <f>(IF(ISNUMBER(AD$26),IF(AD$26=AD$27,AD$34,(((AD$34*(1-((AD$27-AD$26)/(AD$27-AD$26))))*((AD$27-AD$27)/(AD$27-AD$26)))+((AD$35*(1-((AD$27-AD$27)/(AD$27-AD$26))))*((AD$27-AD$26)/(AD$27-AD$26)))+((AD$36*(1-((AD$27-AD$26)/(AD$27-AD$26))))*((AD$27-AD$27)/(AD$27-AD$26)))+((AD$37*(1-((AD$27-AD$27)/(AD$27-AD$26))))*((AD$27-AD$26)/(AD$27-AD$26))))),0))</f>
        <v>12.247448713915892</v>
      </c>
      <c r="AE30" s="44">
        <f>(IF(ISNUMBER(AE$26),IF(AE$26=AE$27,AE$34,(((AE$34*(1-((AE$27-AE$26)/(AE$27-AE$26))))*((AE$27-AE$27)/(AE$27-AE$26)))+((AE$35*(1-((AE$27-AE$27)/(AE$27-AE$26))))*((AE$27-AE$26)/(AE$27-AE$26)))+((AE$36*(1-((AE$27-AE$26)/(AE$27-AE$26))))*((AE$27-AE$27)/(AE$27-AE$26)))+((AE$37*(1-((AE$27-AE$27)/(AE$27-AE$26))))*((AE$27-AE$26)/(AE$27-AE$26))))),0))</f>
        <v>12.24744871391589</v>
      </c>
      <c r="AF30" s="44">
        <f>(IF(ISNUMBER(AF$26),IF(AF$26=AF$27,AF$34,(((AF$34*(1-((AF$27-AF$26)/(AF$27-AF$26))))*((AF$27-AF$27)/(AF$27-AF$26)))+((AF$35*(1-((AF$27-AF$27)/(AF$27-AF$26))))*((AF$27-AF$26)/(AF$27-AF$26)))+((AF$36*(1-((AF$27-AF$26)/(AF$27-AF$26))))*((AF$27-AF$27)/(AF$27-AF$26)))+((AF$37*(1-((AF$27-AF$27)/(AF$27-AF$26))))*((AF$27-AF$26)/(AF$27-AF$26))))),0))</f>
        <v>12.24744871391589</v>
      </c>
      <c r="AG30" s="44">
        <f>(IF(ISNUMBER(AG$26),IF(AG$26=AG$27,AG$34,(((AG$34*(1-((AG$27-AG$26)/(AG$27-AG$26))))*((AG$27-AG$27)/(AG$27-AG$26)))+((AG$35*(1-((AG$27-AG$27)/(AG$27-AG$26))))*((AG$27-AG$26)/(AG$27-AG$26)))+((AG$36*(1-((AG$27-AG$26)/(AG$27-AG$26))))*((AG$27-AG$27)/(AG$27-AG$26)))+((AG$37*(1-((AG$27-AG$27)/(AG$27-AG$26))))*((AG$27-AG$26)/(AG$27-AG$26))))),0))</f>
        <v>12.24744871391589</v>
      </c>
      <c r="AH30" s="44">
        <f>(IF(ISNUMBER(AH$26),IF(AH$26=AH$27,AH$34,(((AH$34*(1-((AH$27-AH$26)/(AH$27-AH$26))))*((AH$27-AH$27)/(AH$27-AH$26)))+((AH$35*(1-((AH$27-AH$27)/(AH$27-AH$26))))*((AH$27-AH$26)/(AH$27-AH$26)))+((AH$36*(1-((AH$27-AH$26)/(AH$27-AH$26))))*((AH$27-AH$27)/(AH$27-AH$26)))+((AH$37*(1-((AH$27-AH$27)/(AH$27-AH$26))))*((AH$27-AH$26)/(AH$27-AH$26))))),0))</f>
        <v>12.24744871391589</v>
      </c>
      <c r="AI30" s="44">
        <f>(IF(ISNUMBER(AI$26),IF(AI$26=AI$27,AI$34,(((AI$34*(1-((AI$27-AI$26)/(AI$27-AI$26))))*((AI$27-AI$27)/(AI$27-AI$26)))+((AI$35*(1-((AI$27-AI$27)/(AI$27-AI$26))))*((AI$27-AI$26)/(AI$27-AI$26)))+((AI$36*(1-((AI$27-AI$26)/(AI$27-AI$26))))*((AI$27-AI$27)/(AI$27-AI$26)))+((AI$37*(1-((AI$27-AI$27)/(AI$27-AI$26))))*((AI$27-AI$26)/(AI$27-AI$26))))),0))</f>
        <v>12.24744871391589</v>
      </c>
      <c r="AJ30" s="44">
        <f>(IF(ISNUMBER(AJ$26),IF(AJ$26=AJ$27,AJ$34,(((AJ$34*(1-((AJ$27-AJ$26)/(AJ$27-AJ$26))))*((AJ$27-AJ$27)/(AJ$27-AJ$26)))+((AJ$35*(1-((AJ$27-AJ$27)/(AJ$27-AJ$26))))*((AJ$27-AJ$26)/(AJ$27-AJ$26)))+((AJ$36*(1-((AJ$27-AJ$26)/(AJ$27-AJ$26))))*((AJ$27-AJ$27)/(AJ$27-AJ$26)))+((AJ$37*(1-((AJ$27-AJ$27)/(AJ$27-AJ$26))))*((AJ$27-AJ$26)/(AJ$27-AJ$26))))),0))</f>
        <v>12.247448713915892</v>
      </c>
      <c r="AK30" s="44">
        <f>(IF(ISNUMBER(AK$26),IF(AK$26=AK$27,AK$34,(((AK$34*(1-((AK$27-AK$26)/(AK$27-AK$26))))*((AK$27-AK$27)/(AK$27-AK$26)))+((AK$35*(1-((AK$27-AK$27)/(AK$27-AK$26))))*((AK$27-AK$26)/(AK$27-AK$26)))+((AK$36*(1-((AK$27-AK$26)/(AK$27-AK$26))))*((AK$27-AK$27)/(AK$27-AK$26)))+((AK$37*(1-((AK$27-AK$27)/(AK$27-AK$26))))*((AK$27-AK$26)/(AK$27-AK$26))))),0))</f>
        <v>12.24744871391589</v>
      </c>
      <c r="AL30" s="44">
        <f>(IF(ISNUMBER(AL$26),IF(AL$26=AL$27,AL$34,(((AL$34*(1-((AL$27-AL$26)/(AL$27-AL$26))))*((AL$27-AL$27)/(AL$27-AL$26)))+((AL$35*(1-((AL$27-AL$27)/(AL$27-AL$26))))*((AL$27-AL$26)/(AL$27-AL$26)))+((AL$36*(1-((AL$27-AL$26)/(AL$27-AL$26))))*((AL$27-AL$27)/(AL$27-AL$26)))+((AL$37*(1-((AL$27-AL$27)/(AL$27-AL$26))))*((AL$27-AL$26)/(AL$27-AL$26))))),0))</f>
        <v>6.1237243569579451</v>
      </c>
      <c r="AM30" s="44">
        <f>(IF(ISNUMBER(AM$26),IF(AM$26=AM$27,AM$34,(((AM$34*(1-((AM$27-AM$26)/(AM$27-AM$26))))*((AM$27-AM$27)/(AM$27-AM$26)))+((AM$35*(1-((AM$27-AM$27)/(AM$27-AM$26))))*((AM$27-AM$26)/(AM$27-AM$26)))+((AM$36*(1-((AM$27-AM$26)/(AM$27-AM$26))))*((AM$27-AM$27)/(AM$27-AM$26)))+((AM$37*(1-((AM$27-AM$27)/(AM$27-AM$26))))*((AM$27-AM$26)/(AM$27-AM$26))))),0))</f>
        <v>6.1237243569579443</v>
      </c>
      <c r="AN30" s="44">
        <f>(IF(ISNUMBER(AN$26),IF(AN$26=AN$27,AN$34,(((AN$34*(1-((AN$27-AN$26)/(AN$27-AN$26))))*((AN$27-AN$27)/(AN$27-AN$26)))+((AN$35*(1-((AN$27-AN$27)/(AN$27-AN$26))))*((AN$27-AN$26)/(AN$27-AN$26)))+((AN$36*(1-((AN$27-AN$26)/(AN$27-AN$26))))*((AN$27-AN$27)/(AN$27-AN$26)))+((AN$37*(1-((AN$27-AN$27)/(AN$27-AN$26))))*((AN$27-AN$26)/(AN$27-AN$26))))),0))</f>
        <v>6.123724356957946</v>
      </c>
      <c r="AO30" s="44">
        <f>(IF(ISNUMBER(AO$26),IF(AO$26=AO$27,AO$34,(((AO$34*(1-((AO$27-AO$26)/(AO$27-AO$26))))*((AO$27-AO$27)/(AO$27-AO$26)))+((AO$35*(1-((AO$27-AO$27)/(AO$27-AO$26))))*((AO$27-AO$26)/(AO$27-AO$26)))+((AO$36*(1-((AO$27-AO$26)/(AO$27-AO$26))))*((AO$27-AO$27)/(AO$27-AO$26)))+((AO$37*(1-((AO$27-AO$27)/(AO$27-AO$26))))*((AO$27-AO$26)/(AO$27-AO$26))))),0))</f>
        <v>6.1237243569579443</v>
      </c>
      <c r="AP30" s="44">
        <f>(IF(ISNUMBER(AP$26),IF(AP$26=AP$27,AP$34,(((AP$34*(1-((AP$27-AP$26)/(AP$27-AP$26))))*((AP$27-AP$27)/(AP$27-AP$26)))+((AP$35*(1-((AP$27-AP$27)/(AP$27-AP$26))))*((AP$27-AP$26)/(AP$27-AP$26)))+((AP$36*(1-((AP$27-AP$26)/(AP$27-AP$26))))*((AP$27-AP$27)/(AP$27-AP$26)))+((AP$37*(1-((AP$27-AP$27)/(AP$27-AP$26))))*((AP$27-AP$26)/(AP$27-AP$26))))),0))</f>
        <v>6.1237243569579451</v>
      </c>
      <c r="AQ30" s="44">
        <f>(IF(ISNUMBER(AQ$26),IF(AQ$26=AQ$27,AQ$34,(((AQ$34*(1-((AQ$27-AQ$26)/(AQ$27-AQ$26))))*((AQ$27-AQ$27)/(AQ$27-AQ$26)))+((AQ$35*(1-((AQ$27-AQ$27)/(AQ$27-AQ$26))))*((AQ$27-AQ$26)/(AQ$27-AQ$26)))+((AQ$36*(1-((AQ$27-AQ$26)/(AQ$27-AQ$26))))*((AQ$27-AQ$27)/(AQ$27-AQ$26)))+((AQ$37*(1-((AQ$27-AQ$27)/(AQ$27-AQ$26))))*((AQ$27-AQ$26)/(AQ$27-AQ$26))))),0))</f>
        <v>6.1237243569579451</v>
      </c>
      <c r="AR30" s="44">
        <f>(IF(ISNUMBER(AR$26),IF(AR$26=AR$27,AR$34,(((AR$34*(1-((AR$27-AR$26)/(AR$27-AR$26))))*((AR$27-AR$27)/(AR$27-AR$26)))+((AR$35*(1-((AR$27-AR$27)/(AR$27-AR$26))))*((AR$27-AR$26)/(AR$27-AR$26)))+((AR$36*(1-((AR$27-AR$26)/(AR$27-AR$26))))*((AR$27-AR$27)/(AR$27-AR$26)))+((AR$37*(1-((AR$27-AR$27)/(AR$27-AR$26))))*((AR$27-AR$26)/(AR$27-AR$26))))),0))</f>
        <v>6.1237243569579451</v>
      </c>
      <c r="AS30" s="44">
        <f>(IF(ISNUMBER(AS$26),IF(AS$26=AS$27,AS$34,(((AS$34*(1-((AS$27-AS$26)/(AS$27-AS$26))))*((AS$27-AS$27)/(AS$27-AS$26)))+((AS$35*(1-((AS$27-AS$27)/(AS$27-AS$26))))*((AS$27-AS$26)/(AS$27-AS$26)))+((AS$36*(1-((AS$27-AS$26)/(AS$27-AS$26))))*((AS$27-AS$27)/(AS$27-AS$26)))+((AS$37*(1-((AS$27-AS$27)/(AS$27-AS$26))))*((AS$27-AS$26)/(AS$27-AS$26))))),0))</f>
        <v>6.1237243569579451</v>
      </c>
      <c r="AT30" s="44">
        <f>(IF(ISNUMBER(AT$26),IF(AT$26=AT$27,AT$34,(((AT$34*(1-((AT$27-AT$26)/(AT$27-AT$26))))*((AT$27-AT$27)/(AT$27-AT$26)))+((AT$35*(1-((AT$27-AT$27)/(AT$27-AT$26))))*((AT$27-AT$26)/(AT$27-AT$26)))+((AT$36*(1-((AT$27-AT$26)/(AT$27-AT$26))))*((AT$27-AT$27)/(AT$27-AT$26)))+((AT$37*(1-((AT$27-AT$27)/(AT$27-AT$26))))*((AT$27-AT$26)/(AT$27-AT$26))))),0))</f>
        <v>6.1237243569579451</v>
      </c>
      <c r="AU30" s="44">
        <f>(IF(ISNUMBER(AU$26),IF(AU$26=AU$27,AU$34,(((AU$34*(1-((AU$27-AU$26)/(AU$27-AU$26))))*((AU$27-AU$27)/(AU$27-AU$26)))+((AU$35*(1-((AU$27-AU$27)/(AU$27-AU$26))))*((AU$27-AU$26)/(AU$27-AU$26)))+((AU$36*(1-((AU$27-AU$26)/(AU$27-AU$26))))*((AU$27-AU$27)/(AU$27-AU$26)))+((AU$37*(1-((AU$27-AU$27)/(AU$27-AU$26))))*((AU$27-AU$26)/(AU$27-AU$26))))),0))</f>
        <v>6.1237243569579451</v>
      </c>
      <c r="AV30" s="44">
        <f>(IF(ISNUMBER(AV$26),IF(AV$26=AV$27,AV$34,(((AV$34*(1-((AV$27-AV$26)/(AV$27-AV$26))))*((AV$27-AV$27)/(AV$27-AV$26)))+((AV$35*(1-((AV$27-AV$27)/(AV$27-AV$26))))*((AV$27-AV$26)/(AV$27-AV$26)))+((AV$36*(1-((AV$27-AV$26)/(AV$27-AV$26))))*((AV$27-AV$27)/(AV$27-AV$26)))+((AV$37*(1-((AV$27-AV$27)/(AV$27-AV$26))))*((AV$27-AV$26)/(AV$27-AV$26))))),0))</f>
        <v>6.1237243569579451</v>
      </c>
      <c r="AW30" s="44">
        <f>(IF(ISNUMBER(AW$26),IF(AW$26=AW$27,AW$34,(((AW$34*(1-((AW$27-AW$26)/(AW$27-AW$26))))*((AW$27-AW$27)/(AW$27-AW$26)))+((AW$35*(1-((AW$27-AW$27)/(AW$27-AW$26))))*((AW$27-AW$26)/(AW$27-AW$26)))+((AW$36*(1-((AW$27-AW$26)/(AW$27-AW$26))))*((AW$27-AW$27)/(AW$27-AW$26)))+((AW$37*(1-((AW$27-AW$27)/(AW$27-AW$26))))*((AW$27-AW$26)/(AW$27-AW$26))))),0))</f>
        <v>6.1237243569579451</v>
      </c>
      <c r="AX30" s="44">
        <f>(IF(ISNUMBER(AX$26),IF(AX$26=AX$27,AX$34,(((AX$34*(1-((AX$27-AX$26)/(AX$27-AX$26))))*((AX$27-AX$27)/(AX$27-AX$26)))+((AX$35*(1-((AX$27-AX$27)/(AX$27-AX$26))))*((AX$27-AX$26)/(AX$27-AX$26)))+((AX$36*(1-((AX$27-AX$26)/(AX$27-AX$26))))*((AX$27-AX$27)/(AX$27-AX$26)))+((AX$37*(1-((AX$27-AX$27)/(AX$27-AX$26))))*((AX$27-AX$26)/(AX$27-AX$26))))),0))</f>
        <v>6.1237243569579451</v>
      </c>
      <c r="AY30" s="44">
        <f>(IF(ISNUMBER(AY$26),IF(AY$26=AY$27,AY$34,(((AY$34*(1-((AY$27-AY$26)/(AY$27-AY$26))))*((AY$27-AY$27)/(AY$27-AY$26)))+((AY$35*(1-((AY$27-AY$27)/(AY$27-AY$26))))*((AY$27-AY$26)/(AY$27-AY$26)))+((AY$36*(1-((AY$27-AY$26)/(AY$27-AY$26))))*((AY$27-AY$27)/(AY$27-AY$26)))+((AY$37*(1-((AY$27-AY$27)/(AY$27-AY$26))))*((AY$27-AY$26)/(AY$27-AY$26))))),0))</f>
        <v>6.123724356957946</v>
      </c>
      <c r="AZ30" s="44">
        <f>(IF(ISNUMBER(AZ$26),IF(AZ$26=AZ$27,AZ$34,(((AZ$34*(1-((AZ$27-AZ$26)/(AZ$27-AZ$26))))*((AZ$27-AZ$27)/(AZ$27-AZ$26)))+((AZ$35*(1-((AZ$27-AZ$27)/(AZ$27-AZ$26))))*((AZ$27-AZ$26)/(AZ$27-AZ$26)))+((AZ$36*(1-((AZ$27-AZ$26)/(AZ$27-AZ$26))))*((AZ$27-AZ$27)/(AZ$27-AZ$26)))+((AZ$37*(1-((AZ$27-AZ$27)/(AZ$27-AZ$26))))*((AZ$27-AZ$26)/(AZ$27-AZ$26))))),0))</f>
        <v>6.1237243569579451</v>
      </c>
      <c r="BA30" s="44">
        <f>(IF(ISNUMBER(BA$26),IF(BA$26=BA$27,BA$34,(((BA$34*(1-((BA$27-BA$26)/(BA$27-BA$26))))*((BA$27-BA$27)/(BA$27-BA$26)))+((BA$35*(1-((BA$27-BA$27)/(BA$27-BA$26))))*((BA$27-BA$26)/(BA$27-BA$26)))+((BA$36*(1-((BA$27-BA$26)/(BA$27-BA$26))))*((BA$27-BA$27)/(BA$27-BA$26)))+((BA$37*(1-((BA$27-BA$27)/(BA$27-BA$26))))*((BA$27-BA$26)/(BA$27-BA$26))))),0))</f>
        <v>6.1237243569579451</v>
      </c>
      <c r="BB30" s="44">
        <f>(IF(ISNUMBER(BB$26),IF(BB$26=BB$27,BB$34,(((BB$34*(1-((BB$27-BB$26)/(BB$27-BB$26))))*((BB$27-BB$27)/(BB$27-BB$26)))+((BB$35*(1-((BB$27-BB$27)/(BB$27-BB$26))))*((BB$27-BB$26)/(BB$27-BB$26)))+((BB$36*(1-((BB$27-BB$26)/(BB$27-BB$26))))*((BB$27-BB$27)/(BB$27-BB$26)))+((BB$37*(1-((BB$27-BB$27)/(BB$27-BB$26))))*((BB$27-BB$26)/(BB$27-BB$26))))),0))</f>
        <v>6.1237243569579451</v>
      </c>
      <c r="BC30" s="44">
        <f>(IF(ISNUMBER(BC$26),IF(BC$26=BC$27,BC$34,(((BC$34*(1-((BC$27-BC$26)/(BC$27-BC$26))))*((BC$27-BC$27)/(BC$27-BC$26)))+((BC$35*(1-((BC$27-BC$27)/(BC$27-BC$26))))*((BC$27-BC$26)/(BC$27-BC$26)))+((BC$36*(1-((BC$27-BC$26)/(BC$27-BC$26))))*((BC$27-BC$27)/(BC$27-BC$26)))+((BC$37*(1-((BC$27-BC$27)/(BC$27-BC$26))))*((BC$27-BC$26)/(BC$27-BC$26))))),0))</f>
        <v>6.1237243569579451</v>
      </c>
      <c r="BD30" s="44">
        <f>(IF(ISNUMBER(BD$26),IF(BD$26=BD$27,BD$34,(((BD$34*(1-((BD$27-BD$26)/(BD$27-BD$26))))*((BD$27-BD$27)/(BD$27-BD$26)))+((BD$35*(1-((BD$27-BD$27)/(BD$27-BD$26))))*((BD$27-BD$26)/(BD$27-BD$26)))+((BD$36*(1-((BD$27-BD$26)/(BD$27-BD$26))))*((BD$27-BD$27)/(BD$27-BD$26)))+((BD$37*(1-((BD$27-BD$27)/(BD$27-BD$26))))*((BD$27-BD$26)/(BD$27-BD$26))))),0))</f>
        <v>6.1237243569579451</v>
      </c>
      <c r="BE30" s="44">
        <f>(IF(ISNUMBER(BE$26),IF(BE$26=BE$27,BE$34,(((BE$34*(1-((BE$27-BE$26)/(BE$27-BE$26))))*((BE$27-BE$27)/(BE$27-BE$26)))+((BE$35*(1-((BE$27-BE$27)/(BE$27-BE$26))))*((BE$27-BE$26)/(BE$27-BE$26)))+((BE$36*(1-((BE$27-BE$26)/(BE$27-BE$26))))*((BE$27-BE$27)/(BE$27-BE$26)))+((BE$37*(1-((BE$27-BE$27)/(BE$27-BE$26))))*((BE$27-BE$26)/(BE$27-BE$26))))),0))</f>
        <v>6.1237243569579451</v>
      </c>
      <c r="BF30" s="44">
        <f>(IF(ISNUMBER(BF$26),IF(BF$26=BF$27,BF$34,(((BF$34*(1-((BF$27-BF$26)/(BF$27-BF$26))))*((BF$27-BF$27)/(BF$27-BF$26)))+((BF$35*(1-((BF$27-BF$27)/(BF$27-BF$26))))*((BF$27-BF$26)/(BF$27-BF$26)))+((BF$36*(1-((BF$27-BF$26)/(BF$27-BF$26))))*((BF$27-BF$27)/(BF$27-BF$26)))+((BF$37*(1-((BF$27-BF$27)/(BF$27-BF$26))))*((BF$27-BF$26)/(BF$27-BF$26))))),0))</f>
        <v>6.1237243569579443</v>
      </c>
      <c r="BG30" s="44">
        <f>(IF(ISNUMBER(BG$26),IF(BG$26=BG$27,BG$34,(((BG$34*(1-((BG$27-BG$26)/(BG$27-BG$26))))*((BG$27-BG$27)/(BG$27-BG$26)))+((BG$35*(1-((BG$27-BG$27)/(BG$27-BG$26))))*((BG$27-BG$26)/(BG$27-BG$26)))+((BG$36*(1-((BG$27-BG$26)/(BG$27-BG$26))))*((BG$27-BG$27)/(BG$27-BG$26)))+((BG$37*(1-((BG$27-BG$27)/(BG$27-BG$26))))*((BG$27-BG$26)/(BG$27-BG$26))))),0))</f>
        <v>6.1237243569579451</v>
      </c>
      <c r="BH30" s="44">
        <f>(IF(ISNUMBER(BH$26),IF(BH$26=BH$27,BH$34,(((BH$34*(1-((BH$27-BH$26)/(BH$27-BH$26))))*((BH$27-BH$27)/(BH$27-BH$26)))+((BH$35*(1-((BH$27-BH$27)/(BH$27-BH$26))))*((BH$27-BH$26)/(BH$27-BH$26)))+((BH$36*(1-((BH$27-BH$26)/(BH$27-BH$26))))*((BH$27-BH$27)/(BH$27-BH$26)))+((BH$37*(1-((BH$27-BH$27)/(BH$27-BH$26))))*((BH$27-BH$26)/(BH$27-BH$26))))),0))</f>
        <v>6.1237243569579451</v>
      </c>
      <c r="BI30" s="44">
        <f>(IF(ISNUMBER(BI$26),IF(BI$26=BI$27,BI$34,(((BI$34*(1-((BI$27-BI$26)/(BI$27-BI$26))))*((BI$27-BI$27)/(BI$27-BI$26)))+((BI$35*(1-((BI$27-BI$27)/(BI$27-BI$26))))*((BI$27-BI$26)/(BI$27-BI$26)))+((BI$36*(1-((BI$27-BI$26)/(BI$27-BI$26))))*((BI$27-BI$27)/(BI$27-BI$26)))+((BI$37*(1-((BI$27-BI$27)/(BI$27-BI$26))))*((BI$27-BI$26)/(BI$27-BI$26))))),0))</f>
        <v>6.1237243569579451</v>
      </c>
      <c r="BJ30" s="44">
        <f>(IF(ISNUMBER(BJ$26),IF(BJ$26=BJ$27,BJ$34,(((BJ$34*(1-((BJ$27-BJ$26)/(BJ$27-BJ$26))))*((BJ$27-BJ$27)/(BJ$27-BJ$26)))+((BJ$35*(1-((BJ$27-BJ$27)/(BJ$27-BJ$26))))*((BJ$27-BJ$26)/(BJ$27-BJ$26)))+((BJ$36*(1-((BJ$27-BJ$26)/(BJ$27-BJ$26))))*((BJ$27-BJ$27)/(BJ$27-BJ$26)))+((BJ$37*(1-((BJ$27-BJ$27)/(BJ$27-BJ$26))))*((BJ$27-BJ$26)/(BJ$27-BJ$26))))),0))</f>
        <v>6.1237243569579451</v>
      </c>
      <c r="BK30" s="44">
        <f>(IF(ISNUMBER(BK$26),IF(BK$26=BK$27,BK$34,(((BK$34*(1-((BK$27-BK$26)/(BK$27-BK$26))))*((BK$27-BK$27)/(BK$27-BK$26)))+((BK$35*(1-((BK$27-BK$27)/(BK$27-BK$26))))*((BK$27-BK$26)/(BK$27-BK$26)))+((BK$36*(1-((BK$27-BK$26)/(BK$27-BK$26))))*((BK$27-BK$27)/(BK$27-BK$26)))+((BK$37*(1-((BK$27-BK$27)/(BK$27-BK$26))))*((BK$27-BK$26)/(BK$27-BK$26))))),0))</f>
        <v>6.1237243569579451</v>
      </c>
      <c r="BL30" s="44">
        <f>(IF(ISNUMBER(BL$26),IF(BL$26=BL$27,BL$34,(((BL$34*(1-((BL$27-BL$26)/(BL$27-BL$26))))*((BL$27-BL$27)/(BL$27-BL$26)))+((BL$35*(1-((BL$27-BL$27)/(BL$27-BL$26))))*((BL$27-BL$26)/(BL$27-BL$26)))+((BL$36*(1-((BL$27-BL$26)/(BL$27-BL$26))))*((BL$27-BL$27)/(BL$27-BL$26)))+((BL$37*(1-((BL$27-BL$27)/(BL$27-BL$26))))*((BL$27-BL$26)/(BL$27-BL$26))))),0))</f>
        <v>6.1237243569579451</v>
      </c>
      <c r="BM30" s="44">
        <f>(IF(ISNUMBER(BM$26),IF(BM$26=BM$27,BM$34,(((BM$34*(1-((BM$27-BM$26)/(BM$27-BM$26))))*((BM$27-BM$27)/(BM$27-BM$26)))+((BM$35*(1-((BM$27-BM$27)/(BM$27-BM$26))))*((BM$27-BM$26)/(BM$27-BM$26)))+((BM$36*(1-((BM$27-BM$26)/(BM$27-BM$26))))*((BM$27-BM$27)/(BM$27-BM$26)))+((BM$37*(1-((BM$27-BM$27)/(BM$27-BM$26))))*((BM$27-BM$26)/(BM$27-BM$26))))),0))</f>
        <v>6.1237243569579451</v>
      </c>
      <c r="BN30" s="44">
        <f>(IF(ISNUMBER(BN$26),IF(BN$26=BN$27,BN$34,(((BN$34*(1-((BN$27-BN$26)/(BN$27-BN$26))))*((BN$27-BN$27)/(BN$27-BN$26)))+((BN$35*(1-((BN$27-BN$27)/(BN$27-BN$26))))*((BN$27-BN$26)/(BN$27-BN$26)))+((BN$36*(1-((BN$27-BN$26)/(BN$27-BN$26))))*((BN$27-BN$27)/(BN$27-BN$26)))+((BN$37*(1-((BN$27-BN$27)/(BN$27-BN$26))))*((BN$27-BN$26)/(BN$27-BN$26))))),0))</f>
        <v>6.1237243569579443</v>
      </c>
      <c r="BO30" s="44">
        <f>(IF(ISNUMBER(BO$26),IF(BO$26=BO$27,BO$34,(((BO$34*(1-((BO$27-BO$26)/(BO$27-BO$26))))*((BO$27-BO$27)/(BO$27-BO$26)))+((BO$35*(1-((BO$27-BO$27)/(BO$27-BO$26))))*((BO$27-BO$26)/(BO$27-BO$26)))+((BO$36*(1-((BO$27-BO$26)/(BO$27-BO$26))))*((BO$27-BO$27)/(BO$27-BO$26)))+((BO$37*(1-((BO$27-BO$27)/(BO$27-BO$26))))*((BO$27-BO$26)/(BO$27-BO$26))))),0))</f>
        <v>6.1237243569579451</v>
      </c>
      <c r="BP30" s="44">
        <f>(IF(ISNUMBER(BP$26),IF(BP$26=BP$27,BP$34,(((BP$34*(1-((BP$27-BP$26)/(BP$27-BP$26))))*((BP$27-BP$27)/(BP$27-BP$26)))+((BP$35*(1-((BP$27-BP$27)/(BP$27-BP$26))))*((BP$27-BP$26)/(BP$27-BP$26)))+((BP$36*(1-((BP$27-BP$26)/(BP$27-BP$26))))*((BP$27-BP$27)/(BP$27-BP$26)))+((BP$37*(1-((BP$27-BP$27)/(BP$27-BP$26))))*((BP$27-BP$26)/(BP$27-BP$26))))),0))</f>
        <v>6.1237243569579451</v>
      </c>
      <c r="BQ30" s="45">
        <f>(IF(ISNUMBER(BQ$26),IF(BQ$26=BQ$27,BQ$34,(((BQ$34*(1-((BQ$27-BQ$26)/(BQ$27-BQ$26))))*((BQ$27-BQ$27)/(BQ$27-BQ$26)))+((BQ$35*(1-((BQ$27-BQ$27)/(BQ$27-BQ$26))))*((BQ$27-BQ$26)/(BQ$27-BQ$26)))+((BQ$36*(1-((BQ$27-BQ$26)/(BQ$27-BQ$26))))*((BQ$27-BQ$27)/(BQ$27-BQ$26)))+((BQ$37*(1-((BQ$27-BQ$27)/(BQ$27-BQ$26))))*((BQ$27-BQ$26)/(BQ$27-BQ$26))))),0))</f>
        <v>0</v>
      </c>
    </row>
    <row r="31" spans="1:69" x14ac:dyDescent="0.3">
      <c r="A31" s="62" t="s">
        <v>51</v>
      </c>
      <c r="B31" s="18">
        <v>1</v>
      </c>
      <c r="C31" s="44">
        <v>1</v>
      </c>
      <c r="D31" s="44">
        <v>1</v>
      </c>
      <c r="E31" s="44">
        <v>1</v>
      </c>
      <c r="F31" s="44">
        <v>1</v>
      </c>
      <c r="G31" s="44">
        <v>1</v>
      </c>
      <c r="H31" s="44">
        <v>1</v>
      </c>
      <c r="I31" s="44">
        <v>1</v>
      </c>
      <c r="J31" s="44">
        <v>1</v>
      </c>
      <c r="K31" s="44">
        <v>1</v>
      </c>
      <c r="L31" s="44">
        <v>1</v>
      </c>
      <c r="M31" s="44">
        <v>1</v>
      </c>
      <c r="N31" s="44">
        <v>1</v>
      </c>
      <c r="O31" s="44">
        <v>1</v>
      </c>
      <c r="P31" s="44">
        <v>1</v>
      </c>
      <c r="Q31" s="44">
        <v>1</v>
      </c>
      <c r="R31" s="44">
        <v>1</v>
      </c>
      <c r="S31" s="44">
        <v>1</v>
      </c>
      <c r="T31" s="44">
        <v>1</v>
      </c>
      <c r="U31" s="44">
        <v>1</v>
      </c>
      <c r="V31" s="44">
        <v>1</v>
      </c>
      <c r="W31" s="44">
        <v>1</v>
      </c>
      <c r="X31" s="44">
        <v>1</v>
      </c>
      <c r="Y31" s="44">
        <v>1</v>
      </c>
      <c r="Z31" s="44">
        <v>1</v>
      </c>
      <c r="AA31" s="44">
        <v>1</v>
      </c>
      <c r="AB31" s="44">
        <v>1</v>
      </c>
      <c r="AC31" s="44">
        <v>1</v>
      </c>
      <c r="AD31" s="44">
        <v>1</v>
      </c>
      <c r="AE31" s="44">
        <v>1</v>
      </c>
      <c r="AF31" s="44">
        <v>1</v>
      </c>
      <c r="AG31" s="44">
        <v>1</v>
      </c>
      <c r="AH31" s="44">
        <v>1</v>
      </c>
      <c r="AI31" s="44">
        <v>1</v>
      </c>
      <c r="AJ31" s="44">
        <v>1</v>
      </c>
      <c r="AK31" s="44">
        <v>1</v>
      </c>
      <c r="AL31" s="44">
        <v>1</v>
      </c>
      <c r="AM31" s="44">
        <v>1</v>
      </c>
      <c r="AN31" s="44">
        <v>1</v>
      </c>
      <c r="AO31" s="44">
        <v>1</v>
      </c>
      <c r="AP31" s="44">
        <v>1</v>
      </c>
      <c r="AQ31" s="44">
        <v>1</v>
      </c>
      <c r="AR31" s="44">
        <v>1</v>
      </c>
      <c r="AS31" s="44">
        <v>1</v>
      </c>
      <c r="AT31" s="44">
        <v>1</v>
      </c>
      <c r="AU31" s="44">
        <v>1</v>
      </c>
      <c r="AV31" s="44">
        <v>1</v>
      </c>
      <c r="AW31" s="44">
        <v>1</v>
      </c>
      <c r="AX31" s="44">
        <v>1</v>
      </c>
      <c r="AY31" s="44">
        <v>1</v>
      </c>
      <c r="AZ31" s="44">
        <v>1</v>
      </c>
      <c r="BA31" s="44">
        <v>1</v>
      </c>
      <c r="BB31" s="44">
        <v>1</v>
      </c>
      <c r="BC31" s="44">
        <v>1</v>
      </c>
      <c r="BD31" s="44">
        <v>1</v>
      </c>
      <c r="BE31" s="44">
        <v>1</v>
      </c>
      <c r="BF31" s="44">
        <v>1</v>
      </c>
      <c r="BG31" s="44">
        <v>1</v>
      </c>
      <c r="BH31" s="44">
        <v>1</v>
      </c>
      <c r="BI31" s="44">
        <v>1</v>
      </c>
      <c r="BJ31" s="44">
        <v>1</v>
      </c>
      <c r="BK31" s="44">
        <v>1</v>
      </c>
      <c r="BL31" s="44">
        <v>1</v>
      </c>
      <c r="BM31" s="44">
        <v>1</v>
      </c>
      <c r="BN31" s="44">
        <v>1</v>
      </c>
      <c r="BO31" s="44">
        <v>1</v>
      </c>
      <c r="BP31" s="44">
        <v>1</v>
      </c>
      <c r="BQ31" s="45">
        <v>1</v>
      </c>
    </row>
    <row r="32" spans="1:69" x14ac:dyDescent="0.3">
      <c r="A32" s="62" t="s">
        <v>52</v>
      </c>
      <c r="B32" s="18">
        <f>(IF(B$26="OOR",0,(((((B$28*((1-B$29)*IF((1-((B$27-B$26)/($B$18-$B$17)))=0,1,(1-((B$27-B$26)/($B$18-$B$17))))))+(B$28*B$29))*(1-((1-B$29)*IF(((B$27-B$26)/($B18-$B17))=0,1,((B$27-B$26)/($B18-$B17))))))*(IF((B$27-B$25)=0,0.5,(B$27-B$25))/IF((B$27-B$26)=0,1,(B$27-B$26))))+((((B$30*((1-B$31)*IF((1-((B$27-B$26)/($B$18-$B$17)))=0,1,(1-((B$27-B$26)/($B$18-$B$17))))))+(B$30*B$31))*(1-((1-B$31)*IF(((B$27-B$26)/($B18-$B17))=0,1,((B$27-B$26)/($B18-$B17))))))*(IF((B$25-B$26)=0,0.5,(B$25-B$26))/IF((B$27-B$26)=0,1,(B$27-B$26)))))))</f>
        <v>0</v>
      </c>
      <c r="C32" s="44">
        <f>(IF(C$26="OOR",0,(((((C$28*((1-C$29)*IF((1-((C$27-C$26)/($B$18-$B$17)))=0,1,(1-((C$27-C$26)/($B$18-$B$17))))))+(C$28*C$29))*(1-((1-C$29)*IF(((C$27-C$26)/($B18-$B17))=0,1,((C$27-C$26)/($B18-$B17))))))*(IF((C$27-C$25)=0,0.5,(C$27-C$25))/IF((C$27-C$26)=0,1,(C$27-C$26))))+((((C$30*((1-C$31)*IF((1-((C$27-C$26)/($B$18-$B$17)))=0,1,(1-((C$27-C$26)/($B$18-$B$17))))))+(C$30*C$31))*(1-((1-C$31)*IF(((C$27-C$26)/($B18-$B17))=0,1,((C$27-C$26)/($B18-$B17))))))*(IF((C$25-C$26)=0,0.5,(C$25-C$26))/IF((C$27-C$26)=0,1,(C$27-C$26)))))))</f>
        <v>30.618621784789728</v>
      </c>
      <c r="D32" s="44">
        <f>(IF(D$26="OOR",0,(((((D$28*((1-D$29)*IF((1-((D$27-D$26)/($B$18-$B$17)))=0,1,(1-((D$27-D$26)/($B$18-$B$17))))))+(D$28*D$29))*(1-((1-D$29)*IF(((D$27-D$26)/($B18-$B17))=0,1,((D$27-D$26)/($B18-$B17))))))*(IF((D$27-D$25)=0,0.5,(D$27-D$25))/IF((D$27-D$26)=0,1,(D$27-D$26))))+((((D$30*((1-D$31)*IF((1-((D$27-D$26)/($B$18-$B$17)))=0,1,(1-((D$27-D$26)/($B$18-$B$17))))))+(D$30*D$31))*(1-((1-D$31)*IF(((D$27-D$26)/($B18-$B17))=0,1,((D$27-D$26)/($B18-$B17))))))*(IF((D$25-D$26)=0,0.5,(D$25-D$26))/IF((D$27-D$26)=0,1,(D$27-D$26)))))))</f>
        <v>31.230994220485524</v>
      </c>
      <c r="E32" s="44">
        <f>(IF(E$26="OOR",0,(((((E$28*((1-E$29)*IF((1-((E$27-E$26)/($B$18-$B$17)))=0,1,(1-((E$27-E$26)/($B$18-$B$17))))))+(E$28*E$29))*(1-((1-E$29)*IF(((E$27-E$26)/($B18-$B17))=0,1,((E$27-E$26)/($B18-$B17))))))*(IF((E$27-E$25)=0,0.5,(E$27-E$25))/IF((E$27-E$26)=0,1,(E$27-E$26))))+((((E$30*((1-E$31)*IF((1-((E$27-E$26)/($B$18-$B$17)))=0,1,(1-((E$27-E$26)/($B$18-$B$17))))))+(E$30*E$31))*(1-((1-E$31)*IF(((E$27-E$26)/($B18-$B17))=0,1,((E$27-E$26)/($B18-$B17))))))*(IF((E$25-E$26)=0,0.5,(E$25-E$26))/IF((E$27-E$26)=0,1,(E$27-E$26)))))))</f>
        <v>31.843366656181317</v>
      </c>
      <c r="F32" s="44">
        <f>(IF(F$26="OOR",0,(((((F$28*((1-F$29)*IF((1-((F$27-F$26)/($B$18-$B$17)))=0,1,(1-((F$27-F$26)/($B$18-$B$17))))))+(F$28*F$29))*(1-((1-F$29)*IF(((F$27-F$26)/($B18-$B17))=0,1,((F$27-F$26)/($B18-$B17))))))*(IF((F$27-F$25)=0,0.5,(F$27-F$25))/IF((F$27-F$26)=0,1,(F$27-F$26))))+((((F$30*((1-F$31)*IF((1-((F$27-F$26)/($B$18-$B$17)))=0,1,(1-((F$27-F$26)/($B$18-$B$17))))))+(F$30*F$31))*(1-((1-F$31)*IF(((F$27-F$26)/($B18-$B17))=0,1,((F$27-F$26)/($B18-$B17))))))*(IF((F$25-F$26)=0,0.5,(F$25-F$26))/IF((F$27-F$26)=0,1,(F$27-F$26)))))))</f>
        <v>32.455739091877113</v>
      </c>
      <c r="G32" s="44">
        <f>(IF(G$26="OOR",0,(((((G$28*((1-G$29)*IF((1-((G$27-G$26)/($B$18-$B$17)))=0,1,(1-((G$27-G$26)/($B$18-$B$17))))))+(G$28*G$29))*(1-((1-G$29)*IF(((G$27-G$26)/($B18-$B17))=0,1,((G$27-G$26)/($B18-$B17))))))*(IF((G$27-G$25)=0,0.5,(G$27-G$25))/IF((G$27-G$26)=0,1,(G$27-G$26))))+((((G$30*((1-G$31)*IF((1-((G$27-G$26)/($B$18-$B$17)))=0,1,(1-((G$27-G$26)/($B$18-$B$17))))))+(G$30*G$31))*(1-((1-G$31)*IF(((G$27-G$26)/($B18-$B17))=0,1,((G$27-G$26)/($B18-$B17))))))*(IF((G$25-G$26)=0,0.5,(G$25-G$26))/IF((G$27-G$26)=0,1,(G$27-G$26)))))))</f>
        <v>33.068111527572903</v>
      </c>
      <c r="H32" s="44">
        <f>(IF(H$26="OOR",0,(((((H$28*((1-H$29)*IF((1-((H$27-H$26)/($B$18-$B$17)))=0,1,(1-((H$27-H$26)/($B$18-$B$17))))))+(H$28*H$29))*(1-((1-H$29)*IF(((H$27-H$26)/($B18-$B17))=0,1,((H$27-H$26)/($B18-$B17))))))*(IF((H$27-H$25)=0,0.5,(H$27-H$25))/IF((H$27-H$26)=0,1,(H$27-H$26))))+((((H$30*((1-H$31)*IF((1-((H$27-H$26)/($B$18-$B$17)))=0,1,(1-((H$27-H$26)/($B$18-$B$17))))))+(H$30*H$31))*(1-((1-H$31)*IF(((H$27-H$26)/($B18-$B17))=0,1,((H$27-H$26)/($B18-$B17))))))*(IF((H$25-H$26)=0,0.5,(H$25-H$26))/IF((H$27-H$26)=0,1,(H$27-H$26)))))))</f>
        <v>33.680483963268699</v>
      </c>
      <c r="I32" s="44">
        <f>(IF(I$26="OOR",0,(((((I$28*((1-I$29)*IF((1-((I$27-I$26)/($B$18-$B$17)))=0,1,(1-((I$27-I$26)/($B$18-$B$17))))))+(I$28*I$29))*(1-((1-I$29)*IF(((I$27-I$26)/($B18-$B17))=0,1,((I$27-I$26)/($B18-$B17))))))*(IF((I$27-I$25)=0,0.5,(I$27-I$25))/IF((I$27-I$26)=0,1,(I$27-I$26))))+((((I$30*((1-I$31)*IF((1-((I$27-I$26)/($B$18-$B$17)))=0,1,(1-((I$27-I$26)/($B$18-$B$17))))))+(I$30*I$31))*(1-((1-I$31)*IF(((I$27-I$26)/($B18-$B17))=0,1,((I$27-I$26)/($B18-$B17))))))*(IF((I$25-I$26)=0,0.5,(I$25-I$26))/IF((I$27-I$26)=0,1,(I$27-I$26)))))))</f>
        <v>34.292856398964496</v>
      </c>
      <c r="J32" s="44">
        <f>(IF(J$26="OOR",0,(((((J$28*((1-J$29)*IF((1-((J$27-J$26)/($B$18-$B$17)))=0,1,(1-((J$27-J$26)/($B$18-$B$17))))))+(J$28*J$29))*(1-((1-J$29)*IF(((J$27-J$26)/($B18-$B17))=0,1,((J$27-J$26)/($B18-$B17))))))*(IF((J$27-J$25)=0,0.5,(J$27-J$25))/IF((J$27-J$26)=0,1,(J$27-J$26))))+((((J$30*((1-J$31)*IF((1-((J$27-J$26)/($B$18-$B$17)))=0,1,(1-((J$27-J$26)/($B$18-$B$17))))))+(J$30*J$31))*(1-((1-J$31)*IF(((J$27-J$26)/($B18-$B17))=0,1,((J$27-J$26)/($B18-$B17))))))*(IF((J$25-J$26)=0,0.5,(J$25-J$26))/IF((J$27-J$26)=0,1,(J$27-J$26)))))))</f>
        <v>34.905228834660285</v>
      </c>
      <c r="K32" s="44">
        <f>(IF(K$26="OOR",0,(((((K$28*((1-K$29)*IF((1-((K$27-K$26)/($B$18-$B$17)))=0,1,(1-((K$27-K$26)/($B$18-$B$17))))))+(K$28*K$29))*(1-((1-K$29)*IF(((K$27-K$26)/($B18-$B17))=0,1,((K$27-K$26)/($B18-$B17))))))*(IF((K$27-K$25)=0,0.5,(K$27-K$25))/IF((K$27-K$26)=0,1,(K$27-K$26))))+((((K$30*((1-K$31)*IF((1-((K$27-K$26)/($B$18-$B$17)))=0,1,(1-((K$27-K$26)/($B$18-$B$17))))))+(K$30*K$31))*(1-((1-K$31)*IF(((K$27-K$26)/($B18-$B17))=0,1,((K$27-K$26)/($B18-$B17))))))*(IF((K$25-K$26)=0,0.5,(K$25-K$26))/IF((K$27-K$26)=0,1,(K$27-K$26)))))))</f>
        <v>35.517601270356081</v>
      </c>
      <c r="L32" s="44">
        <f>(IF(L$26="OOR",0,(((((L$28*((1-L$29)*IF((1-((L$27-L$26)/($B$18-$B$17)))=0,1,(1-((L$27-L$26)/($B$18-$B$17))))))+(L$28*L$29))*(1-((1-L$29)*IF(((L$27-L$26)/($B18-$B17))=0,1,((L$27-L$26)/($B18-$B17))))))*(IF((L$27-L$25)=0,0.5,(L$27-L$25))/IF((L$27-L$26)=0,1,(L$27-L$26))))+((((L$30*((1-L$31)*IF((1-((L$27-L$26)/($B$18-$B$17)))=0,1,(1-((L$27-L$26)/($B$18-$B$17))))))+(L$30*L$31))*(1-((1-L$31)*IF(((L$27-L$26)/($B18-$B17))=0,1,((L$27-L$26)/($B18-$B17))))))*(IF((L$25-L$26)=0,0.5,(L$25-L$26))/IF((L$27-L$26)=0,1,(L$27-L$26)))))))</f>
        <v>36.129973706051878</v>
      </c>
      <c r="M32" s="44">
        <f>(IF(M$26="OOR",0,(((((M$28*((1-M$29)*IF((1-((M$27-M$26)/($B$18-$B$17)))=0,1,(1-((M$27-M$26)/($B$18-$B$17))))))+(M$28*M$29))*(1-((1-M$29)*IF(((M$27-M$26)/($B18-$B17))=0,1,((M$27-M$26)/($B18-$B17))))))*(IF((M$27-M$25)=0,0.5,(M$27-M$25))/IF((M$27-M$26)=0,1,(M$27-M$26))))+((((M$30*((1-M$31)*IF((1-((M$27-M$26)/($B$18-$B$17)))=0,1,(1-((M$27-M$26)/($B$18-$B$17))))))+(M$30*M$31))*(1-((1-M$31)*IF(((M$27-M$26)/($B18-$B17))=0,1,((M$27-M$26)/($B18-$B17))))))*(IF((M$25-M$26)=0,0.5,(M$25-M$26))/IF((M$27-M$26)=0,1,(M$27-M$26)))))))</f>
        <v>36.742346141747674</v>
      </c>
      <c r="N32" s="44">
        <f>(IF(N$26="OOR",0,(((((N$28*((1-N$29)*IF((1-((N$27-N$26)/($B$18-$B$17)))=0,1,(1-((N$27-N$26)/($B$18-$B$17))))))+(N$28*N$29))*(1-((1-N$29)*IF(((N$27-N$26)/($B18-$B17))=0,1,((N$27-N$26)/($B18-$B17))))))*(IF((N$27-N$25)=0,0.5,(N$27-N$25))/IF((N$27-N$26)=0,1,(N$27-N$26))))+((((N$30*((1-N$31)*IF((1-((N$27-N$26)/($B$18-$B$17)))=0,1,(1-((N$27-N$26)/($B$18-$B$17))))))+(N$30*N$31))*(1-((1-N$31)*IF(((N$27-N$26)/($B18-$B17))=0,1,((N$27-N$26)/($B18-$B17))))))*(IF((N$25-N$26)=0,0.5,(N$25-N$26))/IF((N$27-N$26)=0,1,(N$27-N$26)))))))</f>
        <v>36.334097851283808</v>
      </c>
      <c r="O32" s="44">
        <f>(IF(O$26="OOR",0,(((((O$28*((1-O$29)*IF((1-((O$27-O$26)/($B$18-$B$17)))=0,1,(1-((O$27-O$26)/($B$18-$B$17))))))+(O$28*O$29))*(1-((1-O$29)*IF(((O$27-O$26)/($B18-$B17))=0,1,((O$27-O$26)/($B18-$B17))))))*(IF((O$27-O$25)=0,0.5,(O$27-O$25))/IF((O$27-O$26)=0,1,(O$27-O$26))))+((((O$30*((1-O$31)*IF((1-((O$27-O$26)/($B$18-$B$17)))=0,1,(1-((O$27-O$26)/($B$18-$B$17))))))+(O$30*O$31))*(1-((1-O$31)*IF(((O$27-O$26)/($B18-$B17))=0,1,((O$27-O$26)/($B18-$B17))))))*(IF((O$25-O$26)=0,0.5,(O$25-O$26))/IF((O$27-O$26)=0,1,(O$27-O$26)))))))</f>
        <v>35.925849560819948</v>
      </c>
      <c r="P32" s="44">
        <f>(IF(P$26="OOR",0,(((((P$28*((1-P$29)*IF((1-((P$27-P$26)/($B$18-$B$17)))=0,1,(1-((P$27-P$26)/($B$18-$B$17))))))+(P$28*P$29))*(1-((1-P$29)*IF(((P$27-P$26)/($B18-$B17))=0,1,((P$27-P$26)/($B18-$B17))))))*(IF((P$27-P$25)=0,0.5,(P$27-P$25))/IF((P$27-P$26)=0,1,(P$27-P$26))))+((((P$30*((1-P$31)*IF((1-((P$27-P$26)/($B$18-$B$17)))=0,1,(1-((P$27-P$26)/($B$18-$B$17))))))+(P$30*P$31))*(1-((1-P$31)*IF(((P$27-P$26)/($B18-$B17))=0,1,((P$27-P$26)/($B18-$B17))))))*(IF((P$25-P$26)=0,0.5,(P$25-P$26))/IF((P$27-P$26)=0,1,(P$27-P$26)))))))</f>
        <v>35.517601270356081</v>
      </c>
      <c r="Q32" s="44">
        <f>(IF(Q$26="OOR",0,(((((Q$28*((1-Q$29)*IF((1-((Q$27-Q$26)/($B$18-$B$17)))=0,1,(1-((Q$27-Q$26)/($B$18-$B$17))))))+(Q$28*Q$29))*(1-((1-Q$29)*IF(((Q$27-Q$26)/($B18-$B17))=0,1,((Q$27-Q$26)/($B18-$B17))))))*(IF((Q$27-Q$25)=0,0.5,(Q$27-Q$25))/IF((Q$27-Q$26)=0,1,(Q$27-Q$26))))+((((Q$30*((1-Q$31)*IF((1-((Q$27-Q$26)/($B$18-$B$17)))=0,1,(1-((Q$27-Q$26)/($B$18-$B$17))))))+(Q$30*Q$31))*(1-((1-Q$31)*IF(((Q$27-Q$26)/($B18-$B17))=0,1,((Q$27-Q$26)/($B18-$B17))))))*(IF((Q$25-Q$26)=0,0.5,(Q$25-Q$26))/IF((Q$27-Q$26)=0,1,(Q$27-Q$26)))))))</f>
        <v>35.109352979892222</v>
      </c>
      <c r="R32" s="44">
        <f>(IF(R$26="OOR",0,(((((R$28*((1-R$29)*IF((1-((R$27-R$26)/($B$18-$B$17)))=0,1,(1-((R$27-R$26)/($B$18-$B$17))))))+(R$28*R$29))*(1-((1-R$29)*IF(((R$27-R$26)/($B18-$B17))=0,1,((R$27-R$26)/($B18-$B17))))))*(IF((R$27-R$25)=0,0.5,(R$27-R$25))/IF((R$27-R$26)=0,1,(R$27-R$26))))+((((R$30*((1-R$31)*IF((1-((R$27-R$26)/($B$18-$B$17)))=0,1,(1-((R$27-R$26)/($B$18-$B$17))))))+(R$30*R$31))*(1-((1-R$31)*IF(((R$27-R$26)/($B18-$B17))=0,1,((R$27-R$26)/($B18-$B17))))))*(IF((R$25-R$26)=0,0.5,(R$25-R$26))/IF((R$27-R$26)=0,1,(R$27-R$26)))))))</f>
        <v>34.701104689428355</v>
      </c>
      <c r="S32" s="44">
        <f>(IF(S$26="OOR",0,(((((S$28*((1-S$29)*IF((1-((S$27-S$26)/($B$18-$B$17)))=0,1,(1-((S$27-S$26)/($B$18-$B$17))))))+(S$28*S$29))*(1-((1-S$29)*IF(((S$27-S$26)/($B18-$B17))=0,1,((S$27-S$26)/($B18-$B17))))))*(IF((S$27-S$25)=0,0.5,(S$27-S$25))/IF((S$27-S$26)=0,1,(S$27-S$26))))+((((S$30*((1-S$31)*IF((1-((S$27-S$26)/($B$18-$B$17)))=0,1,(1-((S$27-S$26)/($B$18-$B$17))))))+(S$30*S$31))*(1-((1-S$31)*IF(((S$27-S$26)/($B18-$B17))=0,1,((S$27-S$26)/($B18-$B17))))))*(IF((S$25-S$26)=0,0.5,(S$25-S$26))/IF((S$27-S$26)=0,1,(S$27-S$26)))))))</f>
        <v>34.292856398964496</v>
      </c>
      <c r="T32" s="44">
        <f>(IF(T$26="OOR",0,(((((T$28*((1-T$29)*IF((1-((T$27-T$26)/($B$18-$B$17)))=0,1,(1-((T$27-T$26)/($B$18-$B$17))))))+(T$28*T$29))*(1-((1-T$29)*IF(((T$27-T$26)/($B18-$B17))=0,1,((T$27-T$26)/($B18-$B17))))))*(IF((T$27-T$25)=0,0.5,(T$27-T$25))/IF((T$27-T$26)=0,1,(T$27-T$26))))+((((T$30*((1-T$31)*IF((1-((T$27-T$26)/($B$18-$B$17)))=0,1,(1-((T$27-T$26)/($B$18-$B$17))))))+(T$30*T$31))*(1-((1-T$31)*IF(((T$27-T$26)/($B18-$B17))=0,1,((T$27-T$26)/($B18-$B17))))))*(IF((T$25-T$26)=0,0.5,(T$25-T$26))/IF((T$27-T$26)=0,1,(T$27-T$26)))))))</f>
        <v>33.884608108500629</v>
      </c>
      <c r="U32" s="44">
        <f>(IF(U$26="OOR",0,(((((U$28*((1-U$29)*IF((1-((U$27-U$26)/($B$18-$B$17)))=0,1,(1-((U$27-U$26)/($B$18-$B$17))))))+(U$28*U$29))*(1-((1-U$29)*IF(((U$27-U$26)/($B18-$B17))=0,1,((U$27-U$26)/($B18-$B17))))))*(IF((U$27-U$25)=0,0.5,(U$27-U$25))/IF((U$27-U$26)=0,1,(U$27-U$26))))+((((U$30*((1-U$31)*IF((1-((U$27-U$26)/($B$18-$B$17)))=0,1,(1-((U$27-U$26)/($B$18-$B$17))))))+(U$30*U$31))*(1-((1-U$31)*IF(((U$27-U$26)/($B18-$B17))=0,1,((U$27-U$26)/($B18-$B17))))))*(IF((U$25-U$26)=0,0.5,(U$25-U$26))/IF((U$27-U$26)=0,1,(U$27-U$26)))))))</f>
        <v>33.476359818036769</v>
      </c>
      <c r="V32" s="44">
        <f>(IF(V$26="OOR",0,(((((V$28*((1-V$29)*IF((1-((V$27-V$26)/($B$18-$B$17)))=0,1,(1-((V$27-V$26)/($B$18-$B$17))))))+(V$28*V$29))*(1-((1-V$29)*IF(((V$27-V$26)/($B18-$B17))=0,1,((V$27-V$26)/($B18-$B17))))))*(IF((V$27-V$25)=0,0.5,(V$27-V$25))/IF((V$27-V$26)=0,1,(V$27-V$26))))+((((V$30*((1-V$31)*IF((1-((V$27-V$26)/($B$18-$B$17)))=0,1,(1-((V$27-V$26)/($B$18-$B$17))))))+(V$30*V$31))*(1-((1-V$31)*IF(((V$27-V$26)/($B18-$B17))=0,1,((V$27-V$26)/($B18-$B17))))))*(IF((V$25-V$26)=0,0.5,(V$25-V$26))/IF((V$27-V$26)=0,1,(V$27-V$26)))))))</f>
        <v>33.068111527572903</v>
      </c>
      <c r="W32" s="44">
        <f>(IF(W$26="OOR",0,(((((W$28*((1-W$29)*IF((1-((W$27-W$26)/($B$18-$B$17)))=0,1,(1-((W$27-W$26)/($B$18-$B$17))))))+(W$28*W$29))*(1-((1-W$29)*IF(((W$27-W$26)/($B18-$B17))=0,1,((W$27-W$26)/($B18-$B17))))))*(IF((W$27-W$25)=0,0.5,(W$27-W$25))/IF((W$27-W$26)=0,1,(W$27-W$26))))+((((W$30*((1-W$31)*IF((1-((W$27-W$26)/($B$18-$B$17)))=0,1,(1-((W$27-W$26)/($B$18-$B$17))))))+(W$30*W$31))*(1-((1-W$31)*IF(((W$27-W$26)/($B18-$B17))=0,1,((W$27-W$26)/($B18-$B17))))))*(IF((W$25-W$26)=0,0.5,(W$25-W$26))/IF((W$27-W$26)=0,1,(W$27-W$26)))))))</f>
        <v>32.659863237109036</v>
      </c>
      <c r="X32" s="44">
        <f>(IF(X$26="OOR",0,(((((X$28*((1-X$29)*IF((1-((X$27-X$26)/($B$18-$B$17)))=0,1,(1-((X$27-X$26)/($B$18-$B$17))))))+(X$28*X$29))*(1-((1-X$29)*IF(((X$27-X$26)/($B18-$B17))=0,1,((X$27-X$26)/($B18-$B17))))))*(IF((X$27-X$25)=0,0.5,(X$27-X$25))/IF((X$27-X$26)=0,1,(X$27-X$26))))+((((X$30*((1-X$31)*IF((1-((X$27-X$26)/($B$18-$B$17)))=0,1,(1-((X$27-X$26)/($B$18-$B$17))))))+(X$30*X$31))*(1-((1-X$31)*IF(((X$27-X$26)/($B18-$B17))=0,1,((X$27-X$26)/($B18-$B17))))))*(IF((X$25-X$26)=0,0.5,(X$25-X$26))/IF((X$27-X$26)=0,1,(X$27-X$26)))))))</f>
        <v>32.251614946645184</v>
      </c>
      <c r="Y32" s="44">
        <f>(IF(Y$26="OOR",0,(((((Y$28*((1-Y$29)*IF((1-((Y$27-Y$26)/($B$18-$B$17)))=0,1,(1-((Y$27-Y$26)/($B$18-$B$17))))))+(Y$28*Y$29))*(1-((1-Y$29)*IF(((Y$27-Y$26)/($B18-$B17))=0,1,((Y$27-Y$26)/($B18-$B17))))))*(IF((Y$27-Y$25)=0,0.5,(Y$27-Y$25))/IF((Y$27-Y$26)=0,1,(Y$27-Y$26))))+((((Y$30*((1-Y$31)*IF((1-((Y$27-Y$26)/($B$18-$B$17)))=0,1,(1-((Y$27-Y$26)/($B$18-$B$17))))))+(Y$30*Y$31))*(1-((1-Y$31)*IF(((Y$27-Y$26)/($B18-$B17))=0,1,((Y$27-Y$26)/($B18-$B17))))))*(IF((Y$25-Y$26)=0,0.5,(Y$25-Y$26))/IF((Y$27-Y$26)=0,1,(Y$27-Y$26)))))))</f>
        <v>31.84336665618131</v>
      </c>
      <c r="Z32" s="44">
        <f>(IF(Z$26="OOR",0,(((((Z$28*((1-Z$29)*IF((1-((Z$27-Z$26)/($B$18-$B$17)))=0,1,(1-((Z$27-Z$26)/($B$18-$B$17))))))+(Z$28*Z$29))*(1-((1-Z$29)*IF(((Z$27-Z$26)/($B18-$B17))=0,1,((Z$27-Z$26)/($B18-$B17))))))*(IF((Z$27-Z$25)=0,0.5,(Z$27-Z$25))/IF((Z$27-Z$26)=0,1,(Z$27-Z$26))))+((((Z$30*((1-Z$31)*IF((1-((Z$27-Z$26)/($B$18-$B$17)))=0,1,(1-((Z$27-Z$26)/($B$18-$B$17))))))+(Z$30*Z$31))*(1-((1-Z$31)*IF(((Z$27-Z$26)/($B18-$B17))=0,1,((Z$27-Z$26)/($B18-$B17))))))*(IF((Z$25-Z$26)=0,0.5,(Z$25-Z$26))/IF((Z$27-Z$26)=0,1,(Z$27-Z$26)))))))</f>
        <v>31.435118365717457</v>
      </c>
      <c r="AA32" s="44">
        <f>(IF(AA$26="OOR",0,(((((AA$28*((1-AA$29)*IF((1-((AA$27-AA$26)/($B$18-$B$17)))=0,1,(1-((AA$27-AA$26)/($B$18-$B$17))))))+(AA$28*AA$29))*(1-((1-AA$29)*IF(((AA$27-AA$26)/($B18-$B17))=0,1,((AA$27-AA$26)/($B18-$B17))))))*(IF((AA$27-AA$25)=0,0.5,(AA$27-AA$25))/IF((AA$27-AA$26)=0,1,(AA$27-AA$26))))+((((AA$30*((1-AA$31)*IF((1-((AA$27-AA$26)/($B$18-$B$17)))=0,1,(1-((AA$27-AA$26)/($B$18-$B$17))))))+(AA$30*AA$31))*(1-((1-AA$31)*IF(((AA$27-AA$26)/($B18-$B17))=0,1,((AA$27-AA$26)/($B18-$B17))))))*(IF((AA$25-AA$26)=0,0.5,(AA$25-AA$26))/IF((AA$27-AA$26)=0,1,(AA$27-AA$26)))))))</f>
        <v>31.02687007525358</v>
      </c>
      <c r="AB32" s="44">
        <f>(IF(AB$26="OOR",0,(((((AB$28*((1-AB$29)*IF((1-((AB$27-AB$26)/($B$18-$B$17)))=0,1,(1-((AB$27-AB$26)/($B$18-$B$17))))))+(AB$28*AB$29))*(1-((1-AB$29)*IF(((AB$27-AB$26)/($B18-$B17))=0,1,((AB$27-AB$26)/($B18-$B17))))))*(IF((AB$27-AB$25)=0,0.5,(AB$27-AB$25))/IF((AB$27-AB$26)=0,1,(AB$27-AB$26))))+((((AB$30*((1-AB$31)*IF((1-((AB$27-AB$26)/($B$18-$B$17)))=0,1,(1-((AB$27-AB$26)/($B$18-$B$17))))))+(AB$30*AB$31))*(1-((1-AB$31)*IF(((AB$27-AB$26)/($B18-$B17))=0,1,((AB$27-AB$26)/($B18-$B17))))))*(IF((AB$25-AB$26)=0,0.5,(AB$25-AB$26))/IF((AB$27-AB$26)=0,1,(AB$27-AB$26)))))))</f>
        <v>30.618621784789728</v>
      </c>
      <c r="AC32" s="44">
        <f>(IF(AC$26="OOR",0,(((((AC$28*((1-AC$29)*IF((1-((AC$27-AC$26)/($B$18-$B$17)))=0,1,(1-((AC$27-AC$26)/($B$18-$B$17))))))+(AC$28*AC$29))*(1-((1-AC$29)*IF(((AC$27-AC$26)/($B18-$B17))=0,1,((AC$27-AC$26)/($B18-$B17))))))*(IF((AC$27-AC$25)=0,0.5,(AC$27-AC$25))/IF((AC$27-AC$26)=0,1,(AC$27-AC$26))))+((((AC$30*((1-AC$31)*IF((1-((AC$27-AC$26)/($B$18-$B$17)))=0,1,(1-((AC$27-AC$26)/($B$18-$B$17))))))+(AC$30*AC$31))*(1-((1-AC$31)*IF(((AC$27-AC$26)/($B18-$B17))=0,1,((AC$27-AC$26)/($B18-$B17))))))*(IF((AC$25-AC$26)=0,0.5,(AC$25-AC$26))/IF((AC$27-AC$26)=0,1,(AC$27-AC$26)))))))</f>
        <v>28.781504477702342</v>
      </c>
      <c r="AD32" s="44">
        <f>(IF(AD$26="OOR",0,(((((AD$28*((1-AD$29)*IF((1-((AD$27-AD$26)/($B$18-$B$17)))=0,1,(1-((AD$27-AD$26)/($B$18-$B$17))))))+(AD$28*AD$29))*(1-((1-AD$29)*IF(((AD$27-AD$26)/($B18-$B17))=0,1,((AD$27-AD$26)/($B18-$B17))))))*(IF((AD$27-AD$25)=0,0.5,(AD$27-AD$25))/IF((AD$27-AD$26)=0,1,(AD$27-AD$26))))+((((AD$30*((1-AD$31)*IF((1-((AD$27-AD$26)/($B$18-$B$17)))=0,1,(1-((AD$27-AD$26)/($B$18-$B$17))))))+(AD$30*AD$31))*(1-((1-AD$31)*IF(((AD$27-AD$26)/($B18-$B17))=0,1,((AD$27-AD$26)/($B18-$B17))))))*(IF((AD$25-AD$26)=0,0.5,(AD$25-AD$26))/IF((AD$27-AD$26)=0,1,(AD$27-AD$26)))))))</f>
        <v>26.944387170614959</v>
      </c>
      <c r="AE32" s="44">
        <f>(IF(AE$26="OOR",0,(((((AE$28*((1-AE$29)*IF((1-((AE$27-AE$26)/($B$18-$B$17)))=0,1,(1-((AE$27-AE$26)/($B$18-$B$17))))))+(AE$28*AE$29))*(1-((1-AE$29)*IF(((AE$27-AE$26)/($B18-$B17))=0,1,((AE$27-AE$26)/($B18-$B17))))))*(IF((AE$27-AE$25)=0,0.5,(AE$27-AE$25))/IF((AE$27-AE$26)=0,1,(AE$27-AE$26))))+((((AE$30*((1-AE$31)*IF((1-((AE$27-AE$26)/($B$18-$B$17)))=0,1,(1-((AE$27-AE$26)/($B$18-$B$17))))))+(AE$30*AE$31))*(1-((1-AE$31)*IF(((AE$27-AE$26)/($B18-$B17))=0,1,((AE$27-AE$26)/($B18-$B17))))))*(IF((AE$25-AE$26)=0,0.5,(AE$25-AE$26))/IF((AE$27-AE$26)=0,1,(AE$27-AE$26)))))))</f>
        <v>25.107269863527577</v>
      </c>
      <c r="AF32" s="44">
        <f>(IF(AF$26="OOR",0,(((((AF$28*((1-AF$29)*IF((1-((AF$27-AF$26)/($B$18-$B$17)))=0,1,(1-((AF$27-AF$26)/($B$18-$B$17))))))+(AF$28*AF$29))*(1-((1-AF$29)*IF(((AF$27-AF$26)/($B18-$B17))=0,1,((AF$27-AF$26)/($B18-$B17))))))*(IF((AF$27-AF$25)=0,0.5,(AF$27-AF$25))/IF((AF$27-AF$26)=0,1,(AF$27-AF$26))))+((((AF$30*((1-AF$31)*IF((1-((AF$27-AF$26)/($B$18-$B$17)))=0,1,(1-((AF$27-AF$26)/($B$18-$B$17))))))+(AF$30*AF$31))*(1-((1-AF$31)*IF(((AF$27-AF$26)/($B18-$B17))=0,1,((AF$27-AF$26)/($B18-$B17))))))*(IF((AF$25-AF$26)=0,0.5,(AF$25-AF$26))/IF((AF$27-AF$26)=0,1,(AF$27-AF$26)))))))</f>
        <v>23.270152556440102</v>
      </c>
      <c r="AG32" s="44">
        <f>(IF(AG$26="OOR",0,(((((AG$28*((1-AG$29)*IF((1-((AG$27-AG$26)/($B$18-$B$17)))=0,1,(1-((AG$27-AG$26)/($B$18-$B$17))))))+(AG$28*AG$29))*(1-((1-AG$29)*IF(((AG$27-AG$26)/($B18-$B17))=0,1,((AG$27-AG$26)/($B18-$B17))))))*(IF((AG$27-AG$25)=0,0.5,(AG$27-AG$25))/IF((AG$27-AG$26)=0,1,(AG$27-AG$26))))+((((AG$30*((1-AG$31)*IF((1-((AG$27-AG$26)/($B$18-$B$17)))=0,1,(1-((AG$27-AG$26)/($B$18-$B$17))))))+(AG$30*AG$31))*(1-((1-AG$31)*IF(((AG$27-AG$26)/($B18-$B17))=0,1,((AG$27-AG$26)/($B18-$B17))))))*(IF((AG$25-AG$26)=0,0.5,(AG$25-AG$26))/IF((AG$27-AG$26)=0,1,(AG$27-AG$26)))))))</f>
        <v>21.433035249352717</v>
      </c>
      <c r="AH32" s="44">
        <f>(IF(AH$26="OOR",0,(((((AH$28*((1-AH$29)*IF((1-((AH$27-AH$26)/($B$18-$B$17)))=0,1,(1-((AH$27-AH$26)/($B$18-$B$17))))))+(AH$28*AH$29))*(1-((1-AH$29)*IF(((AH$27-AH$26)/($B18-$B17))=0,1,((AH$27-AH$26)/($B18-$B17))))))*(IF((AH$27-AH$25)=0,0.5,(AH$27-AH$25))/IF((AH$27-AH$26)=0,1,(AH$27-AH$26))))+((((AH$30*((1-AH$31)*IF((1-((AH$27-AH$26)/($B$18-$B$17)))=0,1,(1-((AH$27-AH$26)/($B$18-$B$17))))))+(AH$30*AH$31))*(1-((1-AH$31)*IF(((AH$27-AH$26)/($B18-$B17))=0,1,((AH$27-AH$26)/($B18-$B17))))))*(IF((AH$25-AH$26)=0,0.5,(AH$25-AH$26))/IF((AH$27-AH$26)=0,1,(AH$27-AH$26)))))))</f>
        <v>19.595917942265331</v>
      </c>
      <c r="AI32" s="44">
        <f>(IF(AI$26="OOR",0,(((((AI$28*((1-AI$29)*IF((1-((AI$27-AI$26)/($B$18-$B$17)))=0,1,(1-((AI$27-AI$26)/($B$18-$B$17))))))+(AI$28*AI$29))*(1-((1-AI$29)*IF(((AI$27-AI$26)/($B18-$B17))=0,1,((AI$27-AI$26)/($B18-$B17))))))*(IF((AI$27-AI$25)=0,0.5,(AI$27-AI$25))/IF((AI$27-AI$26)=0,1,(AI$27-AI$26))))+((((AI$30*((1-AI$31)*IF((1-((AI$27-AI$26)/($B$18-$B$17)))=0,1,(1-((AI$27-AI$26)/($B$18-$B$17))))))+(AI$30*AI$31))*(1-((1-AI$31)*IF(((AI$27-AI$26)/($B18-$B17))=0,1,((AI$27-AI$26)/($B18-$B17))))))*(IF((AI$25-AI$26)=0,0.5,(AI$25-AI$26))/IF((AI$27-AI$26)=0,1,(AI$27-AI$26)))))))</f>
        <v>17.758800635177948</v>
      </c>
      <c r="AJ32" s="44">
        <f>(IF(AJ$26="OOR",0,(((((AJ$28*((1-AJ$29)*IF((1-((AJ$27-AJ$26)/($B$18-$B$17)))=0,1,(1-((AJ$27-AJ$26)/($B$18-$B$17))))))+(AJ$28*AJ$29))*(1-((1-AJ$29)*IF(((AJ$27-AJ$26)/($B18-$B17))=0,1,((AJ$27-AJ$26)/($B18-$B17))))))*(IF((AJ$27-AJ$25)=0,0.5,(AJ$27-AJ$25))/IF((AJ$27-AJ$26)=0,1,(AJ$27-AJ$26))))+((((AJ$30*((1-AJ$31)*IF((1-((AJ$27-AJ$26)/($B$18-$B$17)))=0,1,(1-((AJ$27-AJ$26)/($B$18-$B$17))))))+(AJ$30*AJ$31))*(1-((1-AJ$31)*IF(((AJ$27-AJ$26)/($B18-$B17))=0,1,((AJ$27-AJ$26)/($B18-$B17))))))*(IF((AJ$25-AJ$26)=0,0.5,(AJ$25-AJ$26))/IF((AJ$27-AJ$26)=0,1,(AJ$27-AJ$26)))))))</f>
        <v>15.921683328090566</v>
      </c>
      <c r="AK32" s="44">
        <f>(IF(AK$26="OOR",0,(((((AK$28*((1-AK$29)*IF((1-((AK$27-AK$26)/($B$18-$B$17)))=0,1,(1-((AK$27-AK$26)/($B$18-$B$17))))))+(AK$28*AK$29))*(1-((1-AK$29)*IF(((AK$27-AK$26)/($B18-$B17))=0,1,((AK$27-AK$26)/($B18-$B17))))))*(IF((AK$27-AK$25)=0,0.5,(AK$27-AK$25))/IF((AK$27-AK$26)=0,1,(AK$27-AK$26))))+((((AK$30*((1-AK$31)*IF((1-((AK$27-AK$26)/($B$18-$B$17)))=0,1,(1-((AK$27-AK$26)/($B$18-$B$17))))))+(AK$30*AK$31))*(1-((1-AK$31)*IF(((AK$27-AK$26)/($B18-$B17))=0,1,((AK$27-AK$26)/($B18-$B17))))))*(IF((AK$25-AK$26)=0,0.5,(AK$25-AK$26))/IF((AK$27-AK$26)=0,1,(AK$27-AK$26)))))))</f>
        <v>14.084566021003182</v>
      </c>
      <c r="AL32" s="44">
        <f>(IF(AL$26="OOR",0,(((((AL$28*((1-AL$29)*IF((1-((AL$27-AL$26)/($B$18-$B$17)))=0,1,(1-((AL$27-AL$26)/($B$18-$B$17))))))+(AL$28*AL$29))*(1-((1-AL$29)*IF(((AL$27-AL$26)/($B18-$B17))=0,1,((AL$27-AL$26)/($B18-$B17))))))*(IF((AL$27-AL$25)=0,0.5,(AL$27-AL$25))/IF((AL$27-AL$26)=0,1,(AL$27-AL$26))))+((((AL$30*((1-AL$31)*IF((1-((AL$27-AL$26)/($B$18-$B$17)))=0,1,(1-((AL$27-AL$26)/($B$18-$B$17))))))+(AL$30*AL$31))*(1-((1-AL$31)*IF(((AL$27-AL$26)/($B18-$B17))=0,1,((AL$27-AL$26)/($B18-$B17))))))*(IF((AL$25-AL$26)=0,0.5,(AL$25-AL$26))/IF((AL$27-AL$26)=0,1,(AL$27-AL$26)))))))</f>
        <v>12.24744871391588</v>
      </c>
      <c r="AM32" s="44">
        <f>(IF(AM$26="OOR",0,(((((AM$28*((1-AM$29)*IF((1-((AM$27-AM$26)/($B$18-$B$17)))=0,1,(1-((AM$27-AM$26)/($B$18-$B$17))))))+(AM$28*AM$29))*(1-((1-AM$29)*IF(((AM$27-AM$26)/($B18-$B17))=0,1,((AM$27-AM$26)/($B18-$B17))))))*(IF((AM$27-AM$25)=0,0.5,(AM$27-AM$25))/IF((AM$27-AM$26)=0,1,(AM$27-AM$26))))+((((AM$30*((1-AM$31)*IF((1-((AM$27-AM$26)/($B$18-$B$17)))=0,1,(1-((AM$27-AM$26)/($B$18-$B$17))))))+(AM$30*AM$31))*(1-((1-AM$31)*IF(((AM$27-AM$26)/($B18-$B17))=0,1,((AM$27-AM$26)/($B18-$B17))))))*(IF((AM$25-AM$26)=0,0.5,(AM$25-AM$26))/IF((AM$27-AM$26)=0,1,(AM$27-AM$26)))))))</f>
        <v>12.043324568683948</v>
      </c>
      <c r="AN32" s="44">
        <f>(IF(AN$26="OOR",0,(((((AN$28*((1-AN$29)*IF((1-((AN$27-AN$26)/($B$18-$B$17)))=0,1,(1-((AN$27-AN$26)/($B$18-$B$17))))))+(AN$28*AN$29))*(1-((1-AN$29)*IF(((AN$27-AN$26)/($B18-$B17))=0,1,((AN$27-AN$26)/($B18-$B17))))))*(IF((AN$27-AN$25)=0,0.5,(AN$27-AN$25))/IF((AN$27-AN$26)=0,1,(AN$27-AN$26))))+((((AN$30*((1-AN$31)*IF((1-((AN$27-AN$26)/($B$18-$B$17)))=0,1,(1-((AN$27-AN$26)/($B$18-$B$17))))))+(AN$30*AN$31))*(1-((1-AN$31)*IF(((AN$27-AN$26)/($B18-$B17))=0,1,((AN$27-AN$26)/($B18-$B17))))))*(IF((AN$25-AN$26)=0,0.5,(AN$25-AN$26))/IF((AN$27-AN$26)=0,1,(AN$27-AN$26)))))))</f>
        <v>11.83920042345202</v>
      </c>
      <c r="AO32" s="44">
        <f>(IF(AO$26="OOR",0,(((((AO$28*((1-AO$29)*IF((1-((AO$27-AO$26)/($B$18-$B$17)))=0,1,(1-((AO$27-AO$26)/($B$18-$B$17))))))+(AO$28*AO$29))*(1-((1-AO$29)*IF(((AO$27-AO$26)/($B18-$B17))=0,1,((AO$27-AO$26)/($B18-$B17))))))*(IF((AO$27-AO$25)=0,0.5,(AO$27-AO$25))/IF((AO$27-AO$26)=0,1,(AO$27-AO$26))))+((((AO$30*((1-AO$31)*IF((1-((AO$27-AO$26)/($B$18-$B$17)))=0,1,(1-((AO$27-AO$26)/($B$18-$B$17))))))+(AO$30*AO$31))*(1-((1-AO$31)*IF(((AO$27-AO$26)/($B18-$B17))=0,1,((AO$27-AO$26)/($B18-$B17))))))*(IF((AO$25-AO$26)=0,0.5,(AO$25-AO$26))/IF((AO$27-AO$26)=0,1,(AO$27-AO$26)))))))</f>
        <v>11.635076278220083</v>
      </c>
      <c r="AP32" s="44">
        <f>(IF(AP$26="OOR",0,(((((AP$28*((1-AP$29)*IF((1-((AP$27-AP$26)/($B$18-$B$17)))=0,1,(1-((AP$27-AP$26)/($B$18-$B$17))))))+(AP$28*AP$29))*(1-((1-AP$29)*IF(((AP$27-AP$26)/($B18-$B17))=0,1,((AP$27-AP$26)/($B18-$B17))))))*(IF((AP$27-AP$25)=0,0.5,(AP$27-AP$25))/IF((AP$27-AP$26)=0,1,(AP$27-AP$26))))+((((AP$30*((1-AP$31)*IF((1-((AP$27-AP$26)/($B$18-$B$17)))=0,1,(1-((AP$27-AP$26)/($B$18-$B$17))))))+(AP$30*AP$31))*(1-((1-AP$31)*IF(((AP$27-AP$26)/($B18-$B17))=0,1,((AP$27-AP$26)/($B18-$B17))))))*(IF((AP$25-AP$26)=0,0.5,(AP$25-AP$26))/IF((AP$27-AP$26)=0,1,(AP$27-AP$26)))))))</f>
        <v>11.430952132988155</v>
      </c>
      <c r="AQ32" s="44">
        <f>(IF(AQ$26="OOR",0,(((((AQ$28*((1-AQ$29)*IF((1-((AQ$27-AQ$26)/($B$18-$B$17)))=0,1,(1-((AQ$27-AQ$26)/($B$18-$B$17))))))+(AQ$28*AQ$29))*(1-((1-AQ$29)*IF(((AQ$27-AQ$26)/($B18-$B17))=0,1,((AQ$27-AQ$26)/($B18-$B17))))))*(IF((AQ$27-AQ$25)=0,0.5,(AQ$27-AQ$25))/IF((AQ$27-AQ$26)=0,1,(AQ$27-AQ$26))))+((((AQ$30*((1-AQ$31)*IF((1-((AQ$27-AQ$26)/($B$18-$B$17)))=0,1,(1-((AQ$27-AQ$26)/($B$18-$B$17))))))+(AQ$30*AQ$31))*(1-((1-AQ$31)*IF(((AQ$27-AQ$26)/($B18-$B17))=0,1,((AQ$27-AQ$26)/($B18-$B17))))))*(IF((AQ$25-AQ$26)=0,0.5,(AQ$25-AQ$26))/IF((AQ$27-AQ$26)=0,1,(AQ$27-AQ$26)))))))</f>
        <v>11.226827987756222</v>
      </c>
      <c r="AR32" s="44">
        <f>(IF(AR$26="OOR",0,(((((AR$28*((1-AR$29)*IF((1-((AR$27-AR$26)/($B$18-$B$17)))=0,1,(1-((AR$27-AR$26)/($B$18-$B$17))))))+(AR$28*AR$29))*(1-((1-AR$29)*IF(((AR$27-AR$26)/($B18-$B17))=0,1,((AR$27-AR$26)/($B18-$B17))))))*(IF((AR$27-AR$25)=0,0.5,(AR$27-AR$25))/IF((AR$27-AR$26)=0,1,(AR$27-AR$26))))+((((AR$30*((1-AR$31)*IF((1-((AR$27-AR$26)/($B$18-$B$17)))=0,1,(1-((AR$27-AR$26)/($B$18-$B$17))))))+(AR$30*AR$31))*(1-((1-AR$31)*IF(((AR$27-AR$26)/($B18-$B17))=0,1,((AR$27-AR$26)/($B18-$B17))))))*(IF((AR$25-AR$26)=0,0.5,(AR$25-AR$26))/IF((AR$27-AR$26)=0,1,(AR$27-AR$26)))))))</f>
        <v>11.02270384252429</v>
      </c>
      <c r="AS32" s="44">
        <f>(IF(AS$26="OOR",0,(((((AS$28*((1-AS$29)*IF((1-((AS$27-AS$26)/($B$18-$B$17)))=0,1,(1-((AS$27-AS$26)/($B$18-$B$17))))))+(AS$28*AS$29))*(1-((1-AS$29)*IF(((AS$27-AS$26)/($B18-$B17))=0,1,((AS$27-AS$26)/($B18-$B17))))))*(IF((AS$27-AS$25)=0,0.5,(AS$27-AS$25))/IF((AS$27-AS$26)=0,1,(AS$27-AS$26))))+((((AS$30*((1-AS$31)*IF((1-((AS$27-AS$26)/($B$18-$B$17)))=0,1,(1-((AS$27-AS$26)/($B$18-$B$17))))))+(AS$30*AS$31))*(1-((1-AS$31)*IF(((AS$27-AS$26)/($B18-$B17))=0,1,((AS$27-AS$26)/($B18-$B17))))))*(IF((AS$25-AS$26)=0,0.5,(AS$25-AS$26))/IF((AS$27-AS$26)=0,1,(AS$27-AS$26)))))))</f>
        <v>10.81857969729236</v>
      </c>
      <c r="AT32" s="44">
        <f>(IF(AT$26="OOR",0,(((((AT$28*((1-AT$29)*IF((1-((AT$27-AT$26)/($B$18-$B$17)))=0,1,(1-((AT$27-AT$26)/($B$18-$B$17))))))+(AT$28*AT$29))*(1-((1-AT$29)*IF(((AT$27-AT$26)/($B18-$B17))=0,1,((AT$27-AT$26)/($B18-$B17))))))*(IF((AT$27-AT$25)=0,0.5,(AT$27-AT$25))/IF((AT$27-AT$26)=0,1,(AT$27-AT$26))))+((((AT$30*((1-AT$31)*IF((1-((AT$27-AT$26)/($B$18-$B$17)))=0,1,(1-((AT$27-AT$26)/($B$18-$B$17))))))+(AT$30*AT$31))*(1-((1-AT$31)*IF(((AT$27-AT$26)/($B18-$B17))=0,1,((AT$27-AT$26)/($B18-$B17))))))*(IF((AT$25-AT$26)=0,0.5,(AT$25-AT$26))/IF((AT$27-AT$26)=0,1,(AT$27-AT$26)))))))</f>
        <v>10.614455552060427</v>
      </c>
      <c r="AU32" s="44">
        <f>(IF(AU$26="OOR",0,(((((AU$28*((1-AU$29)*IF((1-((AU$27-AU$26)/($B$18-$B$17)))=0,1,(1-((AU$27-AU$26)/($B$18-$B$17))))))+(AU$28*AU$29))*(1-((1-AU$29)*IF(((AU$27-AU$26)/($B18-$B17))=0,1,((AU$27-AU$26)/($B18-$B17))))))*(IF((AU$27-AU$25)=0,0.5,(AU$27-AU$25))/IF((AU$27-AU$26)=0,1,(AU$27-AU$26))))+((((AU$30*((1-AU$31)*IF((1-((AU$27-AU$26)/($B$18-$B$17)))=0,1,(1-((AU$27-AU$26)/($B$18-$B$17))))))+(AU$30*AU$31))*(1-((1-AU$31)*IF(((AU$27-AU$26)/($B18-$B17))=0,1,((AU$27-AU$26)/($B18-$B17))))))*(IF((AU$25-AU$26)=0,0.5,(AU$25-AU$26))/IF((AU$27-AU$26)=0,1,(AU$27-AU$26)))))))</f>
        <v>10.410331406828497</v>
      </c>
      <c r="AV32" s="44">
        <f>(IF(AV$26="OOR",0,(((((AV$28*((1-AV$29)*IF((1-((AV$27-AV$26)/($B$18-$B$17)))=0,1,(1-((AV$27-AV$26)/($B$18-$B$17))))))+(AV$28*AV$29))*(1-((1-AV$29)*IF(((AV$27-AV$26)/($B18-$B17))=0,1,((AV$27-AV$26)/($B18-$B17))))))*(IF((AV$27-AV$25)=0,0.5,(AV$27-AV$25))/IF((AV$27-AV$26)=0,1,(AV$27-AV$26))))+((((AV$30*((1-AV$31)*IF((1-((AV$27-AV$26)/($B$18-$B$17)))=0,1,(1-((AV$27-AV$26)/($B$18-$B$17))))))+(AV$30*AV$31))*(1-((1-AV$31)*IF(((AV$27-AV$26)/($B18-$B17))=0,1,((AV$27-AV$26)/($B18-$B17))))))*(IF((AV$25-AV$26)=0,0.5,(AV$25-AV$26))/IF((AV$27-AV$26)=0,1,(AV$27-AV$26)))))))</f>
        <v>10.206207261596566</v>
      </c>
      <c r="AW32" s="44">
        <f>(IF(AW$26="OOR",0,(((((AW$28*((1-AW$29)*IF((1-((AW$27-AW$26)/($B$18-$B$17)))=0,1,(1-((AW$27-AW$26)/($B$18-$B$17))))))+(AW$28*AW$29))*(1-((1-AW$29)*IF(((AW$27-AW$26)/($B18-$B17))=0,1,((AW$27-AW$26)/($B18-$B17))))))*(IF((AW$27-AW$25)=0,0.5,(AW$27-AW$25))/IF((AW$27-AW$26)=0,1,(AW$27-AW$26))))+((((AW$30*((1-AW$31)*IF((1-((AW$27-AW$26)/($B$18-$B$17)))=0,1,(1-((AW$27-AW$26)/($B$18-$B$17))))))+(AW$30*AW$31))*(1-((1-AW$31)*IF(((AW$27-AW$26)/($B18-$B17))=0,1,((AW$27-AW$26)/($B18-$B17))))))*(IF((AW$25-AW$26)=0,0.5,(AW$25-AW$26))/IF((AW$27-AW$26)=0,1,(AW$27-AW$26)))))))</f>
        <v>10.002083116364632</v>
      </c>
      <c r="AX32" s="44">
        <f>(IF(AX$26="OOR",0,(((((AX$28*((1-AX$29)*IF((1-((AX$27-AX$26)/($B$18-$B$17)))=0,1,(1-((AX$27-AX$26)/($B$18-$B$17))))))+(AX$28*AX$29))*(1-((1-AX$29)*IF(((AX$27-AX$26)/($B18-$B17))=0,1,((AX$27-AX$26)/($B18-$B17))))))*(IF((AX$27-AX$25)=0,0.5,(AX$27-AX$25))/IF((AX$27-AX$26)=0,1,(AX$27-AX$26))))+((((AX$30*((1-AX$31)*IF((1-((AX$27-AX$26)/($B$18-$B$17)))=0,1,(1-((AX$27-AX$26)/($B$18-$B$17))))))+(AX$30*AX$31))*(1-((1-AX$31)*IF(((AX$27-AX$26)/($B18-$B17))=0,1,((AX$27-AX$26)/($B18-$B17))))))*(IF((AX$25-AX$26)=0,0.5,(AX$25-AX$26))/IF((AX$27-AX$26)=0,1,(AX$27-AX$26)))))))</f>
        <v>9.7979589711327009</v>
      </c>
      <c r="AY32" s="44">
        <f>(IF(AY$26="OOR",0,(((((AY$28*((1-AY$29)*IF((1-((AY$27-AY$26)/($B$18-$B$17)))=0,1,(1-((AY$27-AY$26)/($B$18-$B$17))))))+(AY$28*AY$29))*(1-((1-AY$29)*IF(((AY$27-AY$26)/($B18-$B17))=0,1,((AY$27-AY$26)/($B18-$B17))))))*(IF((AY$27-AY$25)=0,0.5,(AY$27-AY$25))/IF((AY$27-AY$26)=0,1,(AY$27-AY$26))))+((((AY$30*((1-AY$31)*IF((1-((AY$27-AY$26)/($B$18-$B$17)))=0,1,(1-((AY$27-AY$26)/($B$18-$B$17))))))+(AY$30*AY$31))*(1-((1-AY$31)*IF(((AY$27-AY$26)/($B18-$B17))=0,1,((AY$27-AY$26)/($B18-$B17))))))*(IF((AY$25-AY$26)=0,0.5,(AY$25-AY$26))/IF((AY$27-AY$26)=0,1,(AY$27-AY$26)))))))</f>
        <v>9.5938348259007729</v>
      </c>
      <c r="AZ32" s="44">
        <f>(IF(AZ$26="OOR",0,(((((AZ$28*((1-AZ$29)*IF((1-((AZ$27-AZ$26)/($B$18-$B$17)))=0,1,(1-((AZ$27-AZ$26)/($B$18-$B$17))))))+(AZ$28*AZ$29))*(1-((1-AZ$29)*IF(((AZ$27-AZ$26)/($B18-$B17))=0,1,((AZ$27-AZ$26)/($B18-$B17))))))*(IF((AZ$27-AZ$25)=0,0.5,(AZ$27-AZ$25))/IF((AZ$27-AZ$26)=0,1,(AZ$27-AZ$26))))+((((AZ$30*((1-AZ$31)*IF((1-((AZ$27-AZ$26)/($B$18-$B$17)))=0,1,(1-((AZ$27-AZ$26)/($B$18-$B$17))))))+(AZ$30*AZ$31))*(1-((1-AZ$31)*IF(((AZ$27-AZ$26)/($B18-$B17))=0,1,((AZ$27-AZ$26)/($B18-$B17))))))*(IF((AZ$25-AZ$26)=0,0.5,(AZ$25-AZ$26))/IF((AZ$27-AZ$26)=0,1,(AZ$27-AZ$26)))))))</f>
        <v>9.3897106806688395</v>
      </c>
      <c r="BA32" s="44">
        <f>(IF(BA$26="OOR",0,(((((BA$28*((1-BA$29)*IF((1-((BA$27-BA$26)/($B$18-$B$17)))=0,1,(1-((BA$27-BA$26)/($B$18-$B$17))))))+(BA$28*BA$29))*(1-((1-BA$29)*IF(((BA$27-BA$26)/($B18-$B17))=0,1,((BA$27-BA$26)/($B18-$B17))))))*(IF((BA$27-BA$25)=0,0.5,(BA$27-BA$25))/IF((BA$27-BA$26)=0,1,(BA$27-BA$26))))+((((BA$30*((1-BA$31)*IF((1-((BA$27-BA$26)/($B$18-$B$17)))=0,1,(1-((BA$27-BA$26)/($B$18-$B$17))))))+(BA$30*BA$31))*(1-((1-BA$31)*IF(((BA$27-BA$26)/($B18-$B17))=0,1,((BA$27-BA$26)/($B18-$B17))))))*(IF((BA$25-BA$26)=0,0.5,(BA$25-BA$26))/IF((BA$27-BA$26)=0,1,(BA$27-BA$26)))))))</f>
        <v>9.1855865354369186</v>
      </c>
      <c r="BB32" s="44">
        <f>(IF(BB$26="OOR",0,(((((BB$28*((1-BB$29)*IF((1-((BB$27-BB$26)/($B$18-$B$17)))=0,1,(1-((BB$27-BB$26)/($B$18-$B$17))))))+(BB$28*BB$29))*(1-((1-BB$29)*IF(((BB$27-BB$26)/($B18-$B17))=0,1,((BB$27-BB$26)/($B18-$B17))))))*(IF((BB$27-BB$25)=0,0.5,(BB$27-BB$25))/IF((BB$27-BB$26)=0,1,(BB$27-BB$26))))+((((BB$30*((1-BB$31)*IF((1-((BB$27-BB$26)/($B$18-$B$17)))=0,1,(1-((BB$27-BB$26)/($B$18-$B$17))))))+(BB$30*BB$31))*(1-((1-BB$31)*IF(((BB$27-BB$26)/($B18-$B17))=0,1,((BB$27-BB$26)/($B18-$B17))))))*(IF((BB$25-BB$26)=0,0.5,(BB$25-BB$26))/IF((BB$27-BB$26)=0,1,(BB$27-BB$26)))))))</f>
        <v>8.9814623902049853</v>
      </c>
      <c r="BC32" s="44">
        <f>(IF(BC$26="OOR",0,(((((BC$28*((1-BC$29)*IF((1-((BC$27-BC$26)/($B$18-$B$17)))=0,1,(1-((BC$27-BC$26)/($B$18-$B$17))))))+(BC$28*BC$29))*(1-((1-BC$29)*IF(((BC$27-BC$26)/($B18-$B17))=0,1,((BC$27-BC$26)/($B18-$B17))))))*(IF((BC$27-BC$25)=0,0.5,(BC$27-BC$25))/IF((BC$27-BC$26)=0,1,(BC$27-BC$26))))+((((BC$30*((1-BC$31)*IF((1-((BC$27-BC$26)/($B$18-$B$17)))=0,1,(1-((BC$27-BC$26)/($B$18-$B$17))))))+(BC$30*BC$31))*(1-((1-BC$31)*IF(((BC$27-BC$26)/($B18-$B17))=0,1,((BC$27-BC$26)/($B18-$B17))))))*(IF((BC$25-BC$26)=0,0.5,(BC$25-BC$26))/IF((BC$27-BC$26)=0,1,(BC$27-BC$26)))))))</f>
        <v>8.7773382449730555</v>
      </c>
      <c r="BD32" s="44">
        <f>(IF(BD$26="OOR",0,(((((BD$28*((1-BD$29)*IF((1-((BD$27-BD$26)/($B$18-$B$17)))=0,1,(1-((BD$27-BD$26)/($B$18-$B$17))))))+(BD$28*BD$29))*(1-((1-BD$29)*IF(((BD$27-BD$26)/($B18-$B17))=0,1,((BD$27-BD$26)/($B18-$B17))))))*(IF((BD$27-BD$25)=0,0.5,(BD$27-BD$25))/IF((BD$27-BD$26)=0,1,(BD$27-BD$26))))+((((BD$30*((1-BD$31)*IF((1-((BD$27-BD$26)/($B$18-$B$17)))=0,1,(1-((BD$27-BD$26)/($B$18-$B$17))))))+(BD$30*BD$31))*(1-((1-BD$31)*IF(((BD$27-BD$26)/($B18-$B17))=0,1,((BD$27-BD$26)/($B18-$B17))))))*(IF((BD$25-BD$26)=0,0.5,(BD$25-BD$26))/IF((BD$27-BD$26)=0,1,(BD$27-BD$26)))))))</f>
        <v>8.5732140997411239</v>
      </c>
      <c r="BE32" s="44">
        <f>(IF(BE$26="OOR",0,(((((BE$28*((1-BE$29)*IF((1-((BE$27-BE$26)/($B$18-$B$17)))=0,1,(1-((BE$27-BE$26)/($B$18-$B$17))))))+(BE$28*BE$29))*(1-((1-BE$29)*IF(((BE$27-BE$26)/($B18-$B17))=0,1,((BE$27-BE$26)/($B18-$B17))))))*(IF((BE$27-BE$25)=0,0.5,(BE$27-BE$25))/IF((BE$27-BE$26)=0,1,(BE$27-BE$26))))+((((BE$30*((1-BE$31)*IF((1-((BE$27-BE$26)/($B$18-$B$17)))=0,1,(1-((BE$27-BE$26)/($B$18-$B$17))))))+(BE$30*BE$31))*(1-((1-BE$31)*IF(((BE$27-BE$26)/($B18-$B17))=0,1,((BE$27-BE$26)/($B18-$B17))))))*(IF((BE$25-BE$26)=0,0.5,(BE$25-BE$26))/IF((BE$27-BE$26)=0,1,(BE$27-BE$26)))))))</f>
        <v>8.3690899545091924</v>
      </c>
      <c r="BF32" s="44">
        <f>(IF(BF$26="OOR",0,(((((BF$28*((1-BF$29)*IF((1-((BF$27-BF$26)/($B$18-$B$17)))=0,1,(1-((BF$27-BF$26)/($B$18-$B$17))))))+(BF$28*BF$29))*(1-((1-BF$29)*IF(((BF$27-BF$26)/($B18-$B17))=0,1,((BF$27-BF$26)/($B18-$B17))))))*(IF((BF$27-BF$25)=0,0.5,(BF$27-BF$25))/IF((BF$27-BF$26)=0,1,(BF$27-BF$26))))+((((BF$30*((1-BF$31)*IF((1-((BF$27-BF$26)/($B$18-$B$17)))=0,1,(1-((BF$27-BF$26)/($B$18-$B$17))))))+(BF$30*BF$31))*(1-((1-BF$31)*IF(((BF$27-BF$26)/($B18-$B17))=0,1,((BF$27-BF$26)/($B18-$B17))))))*(IF((BF$25-BF$26)=0,0.5,(BF$25-BF$26))/IF((BF$27-BF$26)=0,1,(BF$27-BF$26)))))))</f>
        <v>8.164965809277259</v>
      </c>
      <c r="BG32" s="44">
        <f>(IF(BG$26="OOR",0,(((((BG$28*((1-BG$29)*IF((1-((BG$27-BG$26)/($B$18-$B$17)))=0,1,(1-((BG$27-BG$26)/($B$18-$B$17))))))+(BG$28*BG$29))*(1-((1-BG$29)*IF(((BG$27-BG$26)/($B18-$B17))=0,1,((BG$27-BG$26)/($B18-$B17))))))*(IF((BG$27-BG$25)=0,0.5,(BG$27-BG$25))/IF((BG$27-BG$26)=0,1,(BG$27-BG$26))))+((((BG$30*((1-BG$31)*IF((1-((BG$27-BG$26)/($B$18-$B$17)))=0,1,(1-((BG$27-BG$26)/($B$18-$B$17))))))+(BG$30*BG$31))*(1-((1-BG$31)*IF(((BG$27-BG$26)/($B18-$B17))=0,1,((BG$27-BG$26)/($B18-$B17))))))*(IF((BG$25-BG$26)=0,0.5,(BG$25-BG$26))/IF((BG$27-BG$26)=0,1,(BG$27-BG$26)))))))</f>
        <v>7.9608416640453292</v>
      </c>
      <c r="BH32" s="44">
        <f>(IF(BH$26="OOR",0,(((((BH$28*((1-BH$29)*IF((1-((BH$27-BH$26)/($B$18-$B$17)))=0,1,(1-((BH$27-BH$26)/($B$18-$B$17))))))+(BH$28*BH$29))*(1-((1-BH$29)*IF(((BH$27-BH$26)/($B18-$B17))=0,1,((BH$27-BH$26)/($B18-$B17))))))*(IF((BH$27-BH$25)=0,0.5,(BH$27-BH$25))/IF((BH$27-BH$26)=0,1,(BH$27-BH$26))))+((((BH$30*((1-BH$31)*IF((1-((BH$27-BH$26)/($B$18-$B$17)))=0,1,(1-((BH$27-BH$26)/($B$18-$B$17))))))+(BH$30*BH$31))*(1-((1-BH$31)*IF(((BH$27-BH$26)/($B18-$B17))=0,1,((BH$27-BH$26)/($B18-$B17))))))*(IF((BH$25-BH$26)=0,0.5,(BH$25-BH$26))/IF((BH$27-BH$26)=0,1,(BH$27-BH$26)))))))</f>
        <v>7.7567175188133968</v>
      </c>
      <c r="BI32" s="44">
        <f>(IF(BI$26="OOR",0,(((((BI$28*((1-BI$29)*IF((1-((BI$27-BI$26)/($B$18-$B$17)))=0,1,(1-((BI$27-BI$26)/($B$18-$B$17))))))+(BI$28*BI$29))*(1-((1-BI$29)*IF(((BI$27-BI$26)/($B18-$B17))=0,1,((BI$27-BI$26)/($B18-$B17))))))*(IF((BI$27-BI$25)=0,0.5,(BI$27-BI$25))/IF((BI$27-BI$26)=0,1,(BI$27-BI$26))))+((((BI$30*((1-BI$31)*IF((1-((BI$27-BI$26)/($B$18-$B$17)))=0,1,(1-((BI$27-BI$26)/($B$18-$B$17))))))+(BI$30*BI$31))*(1-((1-BI$31)*IF(((BI$27-BI$26)/($B18-$B17))=0,1,((BI$27-BI$26)/($B18-$B17))))))*(IF((BI$25-BI$26)=0,0.5,(BI$25-BI$26))/IF((BI$27-BI$26)=0,1,(BI$27-BI$26)))))))</f>
        <v>7.5525933735814661</v>
      </c>
      <c r="BJ32" s="44">
        <f>(IF(BJ$26="OOR",0,(((((BJ$28*((1-BJ$29)*IF((1-((BJ$27-BJ$26)/($B$18-$B$17)))=0,1,(1-((BJ$27-BJ$26)/($B$18-$B$17))))))+(BJ$28*BJ$29))*(1-((1-BJ$29)*IF(((BJ$27-BJ$26)/($B18-$B17))=0,1,((BJ$27-BJ$26)/($B18-$B17))))))*(IF((BJ$27-BJ$25)=0,0.5,(BJ$27-BJ$25))/IF((BJ$27-BJ$26)=0,1,(BJ$27-BJ$26))))+((((BJ$30*((1-BJ$31)*IF((1-((BJ$27-BJ$26)/($B$18-$B$17)))=0,1,(1-((BJ$27-BJ$26)/($B$18-$B$17))))))+(BJ$30*BJ$31))*(1-((1-BJ$31)*IF(((BJ$27-BJ$26)/($B18-$B17))=0,1,((BJ$27-BJ$26)/($B18-$B17))))))*(IF((BJ$25-BJ$26)=0,0.5,(BJ$25-BJ$26))/IF((BJ$27-BJ$26)=0,1,(BJ$27-BJ$26)))))))</f>
        <v>7.3484692283495345</v>
      </c>
      <c r="BK32" s="44">
        <f>(IF(BK$26="OOR",0,(((((BK$28*((1-BK$29)*IF((1-((BK$27-BK$26)/($B$18-$B$17)))=0,1,(1-((BK$27-BK$26)/($B$18-$B$17))))))+(BK$28*BK$29))*(1-((1-BK$29)*IF(((BK$27-BK$26)/($B18-$B17))=0,1,((BK$27-BK$26)/($B18-$B17))))))*(IF((BK$27-BK$25)=0,0.5,(BK$27-BK$25))/IF((BK$27-BK$26)=0,1,(BK$27-BK$26))))+((((BK$30*((1-BK$31)*IF((1-((BK$27-BK$26)/($B$18-$B$17)))=0,1,(1-((BK$27-BK$26)/($B$18-$B$17))))))+(BK$30*BK$31))*(1-((1-BK$31)*IF(((BK$27-BK$26)/($B18-$B17))=0,1,((BK$27-BK$26)/($B18-$B17))))))*(IF((BK$25-BK$26)=0,0.5,(BK$25-BK$26))/IF((BK$27-BK$26)=0,1,(BK$27-BK$26)))))))</f>
        <v>7.144345083117603</v>
      </c>
      <c r="BL32" s="44">
        <f>(IF(BL$26="OOR",0,(((((BL$28*((1-BL$29)*IF((1-((BL$27-BL$26)/($B$18-$B$17)))=0,1,(1-((BL$27-BL$26)/($B$18-$B$17))))))+(BL$28*BL$29))*(1-((1-BL$29)*IF(((BL$27-BL$26)/($B18-$B17))=0,1,((BL$27-BL$26)/($B18-$B17))))))*(IF((BL$27-BL$25)=0,0.5,(BL$27-BL$25))/IF((BL$27-BL$26)=0,1,(BL$27-BL$26))))+((((BL$30*((1-BL$31)*IF((1-((BL$27-BL$26)/($B$18-$B$17)))=0,1,(1-((BL$27-BL$26)/($B$18-$B$17))))))+(BL$30*BL$31))*(1-((1-BL$31)*IF(((BL$27-BL$26)/($B18-$B17))=0,1,((BL$27-BL$26)/($B18-$B17))))))*(IF((BL$25-BL$26)=0,0.5,(BL$25-BL$26))/IF((BL$27-BL$26)=0,1,(BL$27-BL$26)))))))</f>
        <v>6.9402209378856705</v>
      </c>
      <c r="BM32" s="44">
        <f>(IF(BM$26="OOR",0,(((((BM$28*((1-BM$29)*IF((1-((BM$27-BM$26)/($B$18-$B$17)))=0,1,(1-((BM$27-BM$26)/($B$18-$B$17))))))+(BM$28*BM$29))*(1-((1-BM$29)*IF(((BM$27-BM$26)/($B18-$B17))=0,1,((BM$27-BM$26)/($B18-$B17))))))*(IF((BM$27-BM$25)=0,0.5,(BM$27-BM$25))/IF((BM$27-BM$26)=0,1,(BM$27-BM$26))))+((((BM$30*((1-BM$31)*IF((1-((BM$27-BM$26)/($B$18-$B$17)))=0,1,(1-((BM$27-BM$26)/($B$18-$B$17))))))+(BM$30*BM$31))*(1-((1-BM$31)*IF(((BM$27-BM$26)/($B18-$B17))=0,1,((BM$27-BM$26)/($B18-$B17))))))*(IF((BM$25-BM$26)=0,0.5,(BM$25-BM$26))/IF((BM$27-BM$26)=0,1,(BM$27-BM$26)))))))</f>
        <v>6.736096792653739</v>
      </c>
      <c r="BN32" s="44">
        <f>(IF(BN$26="OOR",0,(((((BN$28*((1-BN$29)*IF((1-((BN$27-BN$26)/($B$18-$B$17)))=0,1,(1-((BN$27-BN$26)/($B$18-$B$17))))))+(BN$28*BN$29))*(1-((1-BN$29)*IF(((BN$27-BN$26)/($B18-$B17))=0,1,((BN$27-BN$26)/($B18-$B17))))))*(IF((BN$27-BN$25)=0,0.5,(BN$27-BN$25))/IF((BN$27-BN$26)=0,1,(BN$27-BN$26))))+((((BN$30*((1-BN$31)*IF((1-((BN$27-BN$26)/($B$18-$B$17)))=0,1,(1-((BN$27-BN$26)/($B$18-$B$17))))))+(BN$30*BN$31))*(1-((1-BN$31)*IF(((BN$27-BN$26)/($B18-$B17))=0,1,((BN$27-BN$26)/($B18-$B17))))))*(IF((BN$25-BN$26)=0,0.5,(BN$25-BN$26))/IF((BN$27-BN$26)=0,1,(BN$27-BN$26)))))))</f>
        <v>6.5319726474218074</v>
      </c>
      <c r="BO32" s="44">
        <f>(IF(BO$26="OOR",0,(((((BO$28*((1-BO$29)*IF((1-((BO$27-BO$26)/($B$18-$B$17)))=0,1,(1-((BO$27-BO$26)/($B$18-$B$17))))))+(BO$28*BO$29))*(1-((1-BO$29)*IF(((BO$27-BO$26)/($B18-$B17))=0,1,((BO$27-BO$26)/($B18-$B17))))))*(IF((BO$27-BO$25)=0,0.5,(BO$27-BO$25))/IF((BO$27-BO$26)=0,1,(BO$27-BO$26))))+((((BO$30*((1-BO$31)*IF((1-((BO$27-BO$26)/($B$18-$B$17)))=0,1,(1-((BO$27-BO$26)/($B$18-$B$17))))))+(BO$30*BO$31))*(1-((1-BO$31)*IF(((BO$27-BO$26)/($B18-$B17))=0,1,((BO$27-BO$26)/($B18-$B17))))))*(IF((BO$25-BO$26)=0,0.5,(BO$25-BO$26))/IF((BO$27-BO$26)=0,1,(BO$27-BO$26)))))))</f>
        <v>6.3278485021898767</v>
      </c>
      <c r="BP32" s="44">
        <f>(IF(BP$26="OOR",0,(((((BP$28*((1-BP$29)*IF((1-((BP$27-BP$26)/($B$18-$B$17)))=0,1,(1-((BP$27-BP$26)/($B$18-$B$17))))))+(BP$28*BP$29))*(1-((1-BP$29)*IF(((BP$27-BP$26)/($B18-$B17))=0,1,((BP$27-BP$26)/($B18-$B17))))))*(IF((BP$27-BP$25)=0,0.5,(BP$27-BP$25))/IF((BP$27-BP$26)=0,1,(BP$27-BP$26))))+((((BP$30*((1-BP$31)*IF((1-((BP$27-BP$26)/($B$18-$B$17)))=0,1,(1-((BP$27-BP$26)/($B$18-$B$17))))))+(BP$30*BP$31))*(1-((1-BP$31)*IF(((BP$27-BP$26)/($B18-$B17))=0,1,((BP$27-BP$26)/($B18-$B17))))))*(IF((BP$25-BP$26)=0,0.5,(BP$25-BP$26))/IF((BP$27-BP$26)=0,1,(BP$27-BP$26)))))))</f>
        <v>6.1237243569579451</v>
      </c>
      <c r="BQ32" s="45">
        <f>(IF(BQ$26="OOR",0,(((((BQ$28*((1-BQ$29)*IF((1-((BQ$27-BQ$26)/($B$18-$B$17)))=0,1,(1-((BQ$27-BQ$26)/($B$18-$B$17))))))+(BQ$28*BQ$29))*(1-((1-BQ$29)*IF(((BQ$27-BQ$26)/($B18-$B17))=0,1,((BQ$27-BQ$26)/($B18-$B17))))))*(IF((BQ$27-BQ$25)=0,0.5,(BQ$27-BQ$25))/IF((BQ$27-BQ$26)=0,1,(BQ$27-BQ$26))))+((((BQ$30*((1-BQ$31)*IF((1-((BQ$27-BQ$26)/($B$18-$B$17)))=0,1,(1-((BQ$27-BQ$26)/($B$18-$B$17))))))+(BQ$30*BQ$31))*(1-((1-BQ$31)*IF(((BQ$27-BQ$26)/($B18-$B17))=0,1,((BQ$27-BQ$26)/($B18-$B17))))))*(IF((BQ$25-BQ$26)=0,0.5,(BQ$25-BQ$26))/IF((BQ$27-BQ$26)=0,1,(BQ$27-BQ$26)))))))</f>
        <v>0</v>
      </c>
    </row>
    <row r="33" spans="1:69" x14ac:dyDescent="0.3">
      <c r="A33" s="62" t="s">
        <v>53</v>
      </c>
      <c r="B33" s="18">
        <f>(IF(B$32=0,0,(IF(B$32&lt;0,0,(IF(B$32&gt;50,50,B$32))))))</f>
        <v>0</v>
      </c>
      <c r="C33" s="44">
        <f t="shared" ref="C33:BN33" si="3">(IF(C$32=0,0,(IF(C$32&lt;0,0,(IF(C$32&gt;50,50,C$32))))))</f>
        <v>30.618621784789728</v>
      </c>
      <c r="D33" s="44">
        <f t="shared" si="3"/>
        <v>31.230994220485524</v>
      </c>
      <c r="E33" s="44">
        <f t="shared" si="3"/>
        <v>31.843366656181317</v>
      </c>
      <c r="F33" s="44">
        <f t="shared" si="3"/>
        <v>32.455739091877113</v>
      </c>
      <c r="G33" s="44">
        <f t="shared" si="3"/>
        <v>33.068111527572903</v>
      </c>
      <c r="H33" s="44">
        <f t="shared" si="3"/>
        <v>33.680483963268699</v>
      </c>
      <c r="I33" s="44">
        <f t="shared" si="3"/>
        <v>34.292856398964496</v>
      </c>
      <c r="J33" s="44">
        <f t="shared" si="3"/>
        <v>34.905228834660285</v>
      </c>
      <c r="K33" s="44">
        <f t="shared" si="3"/>
        <v>35.517601270356081</v>
      </c>
      <c r="L33" s="44">
        <f t="shared" si="3"/>
        <v>36.129973706051878</v>
      </c>
      <c r="M33" s="44">
        <f t="shared" si="3"/>
        <v>36.742346141747674</v>
      </c>
      <c r="N33" s="44">
        <f t="shared" si="3"/>
        <v>36.334097851283808</v>
      </c>
      <c r="O33" s="44">
        <f t="shared" si="3"/>
        <v>35.925849560819948</v>
      </c>
      <c r="P33" s="44">
        <f t="shared" si="3"/>
        <v>35.517601270356081</v>
      </c>
      <c r="Q33" s="44">
        <f t="shared" si="3"/>
        <v>35.109352979892222</v>
      </c>
      <c r="R33" s="44">
        <f t="shared" si="3"/>
        <v>34.701104689428355</v>
      </c>
      <c r="S33" s="44">
        <f t="shared" si="3"/>
        <v>34.292856398964496</v>
      </c>
      <c r="T33" s="44">
        <f t="shared" si="3"/>
        <v>33.884608108500629</v>
      </c>
      <c r="U33" s="44">
        <f t="shared" si="3"/>
        <v>33.476359818036769</v>
      </c>
      <c r="V33" s="44">
        <f t="shared" si="3"/>
        <v>33.068111527572903</v>
      </c>
      <c r="W33" s="44">
        <f t="shared" si="3"/>
        <v>32.659863237109036</v>
      </c>
      <c r="X33" s="44">
        <f t="shared" si="3"/>
        <v>32.251614946645184</v>
      </c>
      <c r="Y33" s="44">
        <f t="shared" si="3"/>
        <v>31.84336665618131</v>
      </c>
      <c r="Z33" s="44">
        <f t="shared" si="3"/>
        <v>31.435118365717457</v>
      </c>
      <c r="AA33" s="44">
        <f t="shared" si="3"/>
        <v>31.02687007525358</v>
      </c>
      <c r="AB33" s="44">
        <f t="shared" si="3"/>
        <v>30.618621784789728</v>
      </c>
      <c r="AC33" s="44">
        <f t="shared" si="3"/>
        <v>28.781504477702342</v>
      </c>
      <c r="AD33" s="44">
        <f t="shared" si="3"/>
        <v>26.944387170614959</v>
      </c>
      <c r="AE33" s="44">
        <f t="shared" si="3"/>
        <v>25.107269863527577</v>
      </c>
      <c r="AF33" s="44">
        <f t="shared" si="3"/>
        <v>23.270152556440102</v>
      </c>
      <c r="AG33" s="44">
        <f t="shared" si="3"/>
        <v>21.433035249352717</v>
      </c>
      <c r="AH33" s="44">
        <f t="shared" si="3"/>
        <v>19.595917942265331</v>
      </c>
      <c r="AI33" s="44">
        <f t="shared" si="3"/>
        <v>17.758800635177948</v>
      </c>
      <c r="AJ33" s="44">
        <f t="shared" si="3"/>
        <v>15.921683328090566</v>
      </c>
      <c r="AK33" s="44">
        <f t="shared" si="3"/>
        <v>14.084566021003182</v>
      </c>
      <c r="AL33" s="44">
        <f t="shared" si="3"/>
        <v>12.24744871391588</v>
      </c>
      <c r="AM33" s="44">
        <f t="shared" si="3"/>
        <v>12.043324568683948</v>
      </c>
      <c r="AN33" s="44">
        <f t="shared" si="3"/>
        <v>11.83920042345202</v>
      </c>
      <c r="AO33" s="44">
        <f t="shared" si="3"/>
        <v>11.635076278220083</v>
      </c>
      <c r="AP33" s="44">
        <f t="shared" si="3"/>
        <v>11.430952132988155</v>
      </c>
      <c r="AQ33" s="44">
        <f t="shared" si="3"/>
        <v>11.226827987756222</v>
      </c>
      <c r="AR33" s="44">
        <f t="shared" si="3"/>
        <v>11.02270384252429</v>
      </c>
      <c r="AS33" s="44">
        <f t="shared" si="3"/>
        <v>10.81857969729236</v>
      </c>
      <c r="AT33" s="44">
        <f t="shared" si="3"/>
        <v>10.614455552060427</v>
      </c>
      <c r="AU33" s="44">
        <f t="shared" si="3"/>
        <v>10.410331406828497</v>
      </c>
      <c r="AV33" s="44">
        <f t="shared" si="3"/>
        <v>10.206207261596566</v>
      </c>
      <c r="AW33" s="44">
        <f t="shared" si="3"/>
        <v>10.002083116364632</v>
      </c>
      <c r="AX33" s="44">
        <f t="shared" si="3"/>
        <v>9.7979589711327009</v>
      </c>
      <c r="AY33" s="44">
        <f t="shared" si="3"/>
        <v>9.5938348259007729</v>
      </c>
      <c r="AZ33" s="44">
        <f t="shared" si="3"/>
        <v>9.3897106806688395</v>
      </c>
      <c r="BA33" s="44">
        <f t="shared" si="3"/>
        <v>9.1855865354369186</v>
      </c>
      <c r="BB33" s="44">
        <f t="shared" si="3"/>
        <v>8.9814623902049853</v>
      </c>
      <c r="BC33" s="44">
        <f t="shared" si="3"/>
        <v>8.7773382449730555</v>
      </c>
      <c r="BD33" s="44">
        <f t="shared" si="3"/>
        <v>8.5732140997411239</v>
      </c>
      <c r="BE33" s="44">
        <f t="shared" si="3"/>
        <v>8.3690899545091924</v>
      </c>
      <c r="BF33" s="44">
        <f t="shared" si="3"/>
        <v>8.164965809277259</v>
      </c>
      <c r="BG33" s="44">
        <f t="shared" si="3"/>
        <v>7.9608416640453292</v>
      </c>
      <c r="BH33" s="44">
        <f t="shared" si="3"/>
        <v>7.7567175188133968</v>
      </c>
      <c r="BI33" s="44">
        <f t="shared" si="3"/>
        <v>7.5525933735814661</v>
      </c>
      <c r="BJ33" s="44">
        <f t="shared" si="3"/>
        <v>7.3484692283495345</v>
      </c>
      <c r="BK33" s="44">
        <f t="shared" si="3"/>
        <v>7.144345083117603</v>
      </c>
      <c r="BL33" s="44">
        <f t="shared" si="3"/>
        <v>6.9402209378856705</v>
      </c>
      <c r="BM33" s="44">
        <f t="shared" si="3"/>
        <v>6.736096792653739</v>
      </c>
      <c r="BN33" s="44">
        <f t="shared" si="3"/>
        <v>6.5319726474218074</v>
      </c>
      <c r="BO33" s="44">
        <f t="shared" ref="BO33:BQ33" si="4">(IF(BO$32=0,0,(IF(BO$32&lt;0,0,(IF(BO$32&gt;50,50,BO$32))))))</f>
        <v>6.3278485021898767</v>
      </c>
      <c r="BP33" s="44">
        <f t="shared" si="4"/>
        <v>6.1237243569579451</v>
      </c>
      <c r="BQ33" s="45">
        <f t="shared" si="4"/>
        <v>0</v>
      </c>
    </row>
    <row r="34" spans="1:69" x14ac:dyDescent="0.3">
      <c r="A34" s="62" t="s">
        <v>16</v>
      </c>
      <c r="B34" s="18">
        <f>(SQRT((IF(B$25&gt;$B$18,0,IF(B$25&lt;$B$17,0,(50-(100/SUM($C$9:$C$16)))))*(IF(ISNUMBER(B$26),(VLOOKUP(B$26,$B$9:$D$16,3,FALSE)*IF(B$27=B$26,1,((B$25-B$26)/(B$27-B$26)))),0))^2)))</f>
        <v>0</v>
      </c>
      <c r="C34" s="44">
        <f>(SQRT((IF(C$25&gt;$B$18,0,IF(C$25&lt;$B$17,0,(50-(100/SUM($C$9:$C$16)))))*(IF(ISNUMBER(C$26),(VLOOKUP(C$26,$B$9:$D$16,3,FALSE)*IF(C$27=C$26,1,((C$25-C$26)/(C$27-C$26)))),0))^2)))</f>
        <v>30.618621784789728</v>
      </c>
      <c r="D34" s="44">
        <f t="shared" ref="D34:BO34" si="5">(SQRT((IF(D$25&gt;$B$18,0,IF(D$25&lt;$B$17,0,(50-(100/SUM($C$9:$C$16)))))*(IF(ISNUMBER(D$26),(VLOOKUP(D$26,$B$9:$D$16,3,FALSE)*IF(D$27=D$26,1,((D$25-D$26)/(D$27-D$26)))),0))^2)))</f>
        <v>3.0618621784789752</v>
      </c>
      <c r="E34" s="44">
        <f t="shared" si="5"/>
        <v>6.1237243569579505</v>
      </c>
      <c r="F34" s="44">
        <f t="shared" si="5"/>
        <v>9.1855865354369133</v>
      </c>
      <c r="G34" s="44">
        <f t="shared" si="5"/>
        <v>12.247448713915889</v>
      </c>
      <c r="H34" s="44">
        <f t="shared" si="5"/>
        <v>15.309310892394864</v>
      </c>
      <c r="I34" s="44">
        <f t="shared" si="5"/>
        <v>18.371173070873837</v>
      </c>
      <c r="J34" s="44">
        <f t="shared" si="5"/>
        <v>21.433035249352809</v>
      </c>
      <c r="K34" s="44">
        <f t="shared" si="5"/>
        <v>24.494897427831781</v>
      </c>
      <c r="L34" s="44">
        <f t="shared" si="5"/>
        <v>27.556759606310752</v>
      </c>
      <c r="M34" s="44">
        <f t="shared" si="5"/>
        <v>36.742346141747674</v>
      </c>
      <c r="N34" s="44">
        <f t="shared" si="5"/>
        <v>2.4494897427831801</v>
      </c>
      <c r="O34" s="44">
        <f t="shared" si="5"/>
        <v>4.8989794855663549</v>
      </c>
      <c r="P34" s="44">
        <f t="shared" si="5"/>
        <v>7.3484692283495354</v>
      </c>
      <c r="Q34" s="44">
        <f t="shared" si="5"/>
        <v>9.7979589711327097</v>
      </c>
      <c r="R34" s="44">
        <f t="shared" si="5"/>
        <v>12.24744871391589</v>
      </c>
      <c r="S34" s="44">
        <f t="shared" si="5"/>
        <v>14.696938456699069</v>
      </c>
      <c r="T34" s="44">
        <f t="shared" si="5"/>
        <v>17.146428199482244</v>
      </c>
      <c r="U34" s="44">
        <f t="shared" si="5"/>
        <v>19.595917942265427</v>
      </c>
      <c r="V34" s="44">
        <f t="shared" si="5"/>
        <v>22.045407685048602</v>
      </c>
      <c r="W34" s="44">
        <f t="shared" si="5"/>
        <v>24.494897427831781</v>
      </c>
      <c r="X34" s="44">
        <f t="shared" si="5"/>
        <v>26.944387170614963</v>
      </c>
      <c r="Y34" s="44">
        <f t="shared" si="5"/>
        <v>29.393876913398138</v>
      </c>
      <c r="Z34" s="44">
        <f t="shared" si="5"/>
        <v>31.843366656181317</v>
      </c>
      <c r="AA34" s="44">
        <f t="shared" si="5"/>
        <v>34.292856398964489</v>
      </c>
      <c r="AB34" s="44">
        <f t="shared" si="5"/>
        <v>30.618621784789728</v>
      </c>
      <c r="AC34" s="44">
        <f t="shared" si="5"/>
        <v>3.0618621784789726</v>
      </c>
      <c r="AD34" s="44">
        <f t="shared" si="5"/>
        <v>6.1237243569579451</v>
      </c>
      <c r="AE34" s="44">
        <f t="shared" si="5"/>
        <v>9.1855865354369186</v>
      </c>
      <c r="AF34" s="44">
        <f t="shared" si="5"/>
        <v>12.247448713916043</v>
      </c>
      <c r="AG34" s="44">
        <f t="shared" si="5"/>
        <v>15.309310892395015</v>
      </c>
      <c r="AH34" s="44">
        <f t="shared" si="5"/>
        <v>18.371173070873986</v>
      </c>
      <c r="AI34" s="44">
        <f t="shared" si="5"/>
        <v>21.433035249352962</v>
      </c>
      <c r="AJ34" s="44">
        <f t="shared" si="5"/>
        <v>24.494897427831933</v>
      </c>
      <c r="AK34" s="44">
        <f t="shared" si="5"/>
        <v>27.556759606310905</v>
      </c>
      <c r="AL34" s="44">
        <f t="shared" si="5"/>
        <v>2.0849345984494616E-14</v>
      </c>
      <c r="AM34" s="44">
        <f t="shared" si="5"/>
        <v>0.40824829046388333</v>
      </c>
      <c r="AN34" s="44">
        <f t="shared" si="5"/>
        <v>0.8164965809277468</v>
      </c>
      <c r="AO34" s="44">
        <f t="shared" si="5"/>
        <v>1.2247448713916091</v>
      </c>
      <c r="AP34" s="44">
        <f t="shared" si="5"/>
        <v>1.6329931618554725</v>
      </c>
      <c r="AQ34" s="44">
        <f t="shared" si="5"/>
        <v>2.0412414523193361</v>
      </c>
      <c r="AR34" s="44">
        <f t="shared" si="5"/>
        <v>2.4494897427831983</v>
      </c>
      <c r="AS34" s="44">
        <f t="shared" si="5"/>
        <v>2.8577380332470619</v>
      </c>
      <c r="AT34" s="44">
        <f t="shared" si="5"/>
        <v>3.2659863237109246</v>
      </c>
      <c r="AU34" s="44">
        <f t="shared" si="5"/>
        <v>3.6742346141747873</v>
      </c>
      <c r="AV34" s="44">
        <f t="shared" si="5"/>
        <v>4.0824829046386499</v>
      </c>
      <c r="AW34" s="44">
        <f t="shared" si="5"/>
        <v>4.4907311951025131</v>
      </c>
      <c r="AX34" s="44">
        <f t="shared" si="5"/>
        <v>4.8989794855663771</v>
      </c>
      <c r="AY34" s="44">
        <f t="shared" si="5"/>
        <v>5.3072277760302411</v>
      </c>
      <c r="AZ34" s="44">
        <f t="shared" si="5"/>
        <v>5.7154760664941016</v>
      </c>
      <c r="BA34" s="44">
        <f t="shared" si="5"/>
        <v>6.1237243569579451</v>
      </c>
      <c r="BB34" s="44">
        <f t="shared" si="5"/>
        <v>6.5319726474218083</v>
      </c>
      <c r="BC34" s="44">
        <f t="shared" si="5"/>
        <v>6.9402209378856723</v>
      </c>
      <c r="BD34" s="44">
        <f t="shared" si="5"/>
        <v>7.3484692283495345</v>
      </c>
      <c r="BE34" s="44">
        <f t="shared" si="5"/>
        <v>7.7567175188133968</v>
      </c>
      <c r="BF34" s="44">
        <f t="shared" si="5"/>
        <v>8.164965809277259</v>
      </c>
      <c r="BG34" s="44">
        <f t="shared" si="5"/>
        <v>8.5732140997411239</v>
      </c>
      <c r="BH34" s="44">
        <f t="shared" si="5"/>
        <v>8.981462390204987</v>
      </c>
      <c r="BI34" s="44">
        <f t="shared" si="5"/>
        <v>9.3897106806688484</v>
      </c>
      <c r="BJ34" s="44">
        <f t="shared" si="5"/>
        <v>9.7979589711327115</v>
      </c>
      <c r="BK34" s="44">
        <f t="shared" si="5"/>
        <v>10.206207261596576</v>
      </c>
      <c r="BL34" s="44">
        <f t="shared" si="5"/>
        <v>10.614455552060438</v>
      </c>
      <c r="BM34" s="44">
        <f t="shared" si="5"/>
        <v>11.022703842524303</v>
      </c>
      <c r="BN34" s="44">
        <f t="shared" si="5"/>
        <v>11.430952132988162</v>
      </c>
      <c r="BO34" s="44">
        <f t="shared" si="5"/>
        <v>11.839200423452027</v>
      </c>
      <c r="BP34" s="44">
        <f t="shared" ref="BP34:BQ34" si="6">(SQRT((IF(BP$25&gt;$B$18,0,IF(BP$25&lt;$B$17,0,(50-(100/SUM($C$9:$C$16)))))*(IF(ISNUMBER(BP$26),(VLOOKUP(BP$26,$B$9:$D$16,3,FALSE)*IF(BP$27=BP$26,1,((BP$25-BP$26)/(BP$27-BP$26)))),0))^2)))</f>
        <v>6.1237243569579451</v>
      </c>
      <c r="BQ34" s="45">
        <f t="shared" si="6"/>
        <v>0</v>
      </c>
    </row>
    <row r="35" spans="1:69" x14ac:dyDescent="0.3">
      <c r="A35" s="62" t="s">
        <v>18</v>
      </c>
      <c r="B35" s="18">
        <f>(SQRT((IF(B$25&gt;$B$18,0,IF(B$25&lt;$B$17,0,(50-((100/SUM($C$9:$C$16))))))*(IF(ISNUMBER(B$26),(VLOOKUP(B$27,$B$9:$D$16,3,FALSE)*IF(B$27=B$26,1,((B$25-B$26)/(B$27-B$26)))),0))^2)))</f>
        <v>0</v>
      </c>
      <c r="C35" s="44">
        <f>(SQRT((IF(C$25&gt;$B$18,0,IF(C$25&lt;$B$17,0,(50-((100/SUM($C$9:$C$16))))))*(IF(ISNUMBER(C$26),(VLOOKUP(C$27,$B$9:$D$16,3,FALSE)*IF(C$27=C$26,1,((C$25-C$26)/(C$27-C$26)))),0))^2)))</f>
        <v>30.618621784789728</v>
      </c>
      <c r="D35" s="44">
        <f t="shared" ref="D35:BO35" si="7">(SQRT((IF(D$25&gt;$B$18,0,IF(D$25&lt;$B$17,0,(50-((100/SUM($C$9:$C$16))))))*(IF(ISNUMBER(D$26),(VLOOKUP(D$27,$B$9:$D$16,3,FALSE)*IF(D$27=D$26,1,((D$25-D$26)/(D$27-D$26)))),0))^2)))</f>
        <v>3.6742346141747704</v>
      </c>
      <c r="E35" s="44">
        <f t="shared" si="7"/>
        <v>7.3484692283495407</v>
      </c>
      <c r="F35" s="44">
        <f t="shared" si="7"/>
        <v>11.022703842524296</v>
      </c>
      <c r="G35" s="44">
        <f t="shared" si="7"/>
        <v>14.696938456699066</v>
      </c>
      <c r="H35" s="44">
        <f t="shared" si="7"/>
        <v>18.371173070873837</v>
      </c>
      <c r="I35" s="44">
        <f t="shared" si="7"/>
        <v>22.045407685048605</v>
      </c>
      <c r="J35" s="44">
        <f t="shared" si="7"/>
        <v>25.719642299223366</v>
      </c>
      <c r="K35" s="44">
        <f t="shared" si="7"/>
        <v>29.393876913398142</v>
      </c>
      <c r="L35" s="44">
        <f t="shared" si="7"/>
        <v>33.068111527572903</v>
      </c>
      <c r="M35" s="44">
        <f t="shared" si="7"/>
        <v>36.742346141747674</v>
      </c>
      <c r="N35" s="44">
        <f t="shared" si="7"/>
        <v>2.0412414523193165</v>
      </c>
      <c r="O35" s="44">
        <f t="shared" si="7"/>
        <v>4.0824829046386295</v>
      </c>
      <c r="P35" s="44">
        <f t="shared" si="7"/>
        <v>6.123724356957946</v>
      </c>
      <c r="Q35" s="44">
        <f t="shared" si="7"/>
        <v>8.164965809277259</v>
      </c>
      <c r="R35" s="44">
        <f t="shared" si="7"/>
        <v>10.206207261596575</v>
      </c>
      <c r="S35" s="44">
        <f t="shared" si="7"/>
        <v>12.247448713915889</v>
      </c>
      <c r="T35" s="44">
        <f t="shared" si="7"/>
        <v>14.288690166235202</v>
      </c>
      <c r="U35" s="44">
        <f t="shared" si="7"/>
        <v>16.329931618554518</v>
      </c>
      <c r="V35" s="44">
        <f t="shared" si="7"/>
        <v>18.371173070873837</v>
      </c>
      <c r="W35" s="44">
        <f t="shared" si="7"/>
        <v>20.412414523193149</v>
      </c>
      <c r="X35" s="44">
        <f t="shared" si="7"/>
        <v>22.453655975512469</v>
      </c>
      <c r="Y35" s="44">
        <f t="shared" si="7"/>
        <v>24.494897427831777</v>
      </c>
      <c r="Z35" s="44">
        <f t="shared" si="7"/>
        <v>26.5361388801511</v>
      </c>
      <c r="AA35" s="44">
        <f t="shared" si="7"/>
        <v>28.577380332470405</v>
      </c>
      <c r="AB35" s="44">
        <f t="shared" si="7"/>
        <v>30.618621784789728</v>
      </c>
      <c r="AC35" s="44">
        <f t="shared" si="7"/>
        <v>1.2247448713915892</v>
      </c>
      <c r="AD35" s="44">
        <f t="shared" si="7"/>
        <v>2.4494897427831783</v>
      </c>
      <c r="AE35" s="44">
        <f t="shared" si="7"/>
        <v>3.6742346141747673</v>
      </c>
      <c r="AF35" s="44">
        <f t="shared" si="7"/>
        <v>4.8989794855664179</v>
      </c>
      <c r="AG35" s="44">
        <f t="shared" si="7"/>
        <v>6.1237243569580064</v>
      </c>
      <c r="AH35" s="44">
        <f t="shared" si="7"/>
        <v>7.3484692283495949</v>
      </c>
      <c r="AI35" s="44">
        <f t="shared" si="7"/>
        <v>8.5732140997411843</v>
      </c>
      <c r="AJ35" s="44">
        <f t="shared" si="7"/>
        <v>9.7979589711327755</v>
      </c>
      <c r="AK35" s="44">
        <f t="shared" si="7"/>
        <v>11.022703842524363</v>
      </c>
      <c r="AL35" s="44">
        <f t="shared" si="7"/>
        <v>1.0424672992247308E-14</v>
      </c>
      <c r="AM35" s="44">
        <f t="shared" si="7"/>
        <v>0.20412414523194167</v>
      </c>
      <c r="AN35" s="44">
        <f t="shared" si="7"/>
        <v>0.4082482904638734</v>
      </c>
      <c r="AO35" s="44">
        <f t="shared" si="7"/>
        <v>0.61237243569580457</v>
      </c>
      <c r="AP35" s="44">
        <f t="shared" si="7"/>
        <v>0.81649658092773625</v>
      </c>
      <c r="AQ35" s="44">
        <f t="shared" si="7"/>
        <v>1.020620726159668</v>
      </c>
      <c r="AR35" s="44">
        <f t="shared" si="7"/>
        <v>1.2247448713915992</v>
      </c>
      <c r="AS35" s="44">
        <f t="shared" si="7"/>
        <v>1.4288690166235309</v>
      </c>
      <c r="AT35" s="44">
        <f t="shared" si="7"/>
        <v>1.6329931618554623</v>
      </c>
      <c r="AU35" s="44">
        <f t="shared" si="7"/>
        <v>1.8371173070873936</v>
      </c>
      <c r="AV35" s="44">
        <f t="shared" si="7"/>
        <v>2.041241452319325</v>
      </c>
      <c r="AW35" s="44">
        <f t="shared" si="7"/>
        <v>2.2453655975512565</v>
      </c>
      <c r="AX35" s="44">
        <f t="shared" si="7"/>
        <v>2.4494897427831885</v>
      </c>
      <c r="AY35" s="44">
        <f t="shared" si="7"/>
        <v>2.6536138880151205</v>
      </c>
      <c r="AZ35" s="44">
        <f t="shared" si="7"/>
        <v>2.8577380332470508</v>
      </c>
      <c r="BA35" s="44">
        <f t="shared" si="7"/>
        <v>3.0618621784789726</v>
      </c>
      <c r="BB35" s="44">
        <f t="shared" si="7"/>
        <v>3.2659863237109041</v>
      </c>
      <c r="BC35" s="44">
        <f t="shared" si="7"/>
        <v>3.4701104689428361</v>
      </c>
      <c r="BD35" s="44">
        <f t="shared" si="7"/>
        <v>3.6742346141747673</v>
      </c>
      <c r="BE35" s="44">
        <f t="shared" si="7"/>
        <v>3.8783587594066984</v>
      </c>
      <c r="BF35" s="44">
        <f t="shared" si="7"/>
        <v>4.0824829046386295</v>
      </c>
      <c r="BG35" s="44">
        <f t="shared" si="7"/>
        <v>4.286607049870562</v>
      </c>
      <c r="BH35" s="44">
        <f t="shared" si="7"/>
        <v>4.4907311951024935</v>
      </c>
      <c r="BI35" s="44">
        <f t="shared" si="7"/>
        <v>4.6948553403344242</v>
      </c>
      <c r="BJ35" s="44">
        <f t="shared" si="7"/>
        <v>4.8989794855663558</v>
      </c>
      <c r="BK35" s="44">
        <f t="shared" si="7"/>
        <v>5.1031036307982882</v>
      </c>
      <c r="BL35" s="44">
        <f t="shared" si="7"/>
        <v>5.3072277760302189</v>
      </c>
      <c r="BM35" s="44">
        <f t="shared" si="7"/>
        <v>5.5113519212621513</v>
      </c>
      <c r="BN35" s="44">
        <f t="shared" si="7"/>
        <v>5.7154760664940811</v>
      </c>
      <c r="BO35" s="44">
        <f t="shared" si="7"/>
        <v>5.9196002117260136</v>
      </c>
      <c r="BP35" s="44">
        <f t="shared" ref="BP35:BQ35" si="8">(SQRT((IF(BP$25&gt;$B$18,0,IF(BP$25&lt;$B$17,0,(50-((100/SUM($C$9:$C$16))))))*(IF(ISNUMBER(BP$26),(VLOOKUP(BP$27,$B$9:$D$16,3,FALSE)*IF(BP$27=BP$26,1,((BP$25-BP$26)/(BP$27-BP$26)))),0))^2)))</f>
        <v>6.1237243569579451</v>
      </c>
      <c r="BQ35" s="45">
        <f t="shared" si="8"/>
        <v>0</v>
      </c>
    </row>
    <row r="36" spans="1:69" x14ac:dyDescent="0.3">
      <c r="A36" s="62" t="s">
        <v>17</v>
      </c>
      <c r="B36" s="18">
        <f>(SQRT((IF(B$25&gt;$B$18,0,IF(B$25&lt;$B$17,0,(50-((100/SUM($C$9:$C$16))))))*(IF(ISNUMBER(B$26),(VLOOKUP(B$26,$B$9:$D$16,3,FALSE)*IF(B$27=B$26,1,((B$27-B$25)/(B$27-B$26)))),0))^2)))</f>
        <v>0</v>
      </c>
      <c r="C36" s="44">
        <f>(SQRT((IF(C$25&gt;$B$18,0,IF(C$25&lt;$B$17,0,(50-((100/SUM($C$9:$C$16))))))*(IF(ISNUMBER(C$26),(VLOOKUP(C$26,$B$9:$D$16,3,FALSE)*IF(C$27=C$26,1,((C$27-C$25)/(C$27-C$26)))),0))^2)))</f>
        <v>30.618621784789728</v>
      </c>
      <c r="D36" s="44">
        <f t="shared" ref="D36:BO36" si="9">(SQRT((IF(D$25&gt;$B$18,0,IF(D$25&lt;$B$17,0,(50-((100/SUM($C$9:$C$16))))))*(IF(ISNUMBER(D$26),(VLOOKUP(D$26,$B$9:$D$16,3,FALSE)*IF(D$27=D$26,1,((D$27-D$25)/(D$27-D$26)))),0))^2)))</f>
        <v>27.556759606310752</v>
      </c>
      <c r="E36" s="44">
        <f t="shared" si="9"/>
        <v>24.494897427831777</v>
      </c>
      <c r="F36" s="44">
        <f t="shared" si="9"/>
        <v>21.433035249352816</v>
      </c>
      <c r="G36" s="44">
        <f t="shared" si="9"/>
        <v>18.371173070873837</v>
      </c>
      <c r="H36" s="44">
        <f t="shared" si="9"/>
        <v>15.309310892394864</v>
      </c>
      <c r="I36" s="44">
        <f t="shared" si="9"/>
        <v>12.247448713915889</v>
      </c>
      <c r="J36" s="44">
        <f t="shared" si="9"/>
        <v>9.1855865354369186</v>
      </c>
      <c r="K36" s="44">
        <f t="shared" si="9"/>
        <v>6.1237243569579443</v>
      </c>
      <c r="L36" s="44">
        <f t="shared" si="9"/>
        <v>3.0618621784789752</v>
      </c>
      <c r="M36" s="44">
        <f t="shared" si="9"/>
        <v>36.742346141747674</v>
      </c>
      <c r="N36" s="44">
        <f t="shared" si="9"/>
        <v>34.292856398964489</v>
      </c>
      <c r="O36" s="44">
        <f t="shared" si="9"/>
        <v>31.843366656181317</v>
      </c>
      <c r="P36" s="44">
        <f t="shared" si="9"/>
        <v>29.393876913398138</v>
      </c>
      <c r="Q36" s="44">
        <f t="shared" si="9"/>
        <v>26.944387170614963</v>
      </c>
      <c r="R36" s="44">
        <f t="shared" si="9"/>
        <v>24.494897427831781</v>
      </c>
      <c r="S36" s="44">
        <f t="shared" si="9"/>
        <v>22.045407685048602</v>
      </c>
      <c r="T36" s="44">
        <f t="shared" si="9"/>
        <v>19.595917942265427</v>
      </c>
      <c r="U36" s="44">
        <f t="shared" si="9"/>
        <v>17.146428199482244</v>
      </c>
      <c r="V36" s="44">
        <f t="shared" si="9"/>
        <v>14.696938456699069</v>
      </c>
      <c r="W36" s="44">
        <f t="shared" si="9"/>
        <v>12.24744871391589</v>
      </c>
      <c r="X36" s="44">
        <f t="shared" si="9"/>
        <v>9.7979589711327133</v>
      </c>
      <c r="Y36" s="44">
        <f t="shared" si="9"/>
        <v>7.3484692283495345</v>
      </c>
      <c r="Z36" s="44">
        <f t="shared" si="9"/>
        <v>4.8989794855663567</v>
      </c>
      <c r="AA36" s="44">
        <f t="shared" si="9"/>
        <v>2.4494897427831783</v>
      </c>
      <c r="AB36" s="44">
        <f t="shared" si="9"/>
        <v>30.618621784789728</v>
      </c>
      <c r="AC36" s="44">
        <f t="shared" si="9"/>
        <v>27.556759606310752</v>
      </c>
      <c r="AD36" s="44">
        <f t="shared" si="9"/>
        <v>24.494897427831781</v>
      </c>
      <c r="AE36" s="44">
        <f t="shared" si="9"/>
        <v>21.433035249352809</v>
      </c>
      <c r="AF36" s="44">
        <f t="shared" si="9"/>
        <v>18.371173070873684</v>
      </c>
      <c r="AG36" s="44">
        <f t="shared" si="9"/>
        <v>15.309310892394711</v>
      </c>
      <c r="AH36" s="44">
        <f t="shared" si="9"/>
        <v>12.247448713915739</v>
      </c>
      <c r="AI36" s="44">
        <f t="shared" si="9"/>
        <v>9.1855865354367658</v>
      </c>
      <c r="AJ36" s="44">
        <f t="shared" si="9"/>
        <v>6.1237243569577906</v>
      </c>
      <c r="AK36" s="44">
        <f t="shared" si="9"/>
        <v>3.0618621784788189</v>
      </c>
      <c r="AL36" s="44">
        <f t="shared" si="9"/>
        <v>12.247448713915869</v>
      </c>
      <c r="AM36" s="44">
        <f t="shared" si="9"/>
        <v>11.839200423452006</v>
      </c>
      <c r="AN36" s="44">
        <f t="shared" si="9"/>
        <v>11.430952132988144</v>
      </c>
      <c r="AO36" s="44">
        <f t="shared" si="9"/>
        <v>11.02270384252428</v>
      </c>
      <c r="AP36" s="44">
        <f t="shared" si="9"/>
        <v>10.614455552060418</v>
      </c>
      <c r="AQ36" s="44">
        <f t="shared" si="9"/>
        <v>10.206207261596553</v>
      </c>
      <c r="AR36" s="44">
        <f t="shared" si="9"/>
        <v>9.797958971132692</v>
      </c>
      <c r="AS36" s="44">
        <f t="shared" si="9"/>
        <v>9.3897106806688289</v>
      </c>
      <c r="AT36" s="44">
        <f t="shared" si="9"/>
        <v>8.9814623902049657</v>
      </c>
      <c r="AU36" s="44">
        <f t="shared" si="9"/>
        <v>8.5732140997411026</v>
      </c>
      <c r="AV36" s="44">
        <f t="shared" si="9"/>
        <v>8.1649658092772412</v>
      </c>
      <c r="AW36" s="44">
        <f t="shared" si="9"/>
        <v>7.7567175188133763</v>
      </c>
      <c r="AX36" s="44">
        <f t="shared" si="9"/>
        <v>7.3484692283495141</v>
      </c>
      <c r="AY36" s="44">
        <f t="shared" si="9"/>
        <v>6.940220937885651</v>
      </c>
      <c r="AZ36" s="44">
        <f t="shared" si="9"/>
        <v>6.5319726474217887</v>
      </c>
      <c r="BA36" s="44">
        <f t="shared" si="9"/>
        <v>6.1237243569579451</v>
      </c>
      <c r="BB36" s="44">
        <f t="shared" si="9"/>
        <v>5.7154760664940811</v>
      </c>
      <c r="BC36" s="44">
        <f t="shared" si="9"/>
        <v>5.3072277760302189</v>
      </c>
      <c r="BD36" s="44">
        <f t="shared" si="9"/>
        <v>4.8989794855663567</v>
      </c>
      <c r="BE36" s="44">
        <f t="shared" si="9"/>
        <v>4.4907311951024935</v>
      </c>
      <c r="BF36" s="44">
        <f t="shared" si="9"/>
        <v>4.0824829046386295</v>
      </c>
      <c r="BG36" s="44">
        <f t="shared" si="9"/>
        <v>3.6742346141747673</v>
      </c>
      <c r="BH36" s="44">
        <f t="shared" si="9"/>
        <v>3.2659863237109037</v>
      </c>
      <c r="BI36" s="44">
        <f t="shared" si="9"/>
        <v>2.8577380332470415</v>
      </c>
      <c r="BJ36" s="44">
        <f t="shared" si="9"/>
        <v>2.4494897427831783</v>
      </c>
      <c r="BK36" s="44">
        <f t="shared" si="9"/>
        <v>2.0412414523193148</v>
      </c>
      <c r="BL36" s="44">
        <f t="shared" si="9"/>
        <v>1.6329931618554518</v>
      </c>
      <c r="BM36" s="44">
        <f t="shared" si="9"/>
        <v>1.2247448713915883</v>
      </c>
      <c r="BN36" s="44">
        <f t="shared" si="9"/>
        <v>0.8164965809277267</v>
      </c>
      <c r="BO36" s="44">
        <f t="shared" si="9"/>
        <v>0.40824829046386335</v>
      </c>
      <c r="BP36" s="44">
        <f t="shared" ref="BP36:BQ36" si="10">(SQRT((IF(BP$25&gt;$B$18,0,IF(BP$25&lt;$B$17,0,(50-((100/SUM($C$9:$C$16))))))*(IF(ISNUMBER(BP$26),(VLOOKUP(BP$26,$B$9:$D$16,3,FALSE)*IF(BP$27=BP$26,1,((BP$27-BP$25)/(BP$27-BP$26)))),0))^2)))</f>
        <v>6.1237243569579451</v>
      </c>
      <c r="BQ36" s="45">
        <f t="shared" si="10"/>
        <v>0</v>
      </c>
    </row>
    <row r="37" spans="1:69" x14ac:dyDescent="0.3">
      <c r="A37" s="62" t="s">
        <v>19</v>
      </c>
      <c r="B37" s="18">
        <f>(SQRT((IF(B$25&gt;$B$18,0,IF(B$25&lt;$B$17,0,(50-((100/SUM($C$9:$C$16))))))*(IF(ISNUMBER(B$26),(VLOOKUP(B$27,$B$9:$D$16,3,FALSE)*IF(B$27=B$26,1,((B$27-B$25)/(B$27-B$26)))),0))^2)))</f>
        <v>0</v>
      </c>
      <c r="C37" s="44">
        <f>(SQRT((IF(C$25&gt;$B$18,0,IF(C$25&lt;$B$17,0,(50-((100/SUM($C$9:$C$16))))))*(IF(ISNUMBER(C$26),(VLOOKUP(C$27,$B$9:$D$16,3,FALSE)*IF(C$27=C$26,1,((C$27-C$25)/(C$27-C$26)))),0))^2)))</f>
        <v>30.618621784789728</v>
      </c>
      <c r="D37" s="44">
        <f t="shared" ref="D37:BO37" si="11">(SQRT((IF(D$25&gt;$B$18,0,IF(D$25&lt;$B$17,0,(50-((100/SUM($C$9:$C$16))))))*(IF(ISNUMBER(D$26),(VLOOKUP(D$27,$B$9:$D$16,3,FALSE)*IF(D$27=D$26,1,((D$27-D$25)/(D$27-D$26)))),0))^2)))</f>
        <v>33.068111527572903</v>
      </c>
      <c r="E37" s="44">
        <f t="shared" si="11"/>
        <v>29.393876913398131</v>
      </c>
      <c r="F37" s="44">
        <f t="shared" si="11"/>
        <v>25.719642299223377</v>
      </c>
      <c r="G37" s="44">
        <f t="shared" si="11"/>
        <v>22.045407685048605</v>
      </c>
      <c r="H37" s="44">
        <f t="shared" si="11"/>
        <v>18.371173070873837</v>
      </c>
      <c r="I37" s="44">
        <f t="shared" si="11"/>
        <v>14.696938456699066</v>
      </c>
      <c r="J37" s="44">
        <f t="shared" si="11"/>
        <v>11.022703842524303</v>
      </c>
      <c r="K37" s="44">
        <f t="shared" si="11"/>
        <v>7.3484692283495328</v>
      </c>
      <c r="L37" s="44">
        <f t="shared" si="11"/>
        <v>3.6742346141747704</v>
      </c>
      <c r="M37" s="44">
        <f t="shared" si="11"/>
        <v>36.742346141747674</v>
      </c>
      <c r="N37" s="44">
        <f t="shared" si="11"/>
        <v>28.577380332470405</v>
      </c>
      <c r="O37" s="44">
        <f t="shared" si="11"/>
        <v>26.5361388801511</v>
      </c>
      <c r="P37" s="44">
        <f t="shared" si="11"/>
        <v>24.494897427831777</v>
      </c>
      <c r="Q37" s="44">
        <f t="shared" si="11"/>
        <v>22.453655975512469</v>
      </c>
      <c r="R37" s="44">
        <f t="shared" si="11"/>
        <v>20.412414523193149</v>
      </c>
      <c r="S37" s="44">
        <f t="shared" si="11"/>
        <v>18.371173070873837</v>
      </c>
      <c r="T37" s="44">
        <f t="shared" si="11"/>
        <v>16.329931618554518</v>
      </c>
      <c r="U37" s="44">
        <f t="shared" si="11"/>
        <v>14.288690166235202</v>
      </c>
      <c r="V37" s="44">
        <f t="shared" si="11"/>
        <v>12.247448713915889</v>
      </c>
      <c r="W37" s="44">
        <f t="shared" si="11"/>
        <v>10.206207261596575</v>
      </c>
      <c r="X37" s="44">
        <f t="shared" si="11"/>
        <v>8.164965809277259</v>
      </c>
      <c r="Y37" s="44">
        <f t="shared" si="11"/>
        <v>6.1237243569579443</v>
      </c>
      <c r="Z37" s="44">
        <f t="shared" si="11"/>
        <v>4.0824829046386295</v>
      </c>
      <c r="AA37" s="44">
        <f t="shared" si="11"/>
        <v>2.0412414523193148</v>
      </c>
      <c r="AB37" s="44">
        <f t="shared" si="11"/>
        <v>30.618621784789728</v>
      </c>
      <c r="AC37" s="44">
        <f t="shared" si="11"/>
        <v>11.022703842524303</v>
      </c>
      <c r="AD37" s="44">
        <f t="shared" si="11"/>
        <v>9.7979589711327133</v>
      </c>
      <c r="AE37" s="44">
        <f t="shared" si="11"/>
        <v>8.5732140997411221</v>
      </c>
      <c r="AF37" s="44">
        <f t="shared" si="11"/>
        <v>7.3484692283494732</v>
      </c>
      <c r="AG37" s="44">
        <f t="shared" si="11"/>
        <v>6.1237243569578848</v>
      </c>
      <c r="AH37" s="44">
        <f t="shared" si="11"/>
        <v>4.8989794855662954</v>
      </c>
      <c r="AI37" s="44">
        <f t="shared" si="11"/>
        <v>3.6742346141747064</v>
      </c>
      <c r="AJ37" s="44">
        <f t="shared" si="11"/>
        <v>2.4494897427831162</v>
      </c>
      <c r="AK37" s="44">
        <f t="shared" si="11"/>
        <v>1.2247448713915277</v>
      </c>
      <c r="AL37" s="44">
        <f t="shared" si="11"/>
        <v>6.1237243569579345</v>
      </c>
      <c r="AM37" s="44">
        <f t="shared" si="11"/>
        <v>5.9196002117260029</v>
      </c>
      <c r="AN37" s="44">
        <f t="shared" si="11"/>
        <v>5.7154760664940722</v>
      </c>
      <c r="AO37" s="44">
        <f t="shared" si="11"/>
        <v>5.5113519212621398</v>
      </c>
      <c r="AP37" s="44">
        <f t="shared" si="11"/>
        <v>5.3072277760302091</v>
      </c>
      <c r="AQ37" s="44">
        <f t="shared" si="11"/>
        <v>5.1031036307982767</v>
      </c>
      <c r="AR37" s="44">
        <f t="shared" si="11"/>
        <v>4.898979485566346</v>
      </c>
      <c r="AS37" s="44">
        <f t="shared" si="11"/>
        <v>4.6948553403344144</v>
      </c>
      <c r="AT37" s="44">
        <f t="shared" si="11"/>
        <v>4.4907311951024829</v>
      </c>
      <c r="AU37" s="44">
        <f t="shared" si="11"/>
        <v>4.2866070498705513</v>
      </c>
      <c r="AV37" s="44">
        <f t="shared" si="11"/>
        <v>4.0824829046386206</v>
      </c>
      <c r="AW37" s="44">
        <f t="shared" si="11"/>
        <v>3.8783587594066882</v>
      </c>
      <c r="AX37" s="44">
        <f t="shared" si="11"/>
        <v>3.6742346141747571</v>
      </c>
      <c r="AY37" s="44">
        <f t="shared" si="11"/>
        <v>3.4701104689428255</v>
      </c>
      <c r="AZ37" s="44">
        <f t="shared" si="11"/>
        <v>3.2659863237108944</v>
      </c>
      <c r="BA37" s="44">
        <f t="shared" si="11"/>
        <v>3.0618621784789726</v>
      </c>
      <c r="BB37" s="44">
        <f t="shared" si="11"/>
        <v>2.8577380332470406</v>
      </c>
      <c r="BC37" s="44">
        <f t="shared" si="11"/>
        <v>2.6536138880151094</v>
      </c>
      <c r="BD37" s="44">
        <f t="shared" si="11"/>
        <v>2.4494897427831783</v>
      </c>
      <c r="BE37" s="44">
        <f t="shared" si="11"/>
        <v>2.2453655975512468</v>
      </c>
      <c r="BF37" s="44">
        <f t="shared" si="11"/>
        <v>2.0412414523193148</v>
      </c>
      <c r="BG37" s="44">
        <f t="shared" si="11"/>
        <v>1.8371173070873836</v>
      </c>
      <c r="BH37" s="44">
        <f t="shared" si="11"/>
        <v>1.6329931618554518</v>
      </c>
      <c r="BI37" s="44">
        <f t="shared" si="11"/>
        <v>1.4288690166235207</v>
      </c>
      <c r="BJ37" s="44">
        <f t="shared" si="11"/>
        <v>1.2247448713915892</v>
      </c>
      <c r="BK37" s="44">
        <f t="shared" si="11"/>
        <v>1.0206207261596574</v>
      </c>
      <c r="BL37" s="44">
        <f t="shared" si="11"/>
        <v>0.81649658092772592</v>
      </c>
      <c r="BM37" s="44">
        <f t="shared" si="11"/>
        <v>0.61237243569579414</v>
      </c>
      <c r="BN37" s="44">
        <f t="shared" si="11"/>
        <v>0.40824829046386335</v>
      </c>
      <c r="BO37" s="44">
        <f t="shared" si="11"/>
        <v>0.20412414523193168</v>
      </c>
      <c r="BP37" s="44">
        <f t="shared" ref="BP37:BQ37" si="12">(SQRT((IF(BP$25&gt;$B$18,0,IF(BP$25&lt;$B$17,0,(50-((100/SUM($C$9:$C$16))))))*(IF(ISNUMBER(BP$26),(VLOOKUP(BP$27,$B$9:$D$16,3,FALSE)*IF(BP$27=BP$26,1,((BP$27-BP$25)/(BP$27-BP$26)))),0))^2)))</f>
        <v>6.1237243569579451</v>
      </c>
      <c r="BQ37" s="45">
        <f t="shared" si="12"/>
        <v>0</v>
      </c>
    </row>
    <row r="38" spans="1:69" x14ac:dyDescent="0.3">
      <c r="A38" s="62" t="s">
        <v>20</v>
      </c>
      <c r="B38" s="18">
        <f>(IF(ISNUMBER(B$26),IF(B$26=B$27,B$34,(((B$34*(1-((B$25-B$26)/(B$27-B$26))))*((B$27-B$25)/(B$27-B$26)))+((B$35*(1-((B$27-B$25)/(B$27-B$26))))*((B$25-B$26)/(B$27-B$26)))+((B$36*(1-((B$25-B$26)/(B$27-B$26))))*((B$27-B$25)/(B$27-B$26)))+((B$37*(1-((B$27-B$25)/(B$27-B$26))))*((B$25-B$26)/(B$27-B$26))))),0))</f>
        <v>0</v>
      </c>
      <c r="C38" s="44">
        <f>(IF(ISNUMBER(C$26),IF(C$26=C$27,C$34,(((C$34*(1-((C$25-C$26)/(C$27-C$26))))*((C$27-C$25)/(C$27-C$26)))+((C$35*(1-((C$27-C$25)/(C$27-C$26))))*((C$25-C$26)/(C$27-C$26)))+((C$36*(1-((C$25-C$26)/(C$27-C$26))))*((C$27-C$25)/(C$27-C$26)))+((C$37*(1-((C$27-C$25)/(C$27-C$26))))*((C$25-C$26)/(C$27-C$26))))),0))</f>
        <v>30.618621784789728</v>
      </c>
      <c r="D38" s="44">
        <f>(IF(ISNUMBER(D$26),IF(D$26=D$27,D$34,(((D$34*(1-((D$25-D$26)/(D$27-D$26))))*((D$27-D$25)/(D$27-D$26)))+((D$35*(1-((D$27-D$25)/(D$27-D$26))))*((D$25-D$26)/(D$27-D$26)))+((D$36*(1-((D$25-D$26)/(D$27-D$26))))*((D$27-D$25)/(D$27-D$26)))+((D$37*(1-((D$27-D$25)/(D$27-D$26))))*((D$25-D$26)/(D$27-D$26))))),0))</f>
        <v>25.168507107097156</v>
      </c>
      <c r="E38" s="44">
        <f>(IF(ISNUMBER(E$26),IF(E$26=E$27,E$34,(((E$34*(1-((E$25-E$26)/(E$27-E$26))))*((E$27-E$25)/(E$27-E$26)))+((E$35*(1-((E$27-E$25)/(E$27-E$26))))*((E$25-E$26)/(E$27-E$26)))+((E$36*(1-((E$25-E$26)/(E$27-E$26))))*((E$27-E$25)/(E$27-E$26)))+((E$37*(1-((E$27-E$25)/(E$27-E$26))))*((E$25-E$26)/(E$27-E$26))))),0))</f>
        <v>21.065611787935325</v>
      </c>
      <c r="F38" s="44">
        <f>(IF(ISNUMBER(F$26),IF(F$26=F$27,F$34,(((F$34*(1-((F$25-F$26)/(F$27-F$26))))*((F$27-F$25)/(F$27-F$26)))+((F$35*(1-((F$27-F$25)/(F$27-F$26))))*((F$25-F$26)/(F$27-F$26)))+((F$36*(1-((F$25-F$26)/(F$27-F$26))))*((F$27-F$25)/(F$27-F$26)))+((F$37*(1-((F$27-F$25)/(F$27-F$26))))*((F$25-F$26)/(F$27-F$26))))),0))</f>
        <v>18.309935827304262</v>
      </c>
      <c r="G38" s="44">
        <f>(IF(ISNUMBER(G$26),IF(G$26=G$27,G$34,(((G$34*(1-((G$25-G$26)/(G$27-G$26))))*((G$27-G$25)/(G$27-G$26)))+((G$35*(1-((G$27-G$25)/(G$27-G$26))))*((G$25-G$26)/(G$27-G$26)))+((G$36*(1-((G$25-G$26)/(G$27-G$26))))*((G$27-G$25)/(G$27-G$26)))+((G$37*(1-((G$27-G$25)/(G$27-G$26))))*((G$25-G$26)/(G$27-G$26))))),0))</f>
        <v>16.901479225203929</v>
      </c>
      <c r="H38" s="44">
        <f>(IF(ISNUMBER(H$26),IF(H$26=H$27,H$34,(((H$34*(1-((H$25-H$26)/(H$27-H$26))))*((H$27-H$25)/(H$27-H$26)))+((H$35*(1-((H$27-H$25)/(H$27-H$26))))*((H$25-H$26)/(H$27-H$26)))+((H$36*(1-((H$25-H$26)/(H$27-H$26))))*((H$27-H$25)/(H$27-H$26)))+((H$37*(1-((H$27-H$25)/(H$27-H$26))))*((H$25-H$26)/(H$27-H$26))))),0))</f>
        <v>16.84024198163435</v>
      </c>
      <c r="I38" s="44">
        <f>(IF(ISNUMBER(I$26),IF(I$26=I$27,I$34,(((I$34*(1-((I$25-I$26)/(I$27-I$26))))*((I$27-I$25)/(I$27-I$26)))+((I$35*(1-((I$27-I$25)/(I$27-I$26))))*((I$25-I$26)/(I$27-I$26)))+((I$36*(1-((I$25-I$26)/(I$27-I$26))))*((I$27-I$25)/(I$27-I$26)))+((I$37*(1-((I$27-I$25)/(I$27-I$26))))*((I$25-I$26)/(I$27-I$26))))),0))</f>
        <v>18.126224096595521</v>
      </c>
      <c r="J38" s="44">
        <f>(IF(ISNUMBER(J$26),IF(J$26=J$27,J$34,(((J$34*(1-((J$25-J$26)/(J$27-J$26))))*((J$27-J$25)/(J$27-J$26)))+((J$35*(1-((J$27-J$25)/(J$27-J$26))))*((J$25-J$26)/(J$27-J$26)))+((J$36*(1-((J$25-J$26)/(J$27-J$26))))*((J$27-J$25)/(J$27-J$26)))+((J$37*(1-((J$27-J$25)/(J$27-J$26))))*((J$25-J$26)/(J$27-J$26))))),0))</f>
        <v>20.759425570087433</v>
      </c>
      <c r="K38" s="44">
        <f>(IF(ISNUMBER(K$26),IF(K$26=K$27,K$34,(((K$34*(1-((K$25-K$26)/(K$27-K$26))))*((K$27-K$25)/(K$27-K$26)))+((K$35*(1-((K$27-K$25)/(K$27-K$26))))*((K$25-K$26)/(K$27-K$26)))+((K$36*(1-((K$25-K$26)/(K$27-K$26))))*((K$27-K$25)/(K$27-K$26)))+((K$37*(1-((K$27-K$25)/(K$27-K$26))))*((K$25-K$26)/(K$27-K$26))))),0))</f>
        <v>24.739846402110103</v>
      </c>
      <c r="L38" s="44">
        <f>(IF(ISNUMBER(L$26),IF(L$26=L$27,L$34,(((L$34*(1-((L$25-L$26)/(L$27-L$26))))*((L$27-L$25)/(L$27-L$26)))+((L$35*(1-((L$27-L$25)/(L$27-L$26))))*((L$25-L$26)/(L$27-L$26)))+((L$36*(1-((L$25-L$26)/(L$27-L$26))))*((L$27-L$25)/(L$27-L$26)))+((L$37*(1-((L$27-L$25)/(L$27-L$26))))*((L$25-L$26)/(L$27-L$26))))),0))</f>
        <v>30.067486592663506</v>
      </c>
      <c r="M38" s="44">
        <f>(IF(ISNUMBER(M$26),IF(M$26=M$27,M$34,(((M$34*(1-((M$25-M$26)/(M$27-M$26))))*((M$27-M$25)/(M$27-M$26)))+((M$35*(1-((M$27-M$25)/(M$27-M$26))))*((M$25-M$26)/(M$27-M$26)))+((M$36*(1-((M$25-M$26)/(M$27-M$26))))*((M$27-M$25)/(M$27-M$26)))+((M$37*(1-((M$27-M$25)/(M$27-M$26))))*((M$25-M$26)/(M$27-M$26))))),0))</f>
        <v>36.742346141747674</v>
      </c>
      <c r="N38" s="44">
        <f>(IF(ISNUMBER(N$26),IF(N$26=N$27,N$34,(((N$34*(1-((N$25-N$26)/(N$27-N$26))))*((N$27-N$25)/(N$27-N$26)))+((N$35*(1-((N$27-N$25)/(N$27-N$26))))*((N$25-N$26)/(N$27-N$26)))+((N$36*(1-((N$25-N$26)/(N$27-N$26))))*((N$27-N$25)/(N$27-N$26)))+((N$37*(1-((N$27-N$25)/(N$27-N$26))))*((N$25-N$26)/(N$27-N$26))))),0))</f>
        <v>32.142748735854809</v>
      </c>
      <c r="O38" s="44">
        <f>(IF(ISNUMBER(O$26),IF(O$26=O$27,O$34,(((O$34*(1-((O$25-O$26)/(O$27-O$26))))*((O$27-O$25)/(O$27-O$26)))+((O$35*(1-((O$27-O$25)/(O$27-O$26))))*((O$25-O$26)/(O$27-O$26)))+((O$36*(1-((O$25-O$26)/(O$27-O$26))))*((O$27-O$25)/(O$27-O$26)))+((O$37*(1-((O$27-O$25)/(O$27-O$26))))*((O$25-O$26)/(O$27-O$26))))),0))</f>
        <v>28.14191548930896</v>
      </c>
      <c r="P38" s="44">
        <f>(IF(ISNUMBER(P$26),IF(P$26=P$27,P$34,(((P$34*(1-((P$25-P$26)/(P$27-P$26))))*((P$27-P$25)/(P$27-P$26)))+((P$35*(1-((P$27-P$25)/(P$27-P$26))))*((P$25-P$26)/(P$27-P$26)))+((P$36*(1-((P$25-P$26)/(P$27-P$26))))*((P$27-P$25)/(P$27-P$26)))+((P$37*(1-((P$27-P$25)/(P$27-P$26))))*((P$25-P$26)/(P$27-P$26))))),0))</f>
        <v>24.739846402110096</v>
      </c>
      <c r="Q38" s="44">
        <f>(IF(ISNUMBER(Q$26),IF(Q$26=Q$27,Q$34,(((Q$34*(1-((Q$25-Q$26)/(Q$27-Q$26))))*((Q$27-Q$25)/(Q$27-Q$26)))+((Q$35*(1-((Q$27-Q$25)/(Q$27-Q$26))))*((Q$25-Q$26)/(Q$27-Q$26)))+((Q$36*(1-((Q$25-Q$26)/(Q$27-Q$26))))*((Q$27-Q$25)/(Q$27-Q$26)))+((Q$37*(1-((Q$27-Q$25)/(Q$27-Q$26))))*((Q$25-Q$26)/(Q$27-Q$26))))),0))</f>
        <v>21.936541474258242</v>
      </c>
      <c r="R38" s="44">
        <f>(IF(ISNUMBER(R$26),IF(R$26=R$27,R$34,(((R$34*(1-((R$25-R$26)/(R$27-R$26))))*((R$27-R$25)/(R$27-R$26)))+((R$35*(1-((R$27-R$25)/(R$27-R$26))))*((R$25-R$26)/(R$27-R$26)))+((R$36*(1-((R$25-R$26)/(R$27-R$26))))*((R$27-R$25)/(R$27-R$26)))+((R$37*(1-((R$27-R$25)/(R$27-R$26))))*((R$25-R$26)/(R$27-R$26))))),0))</f>
        <v>19.732000705753379</v>
      </c>
      <c r="S38" s="44">
        <f>(IF(ISNUMBER(S$26),IF(S$26=S$27,S$34,(((S$34*(1-((S$25-S$26)/(S$27-S$26))))*((S$27-S$25)/(S$27-S$26)))+((S$35*(1-((S$27-S$25)/(S$27-S$26))))*((S$25-S$26)/(S$27-S$26)))+((S$36*(1-((S$25-S$26)/(S$27-S$26))))*((S$27-S$25)/(S$27-S$26)))+((S$37*(1-((S$27-S$25)/(S$27-S$26))))*((S$25-S$26)/(S$27-S$26))))),0))</f>
        <v>18.126224096595521</v>
      </c>
      <c r="T38" s="44">
        <f>(IF(ISNUMBER(T$26),IF(T$26=T$27,T$34,(((T$34*(1-((T$25-T$26)/(T$27-T$26))))*((T$27-T$25)/(T$27-T$26)))+((T$35*(1-((T$27-T$25)/(T$27-T$26))))*((T$25-T$26)/(T$27-T$26)))+((T$36*(1-((T$25-T$26)/(T$27-T$26))))*((T$27-T$25)/(T$27-T$26)))+((T$37*(1-((T$27-T$25)/(T$27-T$26))))*((T$25-T$26)/(T$27-T$26))))),0))</f>
        <v>17.119211646784656</v>
      </c>
      <c r="U38" s="44">
        <f>(IF(ISNUMBER(U$26),IF(U$26=U$27,U$34,(((U$34*(1-((U$25-U$26)/(U$27-U$26))))*((U$27-U$25)/(U$27-U$26)))+((U$35*(1-((U$27-U$25)/(U$27-U$26))))*((U$25-U$26)/(U$27-U$26)))+((U$36*(1-((U$25-U$26)/(U$27-U$26))))*((U$27-U$25)/(U$27-U$26)))+((U$37*(1-((U$27-U$25)/(U$27-U$26))))*((U$25-U$26)/(U$27-U$26))))),0))</f>
        <v>16.710963356320793</v>
      </c>
      <c r="V38" s="44">
        <f>(IF(ISNUMBER(V$26),IF(V$26=V$27,V$34,(((V$34*(1-((V$25-V$26)/(V$27-V$26))))*((V$27-V$25)/(V$27-V$26)))+((V$35*(1-((V$27-V$25)/(V$27-V$26))))*((V$25-V$26)/(V$27-V$26)))+((V$36*(1-((V$25-V$26)/(V$27-V$26))))*((V$27-V$25)/(V$27-V$26)))+((V$37*(1-((V$27-V$25)/(V$27-V$26))))*((V$25-V$26)/(V$27-V$26))))),0))</f>
        <v>16.901479225203932</v>
      </c>
      <c r="W38" s="44">
        <f>(IF(ISNUMBER(W$26),IF(W$26=W$27,W$34,(((W$34*(1-((W$25-W$26)/(W$27-W$26))))*((W$27-W$25)/(W$27-W$26)))+((W$35*(1-((W$27-W$25)/(W$27-W$26))))*((W$25-W$26)/(W$27-W$26)))+((W$36*(1-((W$25-W$26)/(W$27-W$26))))*((W$27-W$25)/(W$27-W$26)))+((W$37*(1-((W$27-W$25)/(W$27-W$26))))*((W$25-W$26)/(W$27-W$26))))),0))</f>
        <v>17.690759253434067</v>
      </c>
      <c r="X38" s="44">
        <f>(IF(ISNUMBER(X$26),IF(X$26=X$27,X$34,(((X$34*(1-((X$25-X$26)/(X$27-X$26))))*((X$27-X$25)/(X$27-X$26)))+((X$35*(1-((X$27-X$25)/(X$27-X$26))))*((X$25-X$26)/(X$27-X$26)))+((X$36*(1-((X$25-X$26)/(X$27-X$26))))*((X$27-X$25)/(X$27-X$26)))+((X$37*(1-((X$27-X$25)/(X$27-X$26))))*((X$25-X$26)/(X$27-X$26))))),0))</f>
        <v>19.0788034410112</v>
      </c>
      <c r="Y38" s="44">
        <f>(IF(ISNUMBER(Y$26),IF(Y$26=Y$27,Y$34,(((Y$34*(1-((Y$25-Y$26)/(Y$27-Y$26))))*((Y$27-Y$25)/(Y$27-Y$26)))+((Y$35*(1-((Y$27-Y$25)/(Y$27-Y$26))))*((Y$25-Y$26)/(Y$27-Y$26)))+((Y$36*(1-((Y$25-Y$26)/(Y$27-Y$26))))*((Y$27-Y$25)/(Y$27-Y$26)))+((Y$37*(1-((Y$27-Y$25)/(Y$27-Y$26))))*((Y$25-Y$26)/(Y$27-Y$26))))),0))</f>
        <v>21.065611787935328</v>
      </c>
      <c r="Z38" s="44">
        <f>(IF(ISNUMBER(Z$26),IF(Z$26=Z$27,Z$34,(((Z$34*(1-((Z$25-Z$26)/(Z$27-Z$26))))*((Z$27-Z$25)/(Z$27-Z$26)))+((Z$35*(1-((Z$27-Z$25)/(Z$27-Z$26))))*((Z$25-Z$26)/(Z$27-Z$26)))+((Z$36*(1-((Z$25-Z$26)/(Z$27-Z$26))))*((Z$27-Z$25)/(Z$27-Z$26)))+((Z$37*(1-((Z$27-Z$25)/(Z$27-Z$26))))*((Z$25-Z$26)/(Z$27-Z$26))))),0))</f>
        <v>23.65118429420647</v>
      </c>
      <c r="AA38" s="44">
        <f>(IF(ISNUMBER(AA$26),IF(AA$26=AA$27,AA$34,(((AA$34*(1-((AA$25-AA$26)/(AA$27-AA$26))))*((AA$27-AA$25)/(AA$27-AA$26)))+((AA$35*(1-((AA$27-AA$25)/(AA$27-AA$26))))*((AA$25-AA$26)/(AA$27-AA$26)))+((AA$36*(1-((AA$25-AA$26)/(AA$27-AA$26))))*((AA$27-AA$25)/(AA$27-AA$26)))+((AA$37*(1-((AA$27-AA$25)/(AA$27-AA$26))))*((AA$25-AA$26)/(AA$27-AA$26))))),0))</f>
        <v>26.835520959824589</v>
      </c>
      <c r="AB38" s="44">
        <f>(IF(ISNUMBER(AB$26),IF(AB$26=AB$27,AB$34,(((AB$34*(1-((AB$25-AB$26)/(AB$27-AB$26))))*((AB$27-AB$25)/(AB$27-AB$26)))+((AB$35*(1-((AB$27-AB$25)/(AB$27-AB$26))))*((AB$25-AB$26)/(AB$27-AB$26)))+((AB$36*(1-((AB$25-AB$26)/(AB$27-AB$26))))*((AB$27-AB$25)/(AB$27-AB$26)))+((AB$37*(1-((AB$27-AB$25)/(AB$27-AB$26))))*((AB$25-AB$26)/(AB$27-AB$26))))),0))</f>
        <v>30.618621784789728</v>
      </c>
      <c r="AC38" s="44">
        <f>(IF(ISNUMBER(AC$26),IF(AC$26=AC$27,AC$34,(((AC$34*(1-((AC$25-AC$26)/(AC$27-AC$26))))*((AC$27-AC$25)/(AC$27-AC$26)))+((AC$35*(1-((AC$27-AC$25)/(AC$27-AC$26))))*((AC$25-AC$26)/(AC$27-AC$26)))+((AC$36*(1-((AC$25-AC$26)/(AC$27-AC$26))))*((AC$27-AC$25)/(AC$27-AC$26)))+((AC$37*(1-((AC$27-AC$25)/(AC$27-AC$26))))*((AC$25-AC$26)/(AC$27-AC$26))))),0))</f>
        <v>24.923558132818837</v>
      </c>
      <c r="AD38" s="44">
        <f>(IF(ISNUMBER(AD$26),IF(AD$26=AD$27,AD$34,(((AD$34*(1-((AD$25-AD$26)/(AD$27-AD$26))))*((AD$27-AD$25)/(AD$27-AD$26)))+((AD$35*(1-((AD$27-AD$25)/(AD$27-AD$26))))*((AD$25-AD$26)/(AD$27-AD$26)))+((AD$36*(1-((AD$25-AD$26)/(AD$27-AD$26))))*((AD$27-AD$25)/(AD$27-AD$26)))+((AD$37*(1-((AD$27-AD$25)/(AD$27-AD$26))))*((AD$25-AD$26)/(AD$27-AD$26))))),0))</f>
        <v>20.085815890822065</v>
      </c>
      <c r="AE38" s="44">
        <f>(IF(ISNUMBER(AE$26),IF(AE$26=AE$27,AE$34,(((AE$34*(1-((AE$25-AE$26)/(AE$27-AE$26))))*((AE$27-AE$25)/(AE$27-AE$26)))+((AE$35*(1-((AE$27-AE$25)/(AE$27-AE$26))))*((AE$25-AE$26)/(AE$27-AE$26)))+((AE$36*(1-((AE$25-AE$26)/(AE$27-AE$26))))*((AE$27-AE$25)/(AE$27-AE$26)))+((AE$37*(1-((AE$27-AE$25)/(AE$27-AE$26))))*((AE$25-AE$26)/(AE$27-AE$26))))),0))</f>
        <v>16.105395058799395</v>
      </c>
      <c r="AF38" s="44">
        <f>(IF(ISNUMBER(AF$26),IF(AF$26=AF$27,AF$34,(((AF$34*(1-((AF$25-AF$26)/(AF$27-AF$26))))*((AF$27-AF$25)/(AF$27-AF$26)))+((AF$35*(1-((AF$27-AF$25)/(AF$27-AF$26))))*((AF$25-AF$26)/(AF$27-AF$26)))+((AF$36*(1-((AF$25-AF$26)/(AF$27-AF$26))))*((AF$27-AF$25)/(AF$27-AF$26)))+((AF$37*(1-((AF$27-AF$25)/(AF$27-AF$26))))*((AF$25-AF$26)/(AF$27-AF$26))))),0))</f>
        <v>12.98229563675071</v>
      </c>
      <c r="AG38" s="44">
        <f>(IF(ISNUMBER(AG$26),IF(AG$26=AG$27,AG$34,(((AG$34*(1-((AG$25-AG$26)/(AG$27-AG$26))))*((AG$27-AG$25)/(AG$27-AG$26)))+((AG$35*(1-((AG$27-AG$25)/(AG$27-AG$26))))*((AG$25-AG$26)/(AG$27-AG$26)))+((AG$36*(1-((AG$25-AG$26)/(AG$27-AG$26))))*((AG$27-AG$25)/(AG$27-AG$26)))+((AG$37*(1-((AG$27-AG$25)/(AG$27-AG$26))))*((AG$25-AG$26)/(AG$27-AG$26))))),0))</f>
        <v>10.716517624676312</v>
      </c>
      <c r="AH38" s="44">
        <f>(IF(ISNUMBER(AH$26),IF(AH$26=AH$27,AH$34,(((AH$34*(1-((AH$25-AH$26)/(AH$27-AH$26))))*((AH$27-AH$25)/(AH$27-AH$26)))+((AH$35*(1-((AH$27-AH$25)/(AH$27-AH$26))))*((AH$25-AH$26)/(AH$27-AH$26)))+((AH$36*(1-((AH$25-AH$26)/(AH$27-AH$26))))*((AH$27-AH$25)/(AH$27-AH$26)))+((AH$37*(1-((AH$27-AH$25)/(AH$27-AH$26))))*((AH$25-AH$26)/(AH$27-AH$26))))),0))</f>
        <v>9.3080610225760285</v>
      </c>
      <c r="AI38" s="44">
        <f>(IF(ISNUMBER(AI$26),IF(AI$26=AI$27,AI$34,(((AI$34*(1-((AI$25-AI$26)/(AI$27-AI$26))))*((AI$27-AI$25)/(AI$27-AI$26)))+((AI$35*(1-((AI$27-AI$25)/(AI$27-AI$26))))*((AI$25-AI$26)/(AI$27-AI$26)))+((AI$36*(1-((AI$25-AI$26)/(AI$27-AI$26))))*((AI$27-AI$25)/(AI$27-AI$26)))+((AI$37*(1-((AI$27-AI$25)/(AI$27-AI$26))))*((AI$25-AI$26)/(AI$27-AI$26))))),0))</f>
        <v>8.7569258304498554</v>
      </c>
      <c r="AJ38" s="44">
        <f>(IF(ISNUMBER(AJ$26),IF(AJ$26=AJ$27,AJ$34,(((AJ$34*(1-((AJ$25-AJ$26)/(AJ$27-AJ$26))))*((AJ$27-AJ$25)/(AJ$27-AJ$26)))+((AJ$35*(1-((AJ$27-AJ$25)/(AJ$27-AJ$26))))*((AJ$25-AJ$26)/(AJ$27-AJ$26)))+((AJ$36*(1-((AJ$25-AJ$26)/(AJ$27-AJ$26))))*((AJ$27-AJ$25)/(AJ$27-AJ$26)))+((AJ$37*(1-((AJ$27-AJ$25)/(AJ$27-AJ$26))))*((AJ$25-AJ$26)/(AJ$27-AJ$26))))),0))</f>
        <v>9.0631120482977963</v>
      </c>
      <c r="AK38" s="44">
        <f>(IF(ISNUMBER(AK$26),IF(AK$26=AK$27,AK$34,(((AK$34*(1-((AK$25-AK$26)/(AK$27-AK$26))))*((AK$27-AK$25)/(AK$27-AK$26)))+((AK$35*(1-((AK$27-AK$25)/(AK$27-AK$26))))*((AK$25-AK$26)/(AK$27-AK$26)))+((AK$36*(1-((AK$25-AK$26)/(AK$27-AK$26))))*((AK$27-AK$25)/(AK$27-AK$26)))+((AK$37*(1-((AK$27-AK$25)/(AK$27-AK$26))))*((AK$25-AK$26)/(AK$27-AK$26))))),0))</f>
        <v>10.226619676119849</v>
      </c>
      <c r="AL38" s="44">
        <f>(IF(ISNUMBER(AL$26),IF(AL$26=AL$27,AL$34,(((AL$34*(1-((AL$25-AL$26)/(AL$27-AL$26))))*((AL$27-AL$25)/(AL$27-AL$26)))+((AL$35*(1-((AL$27-AL$25)/(AL$27-AL$26))))*((AL$25-AL$26)/(AL$27-AL$26)))+((AL$36*(1-((AL$25-AL$26)/(AL$27-AL$26))))*((AL$27-AL$25)/(AL$27-AL$26)))+((AL$37*(1-((AL$27-AL$25)/(AL$27-AL$26))))*((AL$25-AL$26)/(AL$27-AL$26))))),0))</f>
        <v>12.247448713915849</v>
      </c>
      <c r="AM38" s="44">
        <f>(IF(ISNUMBER(AM$26),IF(AM$26=AM$27,AM$34,(((AM$34*(1-((AM$25-AM$26)/(AM$27-AM$26))))*((AM$27-AM$25)/(AM$27-AM$26)))+((AM$35*(1-((AM$27-AM$25)/(AM$27-AM$26))))*((AM$25-AM$26)/(AM$27-AM$26)))+((AM$36*(1-((AM$25-AM$26)/(AM$27-AM$26))))*((AM$27-AM$25)/(AM$27-AM$26)))+((AM$37*(1-((AM$27-AM$25)/(AM$27-AM$26))))*((AM$25-AM$26)/(AM$27-AM$26))))),0))</f>
        <v>11.451364547511316</v>
      </c>
      <c r="AN38" s="44">
        <f>(IF(ISNUMBER(AN$26),IF(AN$26=AN$27,AN$34,(((AN$34*(1-((AN$25-AN$26)/(AN$27-AN$26))))*((AN$27-AN$25)/(AN$27-AN$26)))+((AN$35*(1-((AN$27-AN$25)/(AN$27-AN$26))))*((AN$25-AN$26)/(AN$27-AN$26)))+((AN$36*(1-((AN$25-AN$26)/(AN$27-AN$26))))*((AN$27-AN$25)/(AN$27-AN$26)))+((AN$37*(1-((AN$27-AN$25)/(AN$27-AN$26))))*((AN$25-AN$26)/(AN$27-AN$26))))),0))</f>
        <v>10.696105210153174</v>
      </c>
      <c r="AO38" s="44">
        <f>(IF(ISNUMBER(AO$26),IF(AO$26=AO$27,AO$34,(((AO$34*(1-((AO$25-AO$26)/(AO$27-AO$26))))*((AO$27-AO$25)/(AO$27-AO$26)))+((AO$35*(1-((AO$27-AO$25)/(AO$27-AO$26))))*((AO$25-AO$26)/(AO$27-AO$26)))+((AO$36*(1-((AO$25-AO$26)/(AO$27-AO$26))))*((AO$27-AO$25)/(AO$27-AO$26)))+((AO$37*(1-((AO$27-AO$25)/(AO$27-AO$26))))*((AO$25-AO$26)/(AO$27-AO$26))))),0))</f>
        <v>9.9816707018414146</v>
      </c>
      <c r="AP38" s="44">
        <f>(IF(ISNUMBER(AP$26),IF(AP$26=AP$27,AP$34,(((AP$34*(1-((AP$25-AP$26)/(AP$27-AP$26))))*((AP$27-AP$25)/(AP$27-AP$26)))+((AP$35*(1-((AP$27-AP$25)/(AP$27-AP$26))))*((AP$25-AP$26)/(AP$27-AP$26)))+((AP$36*(1-((AP$25-AP$26)/(AP$27-AP$26))))*((AP$27-AP$25)/(AP$27-AP$26)))+((AP$37*(1-((AP$27-AP$25)/(AP$27-AP$26))))*((AP$25-AP$26)/(AP$27-AP$26))))),0))</f>
        <v>9.3080610225760463</v>
      </c>
      <c r="AQ38" s="44">
        <f>(IF(ISNUMBER(AQ$26),IF(AQ$26=AQ$27,AQ$34,(((AQ$34*(1-((AQ$25-AQ$26)/(AQ$27-AQ$26))))*((AQ$27-AQ$25)/(AQ$27-AQ$26)))+((AQ$35*(1-((AQ$27-AQ$25)/(AQ$27-AQ$26))))*((AQ$25-AQ$26)/(AQ$27-AQ$26)))+((AQ$36*(1-((AQ$25-AQ$26)/(AQ$27-AQ$26))))*((AQ$27-AQ$25)/(AQ$27-AQ$26)))+((AQ$37*(1-((AQ$27-AQ$25)/(AQ$27-AQ$26))))*((AQ$25-AQ$26)/(AQ$27-AQ$26))))),0))</f>
        <v>8.6752761723570568</v>
      </c>
      <c r="AR38" s="44">
        <f>(IF(ISNUMBER(AR$26),IF(AR$26=AR$27,AR$34,(((AR$34*(1-((AR$25-AR$26)/(AR$27-AR$26))))*((AR$27-AR$25)/(AR$27-AR$26)))+((AR$35*(1-((AR$27-AR$25)/(AR$27-AR$26))))*((AR$25-AR$26)/(AR$27-AR$26)))+((AR$36*(1-((AR$25-AR$26)/(AR$27-AR$26))))*((AR$27-AR$25)/(AR$27-AR$26)))+((AR$37*(1-((AR$27-AR$25)/(AR$27-AR$26))))*((AR$25-AR$26)/(AR$27-AR$26))))),0))</f>
        <v>8.0833161511844587</v>
      </c>
      <c r="AS38" s="44">
        <f>(IF(ISNUMBER(AS$26),IF(AS$26=AS$27,AS$34,(((AS$34*(1-((AS$25-AS$26)/(AS$27-AS$26))))*((AS$27-AS$25)/(AS$27-AS$26)))+((AS$35*(1-((AS$27-AS$25)/(AS$27-AS$26))))*((AS$25-AS$26)/(AS$27-AS$26)))+((AS$36*(1-((AS$25-AS$26)/(AS$27-AS$26))))*((AS$27-AS$25)/(AS$27-AS$26)))+((AS$37*(1-((AS$27-AS$25)/(AS$27-AS$26))))*((AS$25-AS$26)/(AS$27-AS$26))))),0))</f>
        <v>7.5321809590582456</v>
      </c>
      <c r="AT38" s="44">
        <f>(IF(ISNUMBER(AT$26),IF(AT$26=AT$27,AT$34,(((AT$34*(1-((AT$25-AT$26)/(AT$27-AT$26))))*((AT$27-AT$25)/(AT$27-AT$26)))+((AT$35*(1-((AT$27-AT$25)/(AT$27-AT$26))))*((AT$25-AT$26)/(AT$27-AT$26)))+((AT$36*(1-((AT$25-AT$26)/(AT$27-AT$26))))*((AT$27-AT$25)/(AT$27-AT$26)))+((AT$37*(1-((AT$27-AT$25)/(AT$27-AT$26))))*((AT$25-AT$26)/(AT$27-AT$26))))),0))</f>
        <v>7.0218705959784176</v>
      </c>
      <c r="AU38" s="44">
        <f>(IF(ISNUMBER(AU$26),IF(AU$26=AU$27,AU$34,(((AU$34*(1-((AU$25-AU$26)/(AU$27-AU$26))))*((AU$27-AU$25)/(AU$27-AU$26)))+((AU$35*(1-((AU$27-AU$25)/(AU$27-AU$26))))*((AU$25-AU$26)/(AU$27-AU$26)))+((AU$36*(1-((AU$25-AU$26)/(AU$27-AU$26))))*((AU$27-AU$25)/(AU$27-AU$26)))+((AU$37*(1-((AU$27-AU$25)/(AU$27-AU$26))))*((AU$25-AU$26)/(AU$27-AU$26))))),0))</f>
        <v>6.552385061944979</v>
      </c>
      <c r="AV38" s="44">
        <f>(IF(ISNUMBER(AV$26),IF(AV$26=AV$27,AV$34,(((AV$34*(1-((AV$25-AV$26)/(AV$27-AV$26))))*((AV$27-AV$25)/(AV$27-AV$26)))+((AV$35*(1-((AV$27-AV$25)/(AV$27-AV$26))))*((AV$25-AV$26)/(AV$27-AV$26)))+((AV$36*(1-((AV$25-AV$26)/(AV$27-AV$26))))*((AV$27-AV$25)/(AV$27-AV$26)))+((AV$37*(1-((AV$27-AV$25)/(AV$27-AV$26))))*((AV$25-AV$26)/(AV$27-AV$26))))),0))</f>
        <v>6.1237243569579256</v>
      </c>
      <c r="AW38" s="44">
        <f>(IF(ISNUMBER(AW$26),IF(AW$26=AW$27,AW$34,(((AW$34*(1-((AW$25-AW$26)/(AW$27-AW$26))))*((AW$27-AW$25)/(AW$27-AW$26)))+((AW$35*(1-((AW$27-AW$25)/(AW$27-AW$26))))*((AW$25-AW$26)/(AW$27-AW$26)))+((AW$36*(1-((AW$25-AW$26)/(AW$27-AW$26))))*((AW$27-AW$25)/(AW$27-AW$26)))+((AW$37*(1-((AW$27-AW$25)/(AW$27-AW$26))))*((AW$25-AW$26)/(AW$27-AW$26))))),0))</f>
        <v>5.7358884810172563</v>
      </c>
      <c r="AX38" s="44">
        <f>(IF(ISNUMBER(AX$26),IF(AX$26=AX$27,AX$34,(((AX$34*(1-((AX$25-AX$26)/(AX$27-AX$26))))*((AX$27-AX$25)/(AX$27-AX$26)))+((AX$35*(1-((AX$27-AX$25)/(AX$27-AX$26))))*((AX$25-AX$26)/(AX$27-AX$26)))+((AX$36*(1-((AX$25-AX$26)/(AX$27-AX$26))))*((AX$27-AX$25)/(AX$27-AX$26)))+((AX$37*(1-((AX$27-AX$25)/(AX$27-AX$26))))*((AX$25-AX$26)/(AX$27-AX$26))))),0))</f>
        <v>5.3888774341229748</v>
      </c>
      <c r="AY38" s="44">
        <f>(IF(ISNUMBER(AY$26),IF(AY$26=AY$27,AY$34,(((AY$34*(1-((AY$25-AY$26)/(AY$27-AY$26))))*((AY$27-AY$25)/(AY$27-AY$26)))+((AY$35*(1-((AY$27-AY$25)/(AY$27-AY$26))))*((AY$25-AY$26)/(AY$27-AY$26)))+((AY$36*(1-((AY$25-AY$26)/(AY$27-AY$26))))*((AY$27-AY$25)/(AY$27-AY$26)))+((AY$37*(1-((AY$27-AY$25)/(AY$27-AY$26))))*((AY$25-AY$26)/(AY$27-AY$26))))),0))</f>
        <v>5.0826912162750801</v>
      </c>
      <c r="AZ38" s="44">
        <f>(IF(ISNUMBER(AZ$26),IF(AZ$26=AZ$27,AZ$34,(((AZ$34*(1-((AZ$25-AZ$26)/(AZ$27-AZ$26))))*((AZ$27-AZ$25)/(AZ$27-AZ$26)))+((AZ$35*(1-((AZ$27-AZ$25)/(AZ$27-AZ$26))))*((AZ$25-AZ$26)/(AZ$27-AZ$26)))+((AZ$36*(1-((AZ$25-AZ$26)/(AZ$27-AZ$26))))*((AZ$27-AZ$25)/(AZ$27-AZ$26)))+((AZ$37*(1-((AZ$27-AZ$25)/(AZ$27-AZ$26))))*((AZ$25-AZ$26)/(AZ$27-AZ$26))))),0))</f>
        <v>4.8173298274735714</v>
      </c>
      <c r="BA38" s="44">
        <f>(IF(ISNUMBER(BA$26),IF(BA$26=BA$27,BA$34,(((BA$34*(1-((BA$25-BA$26)/(BA$27-BA$26))))*((BA$27-BA$25)/(BA$27-BA$26)))+((BA$35*(1-((BA$27-BA$25)/(BA$27-BA$26))))*((BA$25-BA$26)/(BA$27-BA$26)))+((BA$36*(1-((BA$25-BA$26)/(BA$27-BA$26))))*((BA$27-BA$25)/(BA$27-BA$26)))+((BA$37*(1-((BA$27-BA$25)/(BA$27-BA$26))))*((BA$25-BA$26)/(BA$27-BA$26))))),0))</f>
        <v>4.5927932677184593</v>
      </c>
      <c r="BB38" s="44">
        <f>(IF(ISNUMBER(BB$26),IF(BB$26=BB$27,BB$34,(((BB$34*(1-((BB$25-BB$26)/(BB$27-BB$26))))*((BB$27-BB$25)/(BB$27-BB$26)))+((BB$35*(1-((BB$27-BB$25)/(BB$27-BB$26))))*((BB$25-BB$26)/(BB$27-BB$26)))+((BB$36*(1-((BB$25-BB$26)/(BB$27-BB$26))))*((BB$27-BB$25)/(BB$27-BB$26)))+((BB$37*(1-((BB$27-BB$25)/(BB$27-BB$26))))*((BB$25-BB$26)/(BB$27-BB$26))))),0))</f>
        <v>4.4090815370097198</v>
      </c>
      <c r="BC38" s="44">
        <f>(IF(ISNUMBER(BC$26),IF(BC$26=BC$27,BC$34,(((BC$34*(1-((BC$25-BC$26)/(BC$27-BC$26))))*((BC$27-BC$25)/(BC$27-BC$26)))+((BC$35*(1-((BC$27-BC$25)/(BC$27-BC$26))))*((BC$25-BC$26)/(BC$27-BC$26)))+((BC$36*(1-((BC$25-BC$26)/(BC$27-BC$26))))*((BC$27-BC$25)/(BC$27-BC$26)))+((BC$37*(1-((BC$27-BC$25)/(BC$27-BC$26))))*((BC$25-BC$26)/(BC$27-BC$26))))),0))</f>
        <v>4.2661946353473681</v>
      </c>
      <c r="BD38" s="44">
        <f>(IF(ISNUMBER(BD$26),IF(BD$26=BD$27,BD$34,(((BD$34*(1-((BD$25-BD$26)/(BD$27-BD$26))))*((BD$27-BD$25)/(BD$27-BD$26)))+((BD$35*(1-((BD$27-BD$25)/(BD$27-BD$26))))*((BD$25-BD$26)/(BD$27-BD$26)))+((BD$36*(1-((BD$25-BD$26)/(BD$27-BD$26))))*((BD$27-BD$25)/(BD$27-BD$26)))+((BD$37*(1-((BD$27-BD$25)/(BD$27-BD$26))))*((BD$25-BD$26)/(BD$27-BD$26))))),0))</f>
        <v>4.1641325627314023</v>
      </c>
      <c r="BE38" s="44">
        <f>(IF(ISNUMBER(BE$26),IF(BE$26=BE$27,BE$34,(((BE$34*(1-((BE$25-BE$26)/(BE$27-BE$26))))*((BE$27-BE$25)/(BE$27-BE$26)))+((BE$35*(1-((BE$27-BE$25)/(BE$27-BE$26))))*((BE$25-BE$26)/(BE$27-BE$26)))+((BE$36*(1-((BE$25-BE$26)/(BE$27-BE$26))))*((BE$27-BE$25)/(BE$27-BE$26)))+((BE$37*(1-((BE$27-BE$25)/(BE$27-BE$26))))*((BE$25-BE$26)/(BE$27-BE$26))))),0))</f>
        <v>4.1028953191618225</v>
      </c>
      <c r="BF38" s="44">
        <f>(IF(ISNUMBER(BF$26),IF(BF$26=BF$27,BF$34,(((BF$34*(1-((BF$25-BF$26)/(BF$27-BF$26))))*((BF$27-BF$25)/(BF$27-BF$26)))+((BF$35*(1-((BF$27-BF$25)/(BF$27-BF$26))))*((BF$25-BF$26)/(BF$27-BF$26)))+((BF$36*(1-((BF$25-BF$26)/(BF$27-BF$26))))*((BF$27-BF$25)/(BF$27-BF$26)))+((BF$37*(1-((BF$27-BF$25)/(BF$27-BF$26))))*((BF$25-BF$26)/(BF$27-BF$26))))),0))</f>
        <v>4.0824829046386295</v>
      </c>
      <c r="BG38" s="44">
        <f>(IF(ISNUMBER(BG$26),IF(BG$26=BG$27,BG$34,(((BG$34*(1-((BG$25-BG$26)/(BG$27-BG$26))))*((BG$27-BG$25)/(BG$27-BG$26)))+((BG$35*(1-((BG$27-BG$25)/(BG$27-BG$26))))*((BG$25-BG$26)/(BG$27-BG$26)))+((BG$36*(1-((BG$25-BG$26)/(BG$27-BG$26))))*((BG$27-BG$25)/(BG$27-BG$26)))+((BG$37*(1-((BG$27-BG$25)/(BG$27-BG$26))))*((BG$25-BG$26)/(BG$27-BG$26))))),0))</f>
        <v>4.1028953191618234</v>
      </c>
      <c r="BH38" s="44">
        <f>(IF(ISNUMBER(BH$26),IF(BH$26=BH$27,BH$34,(((BH$34*(1-((BH$25-BH$26)/(BH$27-BH$26))))*((BH$27-BH$25)/(BH$27-BH$26)))+((BH$35*(1-((BH$27-BH$25)/(BH$27-BH$26))))*((BH$25-BH$26)/(BH$27-BH$26)))+((BH$36*(1-((BH$25-BH$26)/(BH$27-BH$26))))*((BH$27-BH$25)/(BH$27-BH$26)))+((BH$37*(1-((BH$27-BH$25)/(BH$27-BH$26))))*((BH$25-BH$26)/(BH$27-BH$26))))),0))</f>
        <v>4.1641325627314032</v>
      </c>
      <c r="BI38" s="44">
        <f>(IF(ISNUMBER(BI$26),IF(BI$26=BI$27,BI$34,(((BI$34*(1-((BI$25-BI$26)/(BI$27-BI$26))))*((BI$27-BI$25)/(BI$27-BI$26)))+((BI$35*(1-((BI$27-BI$25)/(BI$27-BI$26))))*((BI$25-BI$26)/(BI$27-BI$26)))+((BI$36*(1-((BI$25-BI$26)/(BI$27-BI$26))))*((BI$27-BI$25)/(BI$27-BI$26)))+((BI$37*(1-((BI$27-BI$25)/(BI$27-BI$26))))*((BI$25-BI$26)/(BI$27-BI$26))))),0))</f>
        <v>4.2661946353473681</v>
      </c>
      <c r="BJ38" s="44">
        <f>(IF(ISNUMBER(BJ$26),IF(BJ$26=BJ$27,BJ$34,(((BJ$34*(1-((BJ$25-BJ$26)/(BJ$27-BJ$26))))*((BJ$27-BJ$25)/(BJ$27-BJ$26)))+((BJ$35*(1-((BJ$27-BJ$25)/(BJ$27-BJ$26))))*((BJ$25-BJ$26)/(BJ$27-BJ$26)))+((BJ$36*(1-((BJ$25-BJ$26)/(BJ$27-BJ$26))))*((BJ$27-BJ$25)/(BJ$27-BJ$26)))+((BJ$37*(1-((BJ$27-BJ$25)/(BJ$27-BJ$26))))*((BJ$25-BJ$26)/(BJ$27-BJ$26))))),0))</f>
        <v>4.4090815370097198</v>
      </c>
      <c r="BK38" s="44">
        <f>(IF(ISNUMBER(BK$26),IF(BK$26=BK$27,BK$34,(((BK$34*(1-((BK$25-BK$26)/(BK$27-BK$26))))*((BK$27-BK$25)/(BK$27-BK$26)))+((BK$35*(1-((BK$27-BK$25)/(BK$27-BK$26))))*((BK$25-BK$26)/(BK$27-BK$26)))+((BK$36*(1-((BK$25-BK$26)/(BK$27-BK$26))))*((BK$27-BK$25)/(BK$27-BK$26)))+((BK$37*(1-((BK$27-BK$25)/(BK$27-BK$26))))*((BK$25-BK$26)/(BK$27-BK$26))))),0))</f>
        <v>4.5927932677184602</v>
      </c>
      <c r="BL38" s="44">
        <f>(IF(ISNUMBER(BL$26),IF(BL$26=BL$27,BL$34,(((BL$34*(1-((BL$25-BL$26)/(BL$27-BL$26))))*((BL$27-BL$25)/(BL$27-BL$26)))+((BL$35*(1-((BL$27-BL$25)/(BL$27-BL$26))))*((BL$25-BL$26)/(BL$27-BL$26)))+((BL$36*(1-((BL$25-BL$26)/(BL$27-BL$26))))*((BL$27-BL$25)/(BL$27-BL$26)))+((BL$37*(1-((BL$27-BL$25)/(BL$27-BL$26))))*((BL$25-BL$26)/(BL$27-BL$26))))),0))</f>
        <v>4.817329827473583</v>
      </c>
      <c r="BM38" s="44">
        <f>(IF(ISNUMBER(BM$26),IF(BM$26=BM$27,BM$34,(((BM$34*(1-((BM$25-BM$26)/(BM$27-BM$26))))*((BM$27-BM$25)/(BM$27-BM$26)))+((BM$35*(1-((BM$27-BM$25)/(BM$27-BM$26))))*((BM$25-BM$26)/(BM$27-BM$26)))+((BM$36*(1-((BM$25-BM$26)/(BM$27-BM$26))))*((BM$27-BM$25)/(BM$27-BM$26)))+((BM$37*(1-((BM$27-BM$25)/(BM$27-BM$26))))*((BM$25-BM$26)/(BM$27-BM$26))))),0))</f>
        <v>5.0826912162750952</v>
      </c>
      <c r="BN38" s="44">
        <f>(IF(ISNUMBER(BN$26),IF(BN$26=BN$27,BN$34,(((BN$34*(1-((BN$25-BN$26)/(BN$27-BN$26))))*((BN$27-BN$25)/(BN$27-BN$26)))+((BN$35*(1-((BN$27-BN$25)/(BN$27-BN$26))))*((BN$25-BN$26)/(BN$27-BN$26)))+((BN$36*(1-((BN$25-BN$26)/(BN$27-BN$26))))*((BN$27-BN$25)/(BN$27-BN$26)))+((BN$37*(1-((BN$27-BN$25)/(BN$27-BN$26))))*((BN$25-BN$26)/(BN$27-BN$26))))),0))</f>
        <v>5.3888774341229899</v>
      </c>
      <c r="BO38" s="44">
        <f>(IF(ISNUMBER(BO$26),IF(BO$26=BO$27,BO$34,(((BO$34*(1-((BO$25-BO$26)/(BO$27-BO$26))))*((BO$27-BO$25)/(BO$27-BO$26)))+((BO$35*(1-((BO$27-BO$25)/(BO$27-BO$26))))*((BO$25-BO$26)/(BO$27-BO$26)))+((BO$36*(1-((BO$25-BO$26)/(BO$27-BO$26))))*((BO$27-BO$25)/(BO$27-BO$26)))+((BO$37*(1-((BO$27-BO$25)/(BO$27-BO$26))))*((BO$25-BO$26)/(BO$27-BO$26))))),0))</f>
        <v>5.735888481017275</v>
      </c>
      <c r="BP38" s="44">
        <f>(IF(ISNUMBER(BP$26),IF(BP$26=BP$27,BP$34,(((BP$34*(1-((BP$25-BP$26)/(BP$27-BP$26))))*((BP$27-BP$25)/(BP$27-BP$26)))+((BP$35*(1-((BP$27-BP$25)/(BP$27-BP$26))))*((BP$25-BP$26)/(BP$27-BP$26)))+((BP$36*(1-((BP$25-BP$26)/(BP$27-BP$26))))*((BP$27-BP$25)/(BP$27-BP$26)))+((BP$37*(1-((BP$27-BP$25)/(BP$27-BP$26))))*((BP$25-BP$26)/(BP$27-BP$26))))),0))</f>
        <v>6.1237243569579451</v>
      </c>
      <c r="BQ38" s="45">
        <f>(IF(ISNUMBER(BQ$26),IF(BQ$26=BQ$27,BQ$34,(((BQ$34*(1-((BQ$25-BQ$26)/(BQ$27-BQ$26))))*((BQ$27-BQ$25)/(BQ$27-BQ$26)))+((BQ$35*(1-((BQ$27-BQ$25)/(BQ$27-BQ$26))))*((BQ$25-BQ$26)/(BQ$27-BQ$26)))+((BQ$36*(1-((BQ$25-BQ$26)/(BQ$27-BQ$26))))*((BQ$27-BQ$25)/(BQ$27-BQ$26)))+((BQ$37*(1-((BQ$27-BQ$25)/(BQ$27-BQ$26))))*((BQ$25-BQ$26)/(BQ$27-BQ$26))))),0))</f>
        <v>0</v>
      </c>
    </row>
    <row r="39" spans="1:69" x14ac:dyDescent="0.3">
      <c r="A39" s="62" t="s">
        <v>30</v>
      </c>
      <c r="B39" s="18">
        <f>(IF(ISNUMBER(B$26),IF(B$26=B$27,0,(((B$34*((B$25-B$26)/(B$27-B$26)))*((B$27-B$25)/(B$27-B$26)))+((B$35*((B$27-B$25)/(B$27-B$26)))*((B$25-B$26)/(B$27-B$26)))+((B$36*((B$25-B$26)/(B$27-B$26)))*((B$27-B$25)/(B$27-B$26)))+((B$37*((B$27-B$25)/(B$27-B$26)))*((B$25-B$26)/(B$27-B$26))))),0))</f>
        <v>0</v>
      </c>
      <c r="C39" s="44">
        <f>(IF(ISNUMBER(C$26),IF(C$26=C$27,0,(((C$34*((C$25-C$26)/(C$27-C$26)))*((C$27-C$25)/(C$27-C$26)))+((C$35*((C$27-C$25)/(C$27-C$26)))*((C$25-C$26)/(C$27-C$26)))+((C$36*((C$25-C$26)/(C$27-C$26)))*((C$27-C$25)/(C$27-C$26)))+((C$37*((C$27-C$25)/(C$27-C$26)))*((C$25-C$26)/(C$27-C$26))))),0))</f>
        <v>0</v>
      </c>
      <c r="D39" s="44">
        <f>(IF(ISNUMBER(D$26),IF(D$26=D$27,0,(((D$34*((D$25-D$26)/(D$27-D$26)))*((D$27-D$25)/(D$27-D$26)))+((D$35*((D$27-D$25)/(D$27-D$26)))*((D$25-D$26)/(D$27-D$26)))+((D$36*((D$25-D$26)/(D$27-D$26)))*((D$27-D$25)/(D$27-D$26)))+((D$37*((D$27-D$25)/(D$27-D$26)))*((D$25-D$26)/(D$27-D$26))))),0))</f>
        <v>6.0624871133883715</v>
      </c>
      <c r="E39" s="44">
        <f>(IF(ISNUMBER(E$26),IF(E$26=E$27,0,(((E$34*((E$25-E$26)/(E$27-E$26)))*((E$27-E$25)/(E$27-E$26)))+((E$35*((E$27-E$25)/(E$27-E$26)))*((E$25-E$26)/(E$27-E$26)))+((E$36*((E$25-E$26)/(E$27-E$26)))*((E$27-E$25)/(E$27-E$26)))+((E$37*((E$27-E$25)/(E$27-E$26)))*((E$25-E$26)/(E$27-E$26))))),0))</f>
        <v>10.777754868245992</v>
      </c>
      <c r="F39" s="44">
        <f>(IF(ISNUMBER(F$26),IF(F$26=F$27,0,(((F$34*((F$25-F$26)/(F$27-F$26)))*((F$27-F$25)/(F$27-F$26)))+((F$35*((F$27-F$25)/(F$27-F$26)))*((F$25-F$26)/(F$27-F$26)))+((F$36*((F$25-F$26)/(F$27-F$26)))*((F$27-F$25)/(F$27-F$26)))+((F$37*((F$27-F$25)/(F$27-F$26)))*((F$25-F$26)/(F$27-F$26))))),0))</f>
        <v>14.14580326457285</v>
      </c>
      <c r="G39" s="44">
        <f>(IF(ISNUMBER(G$26),IF(G$26=G$27,0,(((G$34*((G$25-G$26)/(G$27-G$26)))*((G$27-G$25)/(G$27-G$26)))+((G$35*((G$27-G$25)/(G$27-G$26)))*((G$25-G$26)/(G$27-G$26)))+((G$36*((G$25-G$26)/(G$27-G$26)))*((G$27-G$25)/(G$27-G$26)))+((G$37*((G$27-G$25)/(G$27-G$26)))*((G$25-G$26)/(G$27-G$26))))),0))</f>
        <v>16.166632302368974</v>
      </c>
      <c r="H39" s="44">
        <f>(IF(ISNUMBER(H$26),IF(H$26=H$27,0,(((H$34*((H$25-H$26)/(H$27-H$26)))*((H$27-H$25)/(H$27-H$26)))+((H$35*((H$27-H$25)/(H$27-H$26)))*((H$25-H$26)/(H$27-H$26)))+((H$36*((H$25-H$26)/(H$27-H$26)))*((H$27-H$25)/(H$27-H$26)))+((H$37*((H$27-H$25)/(H$27-H$26)))*((H$25-H$26)/(H$27-H$26))))),0))</f>
        <v>16.84024198163435</v>
      </c>
      <c r="I39" s="44">
        <f>(IF(ISNUMBER(I$26),IF(I$26=I$27,0,(((I$34*((I$25-I$26)/(I$27-I$26)))*((I$27-I$25)/(I$27-I$26)))+((I$35*((I$27-I$25)/(I$27-I$26)))*((I$25-I$26)/(I$27-I$26)))+((I$36*((I$25-I$26)/(I$27-I$26)))*((I$27-I$25)/(I$27-I$26)))+((I$37*((I$27-I$25)/(I$27-I$26)))*((I$25-I$26)/(I$27-I$26))))),0))</f>
        <v>16.166632302368974</v>
      </c>
      <c r="J39" s="44">
        <f>(IF(ISNUMBER(J$26),IF(J$26=J$27,0,(((J$34*((J$25-J$26)/(J$27-J$26)))*((J$27-J$25)/(J$27-J$26)))+((J$35*((J$27-J$25)/(J$27-J$26)))*((J$25-J$26)/(J$27-J$26)))+((J$36*((J$25-J$26)/(J$27-J$26)))*((J$27-J$25)/(J$27-J$26)))+((J$37*((J$27-J$25)/(J$27-J$26)))*((J$25-J$26)/(J$27-J$26))))),0))</f>
        <v>14.145803264572855</v>
      </c>
      <c r="K39" s="44">
        <f>(IF(ISNUMBER(K$26),IF(K$26=K$27,0,(((K$34*((K$25-K$26)/(K$27-K$26)))*((K$27-K$25)/(K$27-K$26)))+((K$35*((K$27-K$25)/(K$27-K$26)))*((K$25-K$26)/(K$27-K$26)))+((K$36*((K$25-K$26)/(K$27-K$26)))*((K$27-K$25)/(K$27-K$26)))+((K$37*((K$27-K$25)/(K$27-K$26)))*((K$25-K$26)/(K$27-K$26))))),0))</f>
        <v>10.777754868245982</v>
      </c>
      <c r="L39" s="44">
        <f>(IF(ISNUMBER(L$26),IF(L$26=L$27,0,(((L$34*((L$25-L$26)/(L$27-L$26)))*((L$27-L$25)/(L$27-L$26)))+((L$35*((L$27-L$25)/(L$27-L$26)))*((L$25-L$26)/(L$27-L$26)))+((L$36*((L$25-L$26)/(L$27-L$26)))*((L$27-L$25)/(L$27-L$26)))+((L$37*((L$27-L$25)/(L$27-L$26)))*((L$25-L$26)/(L$27-L$26))))),0))</f>
        <v>6.0624871133883707</v>
      </c>
      <c r="M39" s="44">
        <f>(IF(ISNUMBER(M$26),IF(M$26=M$27,0,(((M$34*((M$25-M$26)/(M$27-M$26)))*((M$27-M$25)/(M$27-M$26)))+((M$35*((M$27-M$25)/(M$27-M$26)))*((M$25-M$26)/(M$27-M$26)))+((M$36*((M$25-M$26)/(M$27-M$26)))*((M$27-M$25)/(M$27-M$26)))+((M$37*((M$27-M$25)/(M$27-M$26)))*((M$25-M$26)/(M$27-M$26))))),0))</f>
        <v>0</v>
      </c>
      <c r="N39" s="44">
        <f>(IF(ISNUMBER(N$26),IF(N$26=N$27,0,(((N$34*((N$25-N$26)/(N$27-N$26)))*((N$27-N$25)/(N$27-N$26)))+((N$35*((N$27-N$25)/(N$27-N$26)))*((N$25-N$26)/(N$27-N$26)))+((N$36*((N$25-N$26)/(N$27-N$26)))*((N$27-N$25)/(N$27-N$26)))+((N$37*((N$27-N$25)/(N$27-N$26)))*((N$25-N$26)/(N$27-N$26))))),0))</f>
        <v>4.1913491154289959</v>
      </c>
      <c r="O39" s="44">
        <f>(IF(ISNUMBER(O$26),IF(O$26=O$27,0,(((O$34*((O$25-O$26)/(O$27-O$26)))*((O$27-O$25)/(O$27-O$26)))+((O$35*((O$27-O$25)/(O$27-O$26)))*((O$25-O$26)/(O$27-O$26)))+((O$36*((O$25-O$26)/(O$27-O$26)))*((O$27-O$25)/(O$27-O$26)))+((O$37*((O$27-O$25)/(O$27-O$26)))*((O$25-O$26)/(O$27-O$26))))),0))</f>
        <v>7.7839340715109877</v>
      </c>
      <c r="P39" s="44">
        <f>(IF(ISNUMBER(P$26),IF(P$26=P$27,0,(((P$34*((P$25-P$26)/(P$27-P$26)))*((P$27-P$25)/(P$27-P$26)))+((P$35*((P$27-P$25)/(P$27-P$26)))*((P$25-P$26)/(P$27-P$26)))+((P$36*((P$25-P$26)/(P$27-P$26)))*((P$27-P$25)/(P$27-P$26)))+((P$37*((P$27-P$25)/(P$27-P$26)))*((P$25-P$26)/(P$27-P$26))))),0))</f>
        <v>10.777754868245985</v>
      </c>
      <c r="Q39" s="44">
        <f>(IF(ISNUMBER(Q$26),IF(Q$26=Q$27,0,(((Q$34*((Q$25-Q$26)/(Q$27-Q$26)))*((Q$27-Q$25)/(Q$27-Q$26)))+((Q$35*((Q$27-Q$25)/(Q$27-Q$26)))*((Q$25-Q$26)/(Q$27-Q$26)))+((Q$36*((Q$25-Q$26)/(Q$27-Q$26)))*((Q$27-Q$25)/(Q$27-Q$26)))+((Q$37*((Q$27-Q$25)/(Q$27-Q$26)))*((Q$25-Q$26)/(Q$27-Q$26))))),0))</f>
        <v>13.17281150563398</v>
      </c>
      <c r="R39" s="44">
        <f>(IF(ISNUMBER(R$26),IF(R$26=R$27,0,(((R$34*((R$25-R$26)/(R$27-R$26)))*((R$27-R$25)/(R$27-R$26)))+((R$35*((R$27-R$25)/(R$27-R$26)))*((R$25-R$26)/(R$27-R$26)))+((R$36*((R$25-R$26)/(R$27-R$26)))*((R$27-R$25)/(R$27-R$26)))+((R$37*((R$27-R$25)/(R$27-R$26)))*((R$25-R$26)/(R$27-R$26))))),0))</f>
        <v>14.969103983674975</v>
      </c>
      <c r="S39" s="44">
        <f>(IF(ISNUMBER(S$26),IF(S$26=S$27,0,(((S$34*((S$25-S$26)/(S$27-S$26)))*((S$27-S$25)/(S$27-S$26)))+((S$35*((S$27-S$25)/(S$27-S$26)))*((S$25-S$26)/(S$27-S$26)))+((S$36*((S$25-S$26)/(S$27-S$26)))*((S$27-S$25)/(S$27-S$26)))+((S$37*((S$27-S$25)/(S$27-S$26)))*((S$25-S$26)/(S$27-S$26))))),0))</f>
        <v>16.166632302368974</v>
      </c>
      <c r="T39" s="44">
        <f>(IF(ISNUMBER(T$26),IF(T$26=T$27,0,(((T$34*((T$25-T$26)/(T$27-T$26)))*((T$27-T$25)/(T$27-T$26)))+((T$35*((T$27-T$25)/(T$27-T$26)))*((T$25-T$26)/(T$27-T$26)))+((T$36*((T$25-T$26)/(T$27-T$26)))*((T$27-T$25)/(T$27-T$26)))+((T$37*((T$27-T$25)/(T$27-T$26)))*((T$25-T$26)/(T$27-T$26))))),0))</f>
        <v>16.765396461715969</v>
      </c>
      <c r="U39" s="44">
        <f>(IF(ISNUMBER(U$26),IF(U$26=U$27,0,(((U$34*((U$25-U$26)/(U$27-U$26)))*((U$27-U$25)/(U$27-U$26)))+((U$35*((U$27-U$25)/(U$27-U$26)))*((U$25-U$26)/(U$27-U$26)))+((U$36*((U$25-U$26)/(U$27-U$26)))*((U$27-U$25)/(U$27-U$26)))+((U$37*((U$27-U$25)/(U$27-U$26)))*((U$25-U$26)/(U$27-U$26))))),0))</f>
        <v>16.765396461715969</v>
      </c>
      <c r="V39" s="44">
        <f>(IF(ISNUMBER(V$26),IF(V$26=V$27,0,(((V$34*((V$25-V$26)/(V$27-V$26)))*((V$27-V$25)/(V$27-V$26)))+((V$35*((V$27-V$25)/(V$27-V$26)))*((V$25-V$26)/(V$27-V$26)))+((V$36*((V$25-V$26)/(V$27-V$26)))*((V$27-V$25)/(V$27-V$26)))+((V$37*((V$27-V$25)/(V$27-V$26)))*((V$25-V$26)/(V$27-V$26))))),0))</f>
        <v>16.166632302368974</v>
      </c>
      <c r="W39" s="44">
        <f>(IF(ISNUMBER(W$26),IF(W$26=W$27,0,(((W$34*((W$25-W$26)/(W$27-W$26)))*((W$27-W$25)/(W$27-W$26)))+((W$35*((W$27-W$25)/(W$27-W$26)))*((W$25-W$26)/(W$27-W$26)))+((W$36*((W$25-W$26)/(W$27-W$26)))*((W$27-W$25)/(W$27-W$26)))+((W$37*((W$27-W$25)/(W$27-W$26)))*((W$25-W$26)/(W$27-W$26))))),0))</f>
        <v>14.969103983674973</v>
      </c>
      <c r="X39" s="44">
        <f>(IF(ISNUMBER(X$26),IF(X$26=X$27,0,(((X$34*((X$25-X$26)/(X$27-X$26)))*((X$27-X$25)/(X$27-X$26)))+((X$35*((X$27-X$25)/(X$27-X$26)))*((X$25-X$26)/(X$27-X$26)))+((X$36*((X$25-X$26)/(X$27-X$26)))*((X$27-X$25)/(X$27-X$26)))+((X$37*((X$27-X$25)/(X$27-X$26)))*((X$25-X$26)/(X$27-X$26))))),0))</f>
        <v>13.172811505633984</v>
      </c>
      <c r="Y39" s="44">
        <f>(IF(ISNUMBER(Y$26),IF(Y$26=Y$27,0,(((Y$34*((Y$25-Y$26)/(Y$27-Y$26)))*((Y$27-Y$25)/(Y$27-Y$26)))+((Y$35*((Y$27-Y$25)/(Y$27-Y$26)))*((Y$25-Y$26)/(Y$27-Y$26)))+((Y$36*((Y$25-Y$26)/(Y$27-Y$26)))*((Y$27-Y$25)/(Y$27-Y$26)))+((Y$37*((Y$27-Y$25)/(Y$27-Y$26)))*((Y$25-Y$26)/(Y$27-Y$26))))),0))</f>
        <v>10.77775486824598</v>
      </c>
      <c r="Z39" s="44">
        <f>(IF(ISNUMBER(Z$26),IF(Z$26=Z$27,0,(((Z$34*((Z$25-Z$26)/(Z$27-Z$26)))*((Z$27-Z$25)/(Z$27-Z$26)))+((Z$35*((Z$27-Z$25)/(Z$27-Z$26)))*((Z$25-Z$26)/(Z$27-Z$26)))+((Z$36*((Z$25-Z$26)/(Z$27-Z$26)))*((Z$27-Z$25)/(Z$27-Z$26)))+((Z$37*((Z$27-Z$25)/(Z$27-Z$26)))*((Z$25-Z$26)/(Z$27-Z$26))))),0))</f>
        <v>7.7839340715109886</v>
      </c>
      <c r="AA39" s="44">
        <f>(IF(ISNUMBER(AA$26),IF(AA$26=AA$27,0,(((AA$34*((AA$25-AA$26)/(AA$27-AA$26)))*((AA$27-AA$25)/(AA$27-AA$26)))+((AA$35*((AA$27-AA$25)/(AA$27-AA$26)))*((AA$25-AA$26)/(AA$27-AA$26)))+((AA$36*((AA$25-AA$26)/(AA$27-AA$26)))*((AA$27-AA$25)/(AA$27-AA$26)))+((AA$37*((AA$27-AA$25)/(AA$27-AA$26)))*((AA$25-AA$26)/(AA$27-AA$26))))),0))</f>
        <v>4.1913491154289932</v>
      </c>
      <c r="AB39" s="44">
        <f>(IF(ISNUMBER(AB$26),IF(AB$26=AB$27,0,(((AB$34*((AB$25-AB$26)/(AB$27-AB$26)))*((AB$27-AB$25)/(AB$27-AB$26)))+((AB$35*((AB$27-AB$25)/(AB$27-AB$26)))*((AB$25-AB$26)/(AB$27-AB$26)))+((AB$36*((AB$25-AB$26)/(AB$27-AB$26)))*((AB$27-AB$25)/(AB$27-AB$26)))+((AB$37*((AB$27-AB$25)/(AB$27-AB$26)))*((AB$25-AB$26)/(AB$27-AB$26))))),0))</f>
        <v>0</v>
      </c>
      <c r="AC39" s="44">
        <f>(IF(ISNUMBER(AC$26),IF(AC$26=AC$27,0,(((AC$34*((AC$25-AC$26)/(AC$27-AC$26)))*((AC$27-AC$25)/(AC$27-AC$26)))+((AC$35*((AC$27-AC$25)/(AC$27-AC$26)))*((AC$25-AC$26)/(AC$27-AC$26)))+((AC$36*((AC$25-AC$26)/(AC$27-AC$26)))*((AC$27-AC$25)/(AC$27-AC$26)))+((AC$37*((AC$27-AC$25)/(AC$27-AC$26)))*((AC$25-AC$26)/(AC$27-AC$26))))),0))</f>
        <v>3.8579463448835059</v>
      </c>
      <c r="AD39" s="44">
        <f>(IF(ISNUMBER(AD$26),IF(AD$26=AD$27,0,(((AD$34*((AD$25-AD$26)/(AD$27-AD$26)))*((AD$27-AD$25)/(AD$27-AD$26)))+((AD$35*((AD$27-AD$25)/(AD$27-AD$26)))*((AD$25-AD$26)/(AD$27-AD$26)))+((AD$36*((AD$25-AD$26)/(AD$27-AD$26)))*((AD$27-AD$25)/(AD$27-AD$26)))+((AD$37*((AD$27-AD$25)/(AD$27-AD$26)))*((AD$25-AD$26)/(AD$27-AD$26))))),0))</f>
        <v>6.8585712797928995</v>
      </c>
      <c r="AE39" s="44">
        <f>(IF(ISNUMBER(AE$26),IF(AE$26=AE$27,0,(((AE$34*((AE$25-AE$26)/(AE$27-AE$26)))*((AE$27-AE$25)/(AE$27-AE$26)))+((AE$35*((AE$27-AE$25)/(AE$27-AE$26)))*((AE$25-AE$26)/(AE$27-AE$26)))+((AE$36*((AE$25-AE$26)/(AE$27-AE$26)))*((AE$27-AE$25)/(AE$27-AE$26)))+((AE$37*((AE$27-AE$25)/(AE$27-AE$26)))*((AE$25-AE$26)/(AE$27-AE$26))))),0))</f>
        <v>9.0018748047281782</v>
      </c>
      <c r="AF39" s="44">
        <f>(IF(ISNUMBER(AF$26),IF(AF$26=AF$27,0,(((AF$34*((AF$25-AF$26)/(AF$27-AF$26)))*((AF$27-AF$25)/(AF$27-AF$26)))+((AF$35*((AF$27-AF$25)/(AF$27-AF$26)))*((AF$25-AF$26)/(AF$27-AF$26)))+((AF$36*((AF$25-AF$26)/(AF$27-AF$26)))*((AF$27-AF$25)/(AF$27-AF$26)))+((AF$37*((AF$27-AF$25)/(AF$27-AF$26)))*((AF$25-AF$26)/(AF$27-AF$26))))),0))</f>
        <v>10.287856919689393</v>
      </c>
      <c r="AG39" s="44">
        <f>(IF(ISNUMBER(AG$26),IF(AG$26=AG$27,0,(((AG$34*((AG$25-AG$26)/(AG$27-AG$26)))*((AG$27-AG$25)/(AG$27-AG$26)))+((AG$35*((AG$27-AG$25)/(AG$27-AG$26)))*((AG$25-AG$26)/(AG$27-AG$26)))+((AG$36*((AG$25-AG$26)/(AG$27-AG$26)))*((AG$27-AG$25)/(AG$27-AG$26)))+((AG$37*((AG$27-AG$25)/(AG$27-AG$26)))*((AG$25-AG$26)/(AG$27-AG$26))))),0))</f>
        <v>10.716517624676404</v>
      </c>
      <c r="AH39" s="44">
        <f>(IF(ISNUMBER(AH$26),IF(AH$26=AH$27,0,(((AH$34*((AH$25-AH$26)/(AH$27-AH$26)))*((AH$27-AH$25)/(AH$27-AH$26)))+((AH$35*((AH$27-AH$25)/(AH$27-AH$26)))*((AH$25-AH$26)/(AH$27-AH$26)))+((AH$36*((AH$25-AH$26)/(AH$27-AH$26)))*((AH$27-AH$25)/(AH$27-AH$26)))+((AH$37*((AH$27-AH$25)/(AH$27-AH$26)))*((AH$25-AH$26)/(AH$27-AH$26))))),0))</f>
        <v>10.287856919689304</v>
      </c>
      <c r="AI39" s="44">
        <f>(IF(ISNUMBER(AI$26),IF(AI$26=AI$27,0,(((AI$34*((AI$25-AI$26)/(AI$27-AI$26)))*((AI$27-AI$25)/(AI$27-AI$26)))+((AI$35*((AI$27-AI$25)/(AI$27-AI$26)))*((AI$25-AI$26)/(AI$27-AI$26)))+((AI$36*((AI$25-AI$26)/(AI$27-AI$26)))*((AI$27-AI$25)/(AI$27-AI$26)))+((AI$37*((AI$27-AI$25)/(AI$27-AI$26)))*((AI$25-AI$26)/(AI$27-AI$26))))),0))</f>
        <v>9.0018748047280948</v>
      </c>
      <c r="AJ39" s="44">
        <f>(IF(ISNUMBER(AJ$26),IF(AJ$26=AJ$27,0,(((AJ$34*((AJ$25-AJ$26)/(AJ$27-AJ$26)))*((AJ$27-AJ$25)/(AJ$27-AJ$26)))+((AJ$35*((AJ$27-AJ$25)/(AJ$27-AJ$26)))*((AJ$25-AJ$26)/(AJ$27-AJ$26)))+((AJ$36*((AJ$25-AJ$26)/(AJ$27-AJ$26)))*((AJ$27-AJ$25)/(AJ$27-AJ$26)))+((AJ$37*((AJ$27-AJ$25)/(AJ$27-AJ$26)))*((AJ$25-AJ$26)/(AJ$27-AJ$26))))),0))</f>
        <v>6.8585712797927689</v>
      </c>
      <c r="AK39" s="44">
        <f>(IF(ISNUMBER(AK$26),IF(AK$26=AK$27,0,(((AK$34*((AK$25-AK$26)/(AK$27-AK$26)))*((AK$27-AK$25)/(AK$27-AK$26)))+((AK$35*((AK$27-AK$25)/(AK$27-AK$26)))*((AK$25-AK$26)/(AK$27-AK$26)))+((AK$36*((AK$25-AK$26)/(AK$27-AK$26)))*((AK$27-AK$25)/(AK$27-AK$26)))+((AK$37*((AK$27-AK$25)/(AK$27-AK$26)))*((AK$25-AK$26)/(AK$27-AK$26))))),0))</f>
        <v>3.8579463448833331</v>
      </c>
      <c r="AL39" s="44">
        <f>(IF(ISNUMBER(AL$26),IF(AL$26=AL$27,0,(((AL$34*((AL$25-AL$26)/(AL$27-AL$26)))*((AL$27-AL$25)/(AL$27-AL$26)))+((AL$35*((AL$27-AL$25)/(AL$27-AL$26)))*((AL$25-AL$26)/(AL$27-AL$26)))+((AL$36*((AL$25-AL$26)/(AL$27-AL$26)))*((AL$27-AL$25)/(AL$27-AL$26)))+((AL$37*((AL$27-AL$25)/(AL$27-AL$26)))*((AL$25-AL$26)/(AL$27-AL$26))))),0))</f>
        <v>3.1274018976741867E-14</v>
      </c>
      <c r="AM39" s="44">
        <f>(IF(ISNUMBER(AM$26),IF(AM$26=AM$27,0,(((AM$34*((AM$25-AM$26)/(AM$27-AM$26)))*((AM$27-AM$25)/(AM$27-AM$26)))+((AM$35*((AM$27-AM$25)/(AM$27-AM$26)))*((AM$25-AM$26)/(AM$27-AM$26)))+((AM$36*((AM$25-AM$26)/(AM$27-AM$26)))*((AM$27-AM$25)/(AM$27-AM$26)))+((AM$37*((AM$27-AM$25)/(AM$27-AM$26)))*((AM$25-AM$26)/(AM$27-AM$26))))),0))</f>
        <v>0.59196002117262969</v>
      </c>
      <c r="AN39" s="44">
        <f>(IF(ISNUMBER(AN$26),IF(AN$26=AN$27,0,(((AN$34*((AN$25-AN$26)/(AN$27-AN$26)))*((AN$27-AN$25)/(AN$27-AN$26)))+((AN$35*((AN$27-AN$25)/(AN$27-AN$26)))*((AN$25-AN$26)/(AN$27-AN$26)))+((AN$36*((AN$25-AN$26)/(AN$27-AN$26)))*((AN$27-AN$25)/(AN$27-AN$26)))+((AN$37*((AN$27-AN$25)/(AN$27-AN$26)))*((AN$25-AN$26)/(AN$27-AN$26))))),0))</f>
        <v>1.1430952132988434</v>
      </c>
      <c r="AO39" s="44">
        <f>(IF(ISNUMBER(AO$26),IF(AO$26=AO$27,0,(((AO$34*((AO$25-AO$26)/(AO$27-AO$26)))*((AO$27-AO$25)/(AO$27-AO$26)))+((AO$35*((AO$27-AO$25)/(AO$27-AO$26)))*((AO$25-AO$26)/(AO$27-AO$26)))+((AO$36*((AO$25-AO$26)/(AO$27-AO$26)))*((AO$27-AO$25)/(AO$27-AO$26)))+((AO$37*((AO$27-AO$25)/(AO$27-AO$26)))*((AO$25-AO$26)/(AO$27-AO$26))))),0))</f>
        <v>1.653405576378669</v>
      </c>
      <c r="AP39" s="44">
        <f>(IF(ISNUMBER(AP$26),IF(AP$26=AP$27,0,(((AP$34*((AP$25-AP$26)/(AP$27-AP$26)))*((AP$27-AP$25)/(AP$27-AP$26)))+((AP$35*((AP$27-AP$25)/(AP$27-AP$26)))*((AP$25-AP$26)/(AP$27-AP$26)))+((AP$36*((AP$25-AP$26)/(AP$27-AP$26)))*((AP$27-AP$25)/(AP$27-AP$26)))+((AP$37*((AP$27-AP$25)/(AP$27-AP$26)))*((AP$25-AP$26)/(AP$27-AP$26))))),0))</f>
        <v>2.1228911104121106</v>
      </c>
      <c r="AQ39" s="44">
        <f>(IF(ISNUMBER(AQ$26),IF(AQ$26=AQ$27,0,(((AQ$34*((AQ$25-AQ$26)/(AQ$27-AQ$26)))*((AQ$27-AQ$25)/(AQ$27-AQ$26)))+((AQ$35*((AQ$27-AQ$25)/(AQ$27-AQ$26)))*((AQ$25-AQ$26)/(AQ$27-AQ$26)))+((AQ$36*((AQ$25-AQ$26)/(AQ$27-AQ$26)))*((AQ$27-AQ$25)/(AQ$27-AQ$26)))+((AQ$37*((AQ$27-AQ$25)/(AQ$27-AQ$26)))*((AQ$25-AQ$26)/(AQ$27-AQ$26))))),0))</f>
        <v>2.5515518153991645</v>
      </c>
      <c r="AR39" s="44">
        <f>(IF(ISNUMBER(AR$26),IF(AR$26=AR$27,0,(((AR$34*((AR$25-AR$26)/(AR$27-AR$26)))*((AR$27-AR$25)/(AR$27-AR$26)))+((AR$35*((AR$27-AR$25)/(AR$27-AR$26)))*((AR$25-AR$26)/(AR$27-AR$26)))+((AR$36*((AR$25-AR$26)/(AR$27-AR$26)))*((AR$27-AR$25)/(AR$27-AR$26)))+((AR$37*((AR$27-AR$25)/(AR$27-AR$26)))*((AR$25-AR$26)/(AR$27-AR$26))))),0))</f>
        <v>2.939387691339832</v>
      </c>
      <c r="AS39" s="44">
        <f>(IF(ISNUMBER(AS$26),IF(AS$26=AS$27,0,(((AS$34*((AS$25-AS$26)/(AS$27-AS$26)))*((AS$27-AS$25)/(AS$27-AS$26)))+((AS$35*((AS$27-AS$25)/(AS$27-AS$26)))*((AS$25-AS$26)/(AS$27-AS$26)))+((AS$36*((AS$25-AS$26)/(AS$27-AS$26)))*((AS$27-AS$25)/(AS$27-AS$26)))+((AS$37*((AS$27-AS$25)/(AS$27-AS$26)))*((AS$25-AS$26)/(AS$27-AS$26))))),0))</f>
        <v>3.286398738234114</v>
      </c>
      <c r="AT39" s="44">
        <f>(IF(ISNUMBER(AT$26),IF(AT$26=AT$27,0,(((AT$34*((AT$25-AT$26)/(AT$27-AT$26)))*((AT$27-AT$25)/(AT$27-AT$26)))+((AT$35*((AT$27-AT$25)/(AT$27-AT$26)))*((AT$25-AT$26)/(AT$27-AT$26)))+((AT$36*((AT$25-AT$26)/(AT$27-AT$26)))*((AT$27-AT$25)/(AT$27-AT$26)))+((AT$37*((AT$27-AT$25)/(AT$27-AT$26)))*((AT$25-AT$26)/(AT$27-AT$26))))),0))</f>
        <v>3.5925849560820082</v>
      </c>
      <c r="AU39" s="44">
        <f>(IF(ISNUMBER(AU$26),IF(AU$26=AU$27,0,(((AU$34*((AU$25-AU$26)/(AU$27-AU$26)))*((AU$27-AU$25)/(AU$27-AU$26)))+((AU$35*((AU$27-AU$25)/(AU$27-AU$26)))*((AU$25-AU$26)/(AU$27-AU$26)))+((AU$36*((AU$25-AU$26)/(AU$27-AU$26)))*((AU$27-AU$25)/(AU$27-AU$26)))+((AU$37*((AU$27-AU$25)/(AU$27-AU$26)))*((AU$25-AU$26)/(AU$27-AU$26))))),0))</f>
        <v>3.8579463448835178</v>
      </c>
      <c r="AV39" s="44">
        <f>(IF(ISNUMBER(AV$26),IF(AV$26=AV$27,0,(((AV$34*((AV$25-AV$26)/(AV$27-AV$26)))*((AV$27-AV$25)/(AV$27-AV$26)))+((AV$35*((AV$27-AV$25)/(AV$27-AV$26)))*((AV$25-AV$26)/(AV$27-AV$26)))+((AV$36*((AV$25-AV$26)/(AV$27-AV$26)))*((AV$27-AV$25)/(AV$27-AV$26)))+((AV$37*((AV$27-AV$25)/(AV$27-AV$26)))*((AV$25-AV$26)/(AV$27-AV$26))))),0))</f>
        <v>4.0824829046386411</v>
      </c>
      <c r="AW39" s="44">
        <f>(IF(ISNUMBER(AW$26),IF(AW$26=AW$27,0,(((AW$34*((AW$25-AW$26)/(AW$27-AW$26)))*((AW$27-AW$25)/(AW$27-AW$26)))+((AW$35*((AW$27-AW$25)/(AW$27-AW$26)))*((AW$25-AW$26)/(AW$27-AW$26)))+((AW$36*((AW$25-AW$26)/(AW$27-AW$26)))*((AW$27-AW$25)/(AW$27-AW$26)))+((AW$37*((AW$27-AW$25)/(AW$27-AW$26)))*((AW$25-AW$26)/(AW$27-AW$26))))),0))</f>
        <v>4.2661946353473761</v>
      </c>
      <c r="AX39" s="44">
        <f>(IF(ISNUMBER(AX$26),IF(AX$26=AX$27,0,(((AX$34*((AX$25-AX$26)/(AX$27-AX$26)))*((AX$27-AX$25)/(AX$27-AX$26)))+((AX$35*((AX$27-AX$25)/(AX$27-AX$26)))*((AX$25-AX$26)/(AX$27-AX$26)))+((AX$36*((AX$25-AX$26)/(AX$27-AX$26)))*((AX$27-AX$25)/(AX$27-AX$26)))+((AX$37*((AX$27-AX$25)/(AX$27-AX$26)))*((AX$25-AX$26)/(AX$27-AX$26))))),0))</f>
        <v>4.4090815370097269</v>
      </c>
      <c r="AY39" s="44">
        <f>(IF(ISNUMBER(AY$26),IF(AY$26=AY$27,0,(((AY$34*((AY$25-AY$26)/(AY$27-AY$26)))*((AY$27-AY$25)/(AY$27-AY$26)))+((AY$35*((AY$27-AY$25)/(AY$27-AY$26)))*((AY$25-AY$26)/(AY$27-AY$26)))+((AY$36*((AY$25-AY$26)/(AY$27-AY$26)))*((AY$27-AY$25)/(AY$27-AY$26)))+((AY$37*((AY$27-AY$25)/(AY$27-AY$26)))*((AY$25-AY$26)/(AY$27-AY$26))))),0))</f>
        <v>4.5111436096256909</v>
      </c>
      <c r="AZ39" s="44">
        <f>(IF(ISNUMBER(AZ$26),IF(AZ$26=AZ$27,0,(((AZ$34*((AZ$25-AZ$26)/(AZ$27-AZ$26)))*((AZ$27-AZ$25)/(AZ$27-AZ$26)))+((AZ$35*((AZ$27-AZ$25)/(AZ$27-AZ$26)))*((AZ$25-AZ$26)/(AZ$27-AZ$26)))+((AZ$36*((AZ$25-AZ$26)/(AZ$27-AZ$26)))*((AZ$27-AZ$25)/(AZ$27-AZ$26)))+((AZ$37*((AZ$27-AZ$25)/(AZ$27-AZ$26)))*((AZ$25-AZ$26)/(AZ$27-AZ$26))))),0))</f>
        <v>4.5723808531952681</v>
      </c>
      <c r="BA39" s="44">
        <f>(IF(ISNUMBER(BA$26),IF(BA$26=BA$27,0,(((BA$34*((BA$25-BA$26)/(BA$27-BA$26)))*((BA$27-BA$25)/(BA$27-BA$26)))+((BA$35*((BA$27-BA$25)/(BA$27-BA$26)))*((BA$25-BA$26)/(BA$27-BA$26)))+((BA$36*((BA$25-BA$26)/(BA$27-BA$26)))*((BA$27-BA$25)/(BA$27-BA$26)))+((BA$37*((BA$27-BA$25)/(BA$27-BA$26)))*((BA$25-BA$26)/(BA$27-BA$26))))),0))</f>
        <v>4.5927932677184593</v>
      </c>
      <c r="BB39" s="44">
        <f>(IF(ISNUMBER(BB$26),IF(BB$26=BB$27,0,(((BB$34*((BB$25-BB$26)/(BB$27-BB$26)))*((BB$27-BB$25)/(BB$27-BB$26)))+((BB$35*((BB$27-BB$25)/(BB$27-BB$26)))*((BB$25-BB$26)/(BB$27-BB$26)))+((BB$36*((BB$25-BB$26)/(BB$27-BB$26)))*((BB$27-BB$25)/(BB$27-BB$26)))+((BB$37*((BB$27-BB$25)/(BB$27-BB$26)))*((BB$25-BB$26)/(BB$27-BB$26))))),0))</f>
        <v>4.5723808531952654</v>
      </c>
      <c r="BC39" s="44">
        <f>(IF(ISNUMBER(BC$26),IF(BC$26=BC$27,0,(((BC$34*((BC$25-BC$26)/(BC$27-BC$26)))*((BC$27-BC$25)/(BC$27-BC$26)))+((BC$35*((BC$27-BC$25)/(BC$27-BC$26)))*((BC$25-BC$26)/(BC$27-BC$26)))+((BC$36*((BC$25-BC$26)/(BC$27-BC$26)))*((BC$27-BC$25)/(BC$27-BC$26)))+((BC$37*((BC$27-BC$25)/(BC$27-BC$26)))*((BC$25-BC$26)/(BC$27-BC$26))))),0))</f>
        <v>4.5111436096256874</v>
      </c>
      <c r="BD39" s="44">
        <f>(IF(ISNUMBER(BD$26),IF(BD$26=BD$27,0,(((BD$34*((BD$25-BD$26)/(BD$27-BD$26)))*((BD$27-BD$25)/(BD$27-BD$26)))+((BD$35*((BD$27-BD$25)/(BD$27-BD$26)))*((BD$25-BD$26)/(BD$27-BD$26)))+((BD$36*((BD$25-BD$26)/(BD$27-BD$26)))*((BD$27-BD$25)/(BD$27-BD$26)))+((BD$37*((BD$27-BD$25)/(BD$27-BD$26)))*((BD$25-BD$26)/(BD$27-BD$26))))),0))</f>
        <v>4.4090815370097207</v>
      </c>
      <c r="BE39" s="44">
        <f>(IF(ISNUMBER(BE$26),IF(BE$26=BE$27,0,(((BE$34*((BE$25-BE$26)/(BE$27-BE$26)))*((BE$27-BE$25)/(BE$27-BE$26)))+((BE$35*((BE$27-BE$25)/(BE$27-BE$26)))*((BE$25-BE$26)/(BE$27-BE$26)))+((BE$36*((BE$25-BE$26)/(BE$27-BE$26)))*((BE$27-BE$25)/(BE$27-BE$26)))+((BE$37*((BE$27-BE$25)/(BE$27-BE$26)))*((BE$25-BE$26)/(BE$27-BE$26))))),0))</f>
        <v>4.2661946353473681</v>
      </c>
      <c r="BF39" s="44">
        <f>(IF(ISNUMBER(BF$26),IF(BF$26=BF$27,0,(((BF$34*((BF$25-BF$26)/(BF$27-BF$26)))*((BF$27-BF$25)/(BF$27-BF$26)))+((BF$35*((BF$27-BF$25)/(BF$27-BF$26)))*((BF$25-BF$26)/(BF$27-BF$26)))+((BF$36*((BF$25-BF$26)/(BF$27-BF$26)))*((BF$27-BF$25)/(BF$27-BF$26)))+((BF$37*((BF$27-BF$25)/(BF$27-BF$26)))*((BF$25-BF$26)/(BF$27-BF$26))))),0))</f>
        <v>4.0824829046386295</v>
      </c>
      <c r="BG39" s="44">
        <f>(IF(ISNUMBER(BG$26),IF(BG$26=BG$27,0,(((BG$34*((BG$25-BG$26)/(BG$27-BG$26)))*((BG$27-BG$25)/(BG$27-BG$26)))+((BG$35*((BG$27-BG$25)/(BG$27-BG$26)))*((BG$25-BG$26)/(BG$27-BG$26)))+((BG$36*((BG$25-BG$26)/(BG$27-BG$26)))*((BG$27-BG$25)/(BG$27-BG$26)))+((BG$37*((BG$27-BG$25)/(BG$27-BG$26)))*((BG$25-BG$26)/(BG$27-BG$26))))),0))</f>
        <v>3.8579463448835059</v>
      </c>
      <c r="BH39" s="44">
        <f>(IF(ISNUMBER(BH$26),IF(BH$26=BH$27,0,(((BH$34*((BH$25-BH$26)/(BH$27-BH$26)))*((BH$27-BH$25)/(BH$27-BH$26)))+((BH$35*((BH$27-BH$25)/(BH$27-BH$26)))*((BH$25-BH$26)/(BH$27-BH$26)))+((BH$36*((BH$25-BH$26)/(BH$27-BH$26)))*((BH$27-BH$25)/(BH$27-BH$26)))+((BH$37*((BH$27-BH$25)/(BH$27-BH$26)))*((BH$25-BH$26)/(BH$27-BH$26))))),0))</f>
        <v>3.592584956081994</v>
      </c>
      <c r="BI39" s="44">
        <f>(IF(ISNUMBER(BI$26),IF(BI$26=BI$27,0,(((BI$34*((BI$25-BI$26)/(BI$27-BI$26)))*((BI$27-BI$25)/(BI$27-BI$26)))+((BI$35*((BI$27-BI$25)/(BI$27-BI$26)))*((BI$25-BI$26)/(BI$27-BI$26)))+((BI$36*((BI$25-BI$26)/(BI$27-BI$26)))*((BI$27-BI$25)/(BI$27-BI$26)))+((BI$37*((BI$27-BI$25)/(BI$27-BI$26)))*((BI$25-BI$26)/(BI$27-BI$26))))),0))</f>
        <v>3.286398738234098</v>
      </c>
      <c r="BJ39" s="44">
        <f>(IF(ISNUMBER(BJ$26),IF(BJ$26=BJ$27,0,(((BJ$34*((BJ$25-BJ$26)/(BJ$27-BJ$26)))*((BJ$27-BJ$25)/(BJ$27-BJ$26)))+((BJ$35*((BJ$27-BJ$25)/(BJ$27-BJ$26)))*((BJ$25-BJ$26)/(BJ$27-BJ$26)))+((BJ$36*((BJ$25-BJ$26)/(BJ$27-BJ$26)))*((BJ$27-BJ$25)/(BJ$27-BJ$26)))+((BJ$37*((BJ$27-BJ$25)/(BJ$27-BJ$26)))*((BJ$25-BJ$26)/(BJ$27-BJ$26))))),0))</f>
        <v>2.9393876913398138</v>
      </c>
      <c r="BK39" s="44">
        <f>(IF(ISNUMBER(BK$26),IF(BK$26=BK$27,0,(((BK$34*((BK$25-BK$26)/(BK$27-BK$26)))*((BK$27-BK$25)/(BK$27-BK$26)))+((BK$35*((BK$27-BK$25)/(BK$27-BK$26)))*((BK$25-BK$26)/(BK$27-BK$26)))+((BK$36*((BK$25-BK$26)/(BK$27-BK$26)))*((BK$27-BK$25)/(BK$27-BK$26)))+((BK$37*((BK$27-BK$25)/(BK$27-BK$26)))*((BK$25-BK$26)/(BK$27-BK$26))))),0))</f>
        <v>2.5515518153991441</v>
      </c>
      <c r="BL39" s="44">
        <f>(IF(ISNUMBER(BL$26),IF(BL$26=BL$27,0,(((BL$34*((BL$25-BL$26)/(BL$27-BL$26)))*((BL$27-BL$25)/(BL$27-BL$26)))+((BL$35*((BL$27-BL$25)/(BL$27-BL$26)))*((BL$25-BL$26)/(BL$27-BL$26)))+((BL$36*((BL$25-BL$26)/(BL$27-BL$26)))*((BL$27-BL$25)/(BL$27-BL$26)))+((BL$37*((BL$27-BL$25)/(BL$27-BL$26)))*((BL$25-BL$26)/(BL$27-BL$26))))),0))</f>
        <v>2.1228911104120871</v>
      </c>
      <c r="BM39" s="44">
        <f>(IF(ISNUMBER(BM$26),IF(BM$26=BM$27,0,(((BM$34*((BM$25-BM$26)/(BM$27-BM$26)))*((BM$27-BM$25)/(BM$27-BM$26)))+((BM$35*((BM$27-BM$25)/(BM$27-BM$26)))*((BM$25-BM$26)/(BM$27-BM$26)))+((BM$36*((BM$25-BM$26)/(BM$27-BM$26)))*((BM$27-BM$25)/(BM$27-BM$26)))+((BM$37*((BM$27-BM$25)/(BM$27-BM$26)))*((BM$25-BM$26)/(BM$27-BM$26))))),0))</f>
        <v>1.6534055763786444</v>
      </c>
      <c r="BN39" s="44">
        <f>(IF(ISNUMBER(BN$26),IF(BN$26=BN$27,0,(((BN$34*((BN$25-BN$26)/(BN$27-BN$26)))*((BN$27-BN$25)/(BN$27-BN$26)))+((BN$35*((BN$27-BN$25)/(BN$27-BN$26)))*((BN$25-BN$26)/(BN$27-BN$26)))+((BN$36*((BN$25-BN$26)/(BN$27-BN$26)))*((BN$27-BN$25)/(BN$27-BN$26)))+((BN$37*((BN$27-BN$25)/(BN$27-BN$26)))*((BN$25-BN$26)/(BN$27-BN$26))))),0))</f>
        <v>1.1430952132988172</v>
      </c>
      <c r="BO39" s="44">
        <f>(IF(ISNUMBER(BO$26),IF(BO$26=BO$27,0,(((BO$34*((BO$25-BO$26)/(BO$27-BO$26)))*((BO$27-BO$25)/(BO$27-BO$26)))+((BO$35*((BO$27-BO$25)/(BO$27-BO$26)))*((BO$25-BO$26)/(BO$27-BO$26)))+((BO$36*((BO$25-BO$26)/(BO$27-BO$26)))*((BO$27-BO$25)/(BO$27-BO$26)))+((BO$37*((BO$27-BO$25)/(BO$27-BO$26)))*((BO$25-BO$26)/(BO$27-BO$26))))),0))</f>
        <v>0.59196002117260182</v>
      </c>
      <c r="BP39" s="44">
        <f>(IF(ISNUMBER(BP$26),IF(BP$26=BP$27,0,(((BP$34*((BP$25-BP$26)/(BP$27-BP$26)))*((BP$27-BP$25)/(BP$27-BP$26)))+((BP$35*((BP$27-BP$25)/(BP$27-BP$26)))*((BP$25-BP$26)/(BP$27-BP$26)))+((BP$36*((BP$25-BP$26)/(BP$27-BP$26)))*((BP$27-BP$25)/(BP$27-BP$26)))+((BP$37*((BP$27-BP$25)/(BP$27-BP$26)))*((BP$25-BP$26)/(BP$27-BP$26))))),0))</f>
        <v>0</v>
      </c>
      <c r="BQ39" s="45">
        <f>(IF(ISNUMBER(BQ$26),IF(BQ$26=BQ$27,0,(((BQ$34*((BQ$25-BQ$26)/(BQ$27-BQ$26)))*((BQ$27-BQ$25)/(BQ$27-BQ$26)))+((BQ$35*((BQ$27-BQ$25)/(BQ$27-BQ$26)))*((BQ$25-BQ$26)/(BQ$27-BQ$26)))+((BQ$36*((BQ$25-BQ$26)/(BQ$27-BQ$26)))*((BQ$27-BQ$25)/(BQ$27-BQ$26)))+((BQ$37*((BQ$27-BQ$25)/(BQ$27-BQ$26)))*((BQ$25-BQ$26)/(BQ$27-BQ$26))))),0))</f>
        <v>0</v>
      </c>
    </row>
    <row r="40" spans="1:69" x14ac:dyDescent="0.3">
      <c r="A40" s="62" t="s">
        <v>29</v>
      </c>
      <c r="B40" s="18">
        <f>(IF(ISNUMBER(B$26),(((IF(B$26=B$27, 1, IF(B$25&lt;=((B$26+(B$27-B$26)/2)), (1-(SQRT(((B$25-B$26)/(B$27-B$26))^2))), (SQRT(((B$25-B$26)/(B$27-B$26))^2)))))-0.5)*2),0))</f>
        <v>0</v>
      </c>
      <c r="C40" s="44">
        <f t="shared" ref="C40:BN40" si="13">(IF(ISNUMBER(C$26),(((IF(C$26=C$27, 1, IF(C$25&lt;=((C$26+(C$27-C$26)/2)), (1-(SQRT(((C$25-C$26)/(C$27-C$26))^2))), (SQRT(((C$25-C$26)/(C$27-C$26))^2)))))-0.5)*2),0))</f>
        <v>1</v>
      </c>
      <c r="D40" s="44">
        <f t="shared" si="13"/>
        <v>0.79999999999999982</v>
      </c>
      <c r="E40" s="44">
        <f t="shared" si="13"/>
        <v>0.59999999999999964</v>
      </c>
      <c r="F40" s="44">
        <f t="shared" si="13"/>
        <v>0.40000000000000036</v>
      </c>
      <c r="G40" s="44">
        <f t="shared" si="13"/>
        <v>0.20000000000000018</v>
      </c>
      <c r="H40" s="44">
        <f t="shared" si="13"/>
        <v>0</v>
      </c>
      <c r="I40" s="44">
        <f t="shared" si="13"/>
        <v>0.20000000000000018</v>
      </c>
      <c r="J40" s="44">
        <f t="shared" si="13"/>
        <v>0.39999999999999991</v>
      </c>
      <c r="K40" s="44">
        <f t="shared" si="13"/>
        <v>0.60000000000000009</v>
      </c>
      <c r="L40" s="44">
        <f t="shared" si="13"/>
        <v>0.79999999999999982</v>
      </c>
      <c r="M40" s="44">
        <f t="shared" si="13"/>
        <v>1</v>
      </c>
      <c r="N40" s="44">
        <f t="shared" si="13"/>
        <v>0.86666666666666647</v>
      </c>
      <c r="O40" s="44">
        <f t="shared" si="13"/>
        <v>0.73333333333333339</v>
      </c>
      <c r="P40" s="44">
        <f t="shared" si="13"/>
        <v>0.59999999999999987</v>
      </c>
      <c r="Q40" s="44">
        <f t="shared" si="13"/>
        <v>0.46666666666666679</v>
      </c>
      <c r="R40" s="44">
        <f t="shared" si="13"/>
        <v>0.33333333333333348</v>
      </c>
      <c r="S40" s="44">
        <f t="shared" si="13"/>
        <v>0.20000000000000018</v>
      </c>
      <c r="T40" s="44">
        <f t="shared" si="13"/>
        <v>6.6666666666666874E-2</v>
      </c>
      <c r="U40" s="44">
        <f t="shared" si="13"/>
        <v>6.6666666666666652E-2</v>
      </c>
      <c r="V40" s="44">
        <f t="shared" si="13"/>
        <v>0.19999999999999996</v>
      </c>
      <c r="W40" s="44">
        <f t="shared" si="13"/>
        <v>0.33333333333333326</v>
      </c>
      <c r="X40" s="44">
        <f t="shared" si="13"/>
        <v>0.46666666666666679</v>
      </c>
      <c r="Y40" s="44">
        <f t="shared" si="13"/>
        <v>0.59999999999999987</v>
      </c>
      <c r="Z40" s="44">
        <f t="shared" si="13"/>
        <v>0.73333333333333339</v>
      </c>
      <c r="AA40" s="44">
        <f t="shared" si="13"/>
        <v>0.86666666666666647</v>
      </c>
      <c r="AB40" s="44">
        <f t="shared" si="13"/>
        <v>1</v>
      </c>
      <c r="AC40" s="44">
        <f t="shared" si="13"/>
        <v>0.8</v>
      </c>
      <c r="AD40" s="44">
        <f t="shared" si="13"/>
        <v>0.60000000000000009</v>
      </c>
      <c r="AE40" s="44">
        <f t="shared" si="13"/>
        <v>0.39999999999999991</v>
      </c>
      <c r="AF40" s="44">
        <f t="shared" si="13"/>
        <v>0.19999999999998996</v>
      </c>
      <c r="AG40" s="44">
        <f t="shared" si="13"/>
        <v>9.9920072216264089E-15</v>
      </c>
      <c r="AH40" s="44">
        <f t="shared" si="13"/>
        <v>0.20000000000000995</v>
      </c>
      <c r="AI40" s="44">
        <f t="shared" si="13"/>
        <v>0.4000000000000099</v>
      </c>
      <c r="AJ40" s="44">
        <f t="shared" si="13"/>
        <v>0.60000000000001008</v>
      </c>
      <c r="AK40" s="44">
        <f t="shared" si="13"/>
        <v>0.80000000000001004</v>
      </c>
      <c r="AL40" s="44">
        <f t="shared" si="13"/>
        <v>0.99999999999999667</v>
      </c>
      <c r="AM40" s="44">
        <f t="shared" si="13"/>
        <v>0.93333333333333002</v>
      </c>
      <c r="AN40" s="44">
        <f t="shared" si="13"/>
        <v>0.86666666666666337</v>
      </c>
      <c r="AO40" s="44">
        <f t="shared" si="13"/>
        <v>0.79999999999999671</v>
      </c>
      <c r="AP40" s="44">
        <f t="shared" si="13"/>
        <v>0.73333333333333006</v>
      </c>
      <c r="AQ40" s="44">
        <f t="shared" si="13"/>
        <v>0.66666666666666319</v>
      </c>
      <c r="AR40" s="44">
        <f t="shared" si="13"/>
        <v>0.59999999999999676</v>
      </c>
      <c r="AS40" s="44">
        <f t="shared" si="13"/>
        <v>0.53333333333332988</v>
      </c>
      <c r="AT40" s="44">
        <f t="shared" si="13"/>
        <v>0.46666666666666323</v>
      </c>
      <c r="AU40" s="44">
        <f t="shared" si="13"/>
        <v>0.3999999999999968</v>
      </c>
      <c r="AV40" s="44">
        <f t="shared" si="13"/>
        <v>0.33333333333332993</v>
      </c>
      <c r="AW40" s="44">
        <f t="shared" si="13"/>
        <v>0.2666666666666635</v>
      </c>
      <c r="AX40" s="44">
        <f t="shared" si="13"/>
        <v>0.19999999999999662</v>
      </c>
      <c r="AY40" s="44">
        <f t="shared" si="13"/>
        <v>0.13333333333332975</v>
      </c>
      <c r="AZ40" s="44">
        <f t="shared" si="13"/>
        <v>6.6666666666663321E-2</v>
      </c>
      <c r="BA40" s="44">
        <f t="shared" si="13"/>
        <v>0</v>
      </c>
      <c r="BB40" s="44">
        <f t="shared" si="13"/>
        <v>6.6666666666666652E-2</v>
      </c>
      <c r="BC40" s="44">
        <f t="shared" si="13"/>
        <v>0.13333333333333353</v>
      </c>
      <c r="BD40" s="44">
        <f t="shared" si="13"/>
        <v>0.19999999999999996</v>
      </c>
      <c r="BE40" s="44">
        <f t="shared" si="13"/>
        <v>0.26666666666666661</v>
      </c>
      <c r="BF40" s="44">
        <f t="shared" si="13"/>
        <v>0.33333333333333326</v>
      </c>
      <c r="BG40" s="44">
        <f t="shared" si="13"/>
        <v>0.40000000000000013</v>
      </c>
      <c r="BH40" s="44">
        <f t="shared" si="13"/>
        <v>0.46666666666666679</v>
      </c>
      <c r="BI40" s="44">
        <f t="shared" si="13"/>
        <v>0.53333333333333321</v>
      </c>
      <c r="BJ40" s="44">
        <f t="shared" si="13"/>
        <v>0.59999999999999987</v>
      </c>
      <c r="BK40" s="44">
        <f t="shared" si="13"/>
        <v>0.66666666666666674</v>
      </c>
      <c r="BL40" s="44">
        <f t="shared" si="13"/>
        <v>0.73333333333333339</v>
      </c>
      <c r="BM40" s="44">
        <f t="shared" si="13"/>
        <v>0.8</v>
      </c>
      <c r="BN40" s="44">
        <f t="shared" si="13"/>
        <v>0.86666666666666647</v>
      </c>
      <c r="BO40" s="44">
        <f t="shared" ref="BO40:BQ40" si="14">(IF(ISNUMBER(BO$26),(((IF(BO$26=BO$27, 1, IF(BO$25&lt;=((BO$26+(BO$27-BO$26)/2)), (1-(SQRT(((BO$25-BO$26)/(BO$27-BO$26))^2))), (SQRT(((BO$25-BO$26)/(BO$27-BO$26))^2)))))-0.5)*2),0))</f>
        <v>0.93333333333333335</v>
      </c>
      <c r="BP40" s="44">
        <f t="shared" si="14"/>
        <v>1</v>
      </c>
      <c r="BQ40" s="45">
        <f t="shared" si="14"/>
        <v>0</v>
      </c>
    </row>
    <row r="41" spans="1:69" x14ac:dyDescent="0.3">
      <c r="A41" s="62" t="s">
        <v>34</v>
      </c>
      <c r="B41" s="18">
        <f>(IF(B$26="OOR",0,((((B$38*((1-B$40)*IF((1-((B$27-B$26)/($B$18-$B$17)))=0,1,(1-((B$27-B$26)/($B$18-$B$17))))))+((B$38+((B$39/IF((1-((B$27-B$26)/($B$18-$B$17)))=0,1,(1-((B$27-B$26)/($B$18-$B$17)))))*B40))*B$40))*(1-((1-B$40)*IF(((B$27-B$26)/($B18-$B17))=0,1,((B$27-B$26)/($B18-$B17))))))+((B$33-(((B$38*((1-B$40)*IF((1-((B$27-B$26)/($B$18-$B$17)))=0,1,(1-((B$27-B$26)/($B$18-$B$17))))))+((B$38+((B$39/IF((1-((B$27-B$26)/($B$18-$B$17)))=0,1,(1-((B$27-B$26)/($B$18-$B$17)))))*B40))*B$40))*(1-((1-B$40)*IF(((B$27-B$26)/($B18-$B17))=0,1,((B$27-B$26)/($B18-$B17)))))))*(1-((B$27-B$26)/($B$18-$B$17)))))))</f>
        <v>0</v>
      </c>
      <c r="C41" s="44">
        <f>(IF(C$26="OOR",0,((((C$38*((1-C$40)*IF((1-((C$27-C$26)/($B$18-$B$17)))=0,1,(1-((C$27-C$26)/($B$18-$B$17))))))+((C$38+((C$39/IF((1-((C$27-C$26)/($B$18-$B$17)))=0,1,(1-((C$27-C$26)/($B$18-$B$17)))))*C40))*C$40))*(1-((1-C$40)*IF(((C$27-C$26)/($B18-$B17))=0,1,((C$27-C$26)/($B18-$B17))))))+((C$33-(((C$38*((1-C$40)*IF((1-((C$27-C$26)/($B$18-$B$17)))=0,1,(1-((C$27-C$26)/($B$18-$B$17))))))+((C$38+((C$39/IF((1-((C$27-C$26)/($B$18-$B$17)))=0,1,(1-((C$27-C$26)/($B$18-$B$17)))))*C40))*C$40))*(1-((1-C$40)*IF(((C$27-C$26)/($B18-$B17))=0,1,((C$27-C$26)/($B18-$B17)))))))*(1-((C$27-C$26)/($B$18-$B$17)))))))</f>
        <v>30.618621784789728</v>
      </c>
      <c r="D41" s="44">
        <f>(IF(D$26="OOR",0,((((D$38*((1-D$40)*IF((1-((D$27-D$26)/($B$18-$B$17)))=0,1,(1-((D$27-D$26)/($B$18-$B$17))))))+((D$38+((D$39/IF((1-((D$27-D$26)/($B$18-$B$17)))=0,1,(1-((D$27-D$26)/($B$18-$B$17)))))*D40))*D$40))*(1-((1-D$40)*IF(((D$27-D$26)/($B18-$B17))=0,1,((D$27-D$26)/($B18-$B17))))))+((D$33-(((D$38*((1-D$40)*IF((1-((D$27-D$26)/($B$18-$B$17)))=0,1,(1-((D$27-D$26)/($B$18-$B$17))))))+((D$38+((D$39/IF((1-((D$27-D$26)/($B$18-$B$17)))=0,1,(1-((D$27-D$26)/($B$18-$B$17)))))*D40))*D$40))*(1-((1-D$40)*IF(((D$27-D$26)/($B18-$B17))=0,1,((D$27-D$26)/($B18-$B17)))))))*(1-((D$27-D$26)/($B$18-$B$17)))))))</f>
        <v>30.74743484229105</v>
      </c>
      <c r="E41" s="44">
        <f>(IF(E$26="OOR",0,((((E$38*((1-E$40)*IF((1-((E$27-E$26)/($B$18-$B$17)))=0,1,(1-((E$27-E$26)/($B$18-$B$17))))))+((E$38+((E$39/IF((1-((E$27-E$26)/($B$18-$B$17)))=0,1,(1-((E$27-E$26)/($B$18-$B$17)))))*E40))*E$40))*(1-((1-E$40)*IF(((E$27-E$26)/($B18-$B17))=0,1,((E$27-E$26)/($B18-$B17))))))+((E$33-(((E$38*((1-E$40)*IF((1-((E$27-E$26)/($B$18-$B$17)))=0,1,(1-((E$27-E$26)/($B$18-$B$17))))))+((E$38+((E$39/IF((1-((E$27-E$26)/($B$18-$B$17)))=0,1,(1-((E$27-E$26)/($B$18-$B$17)))))*E40))*E$40))*(1-((1-E$40)*IF(((E$27-E$26)/($B18-$B17))=0,1,((E$27-E$26)/($B18-$B17)))))))*(1-((E$27-E$26)/($B$18-$B$17)))))))</f>
        <v>30.4606886759011</v>
      </c>
      <c r="F41" s="44">
        <f>(IF(F$26="OOR",0,((((F$38*((1-F$40)*IF((1-((F$27-F$26)/($B$18-$B$17)))=0,1,(1-((F$27-F$26)/($B$18-$B$17))))))+((F$38+((F$39/IF((1-((F$27-F$26)/($B$18-$B$17)))=0,1,(1-((F$27-F$26)/($B$18-$B$17)))))*F40))*F$40))*(1-((1-F$40)*IF(((F$27-F$26)/($B18-$B17))=0,1,((F$27-F$26)/($B18-$B17))))))+((F$33-(((F$38*((1-F$40)*IF((1-((F$27-F$26)/($B$18-$B$17)))=0,1,(1-((F$27-F$26)/($B$18-$B$17))))))+((F$38+((F$39/IF((1-((F$27-F$26)/($B$18-$B$17)))=0,1,(1-((F$27-F$26)/($B$18-$B$17)))))*F40))*F$40))*(1-((1-F$40)*IF(((F$27-F$26)/($B18-$B17))=0,1,((F$27-F$26)/($B18-$B17)))))))*(1-((F$27-F$26)/($B$18-$B$17)))))))</f>
        <v>30.156946596157042</v>
      </c>
      <c r="G41" s="44">
        <f>(IF(G$26="OOR",0,((((G$38*((1-G$40)*IF((1-((G$27-G$26)/($B$18-$B$17)))=0,1,(1-((G$27-G$26)/($B$18-$B$17))))))+((G$38+((G$39/IF((1-((G$27-G$26)/($B$18-$B$17)))=0,1,(1-((G$27-G$26)/($B$18-$B$17)))))*G40))*G$40))*(1-((1-G$40)*IF(((G$27-G$26)/($B18-$B17))=0,1,((G$27-G$26)/($B18-$B17))))))+((G$33-(((G$38*((1-G$40)*IF((1-((G$27-G$26)/($B$18-$B$17)))=0,1,(1-((G$27-G$26)/($B$18-$B$17))))))+((G$38+((G$39/IF((1-((G$27-G$26)/($B$18-$B$17)))=0,1,(1-((G$27-G$26)/($B$18-$B$17)))))*G40))*G$40))*(1-((1-G$40)*IF(((G$27-G$26)/($B18-$B17))=0,1,((G$27-G$26)/($B18-$B17)))))))*(1-((G$27-G$26)/($B$18-$B$17)))))))</f>
        <v>30.083374047800838</v>
      </c>
      <c r="H41" s="44">
        <f>(IF(H$26="OOR",0,((((H$38*((1-H$40)*IF((1-((H$27-H$26)/($B$18-$B$17)))=0,1,(1-((H$27-H$26)/($B$18-$B$17))))))+((H$38+((H$39/IF((1-((H$27-H$26)/($B$18-$B$17)))=0,1,(1-((H$27-H$26)/($B$18-$B$17)))))*H40))*H$40))*(1-((1-H$40)*IF(((H$27-H$26)/($B18-$B17))=0,1,((H$27-H$26)/($B18-$B17))))))+((H$33-(((H$38*((1-H$40)*IF((1-((H$27-H$26)/($B$18-$B$17)))=0,1,(1-((H$27-H$26)/($B$18-$B$17))))))+((H$38+((H$39/IF((1-((H$27-H$26)/($B$18-$B$17)))=0,1,(1-((H$27-H$26)/($B$18-$B$17)))))*H40))*H$40))*(1-((1-H$40)*IF(((H$27-H$26)/($B18-$B17))=0,1,((H$27-H$26)/($B18-$B17)))))))*(1-((H$27-H$26)/($B$18-$B$17)))))))</f>
        <v>30.353827149418308</v>
      </c>
      <c r="I41" s="44">
        <f>(IF(I$26="OOR",0,((((I$38*((1-I$40)*IF((1-((I$27-I$26)/($B$18-$B$17)))=0,1,(1-((I$27-I$26)/($B$18-$B$17))))))+((I$38+((I$39/IF((1-((I$27-I$26)/($B$18-$B$17)))=0,1,(1-((I$27-I$26)/($B$18-$B$17)))))*I40))*I$40))*(1-((1-I$40)*IF(((I$27-I$26)/($B18-$B17))=0,1,((I$27-I$26)/($B18-$B17))))))+((I$33-(((I$38*((1-I$40)*IF((1-((I$27-I$26)/($B$18-$B$17)))=0,1,(1-((I$27-I$26)/($B$18-$B$17))))))+((I$38+((I$39/IF((1-((I$27-I$26)/($B$18-$B$17)))=0,1,(1-((I$27-I$26)/($B$18-$B$17)))))*I40))*I$40))*(1-((1-I$40)*IF(((I$27-I$26)/($B18-$B17))=0,1,((I$27-I$26)/($B18-$B17)))))))*(1-((I$27-I$26)/($B$18-$B$17)))))))</f>
        <v>31.264592255761272</v>
      </c>
      <c r="J41" s="44">
        <f>(IF(J$26="OOR",0,((((J$38*((1-J$40)*IF((1-((J$27-J$26)/($B$18-$B$17)))=0,1,(1-((J$27-J$26)/($B$18-$B$17))))))+((J$38+((J$39/IF((1-((J$27-J$26)/($B$18-$B$17)))=0,1,(1-((J$27-J$26)/($B$18-$B$17)))))*J40))*J$40))*(1-((1-J$40)*IF(((J$27-J$26)/($B18-$B17))=0,1,((J$27-J$26)/($B18-$B17))))))+((J$33-(((J$38*((1-J$40)*IF((1-((J$27-J$26)/($B$18-$B$17)))=0,1,(1-((J$27-J$26)/($B$18-$B$17))))))+((J$38+((J$39/IF((1-((J$27-J$26)/($B$18-$B$17)))=0,1,(1-((J$27-J$26)/($B$18-$B$17)))))*J40))*J$40))*(1-((1-J$40)*IF(((J$27-J$26)/($B18-$B17))=0,1,((J$27-J$26)/($B18-$B17)))))))*(1-((J$27-J$26)/($B$18-$B$17)))))))</f>
        <v>32.540076016004186</v>
      </c>
      <c r="K41" s="44">
        <f>(IF(K$26="OOR",0,((((K$38*((1-K$40)*IF((1-((K$27-K$26)/($B$18-$B$17)))=0,1,(1-((K$27-K$26)/($B$18-$B$17))))))+((K$38+((K$39/IF((1-((K$27-K$26)/($B$18-$B$17)))=0,1,(1-((K$27-K$26)/($B$18-$B$17)))))*K40))*K$40))*(1-((1-K$40)*IF(((K$27-K$26)/($B18-$B17))=0,1,((K$27-K$26)/($B18-$B17))))))+((K$33-(((K$38*((1-K$40)*IF((1-((K$27-K$26)/($B$18-$B$17)))=0,1,(1-((K$27-K$26)/($B$18-$B$17))))))+((K$38+((K$39/IF((1-((K$27-K$26)/($B$18-$B$17)))=0,1,(1-((K$27-K$26)/($B$18-$B$17)))))*K40))*K$40))*(1-((1-K$40)*IF(((K$27-K$26)/($B18-$B17))=0,1,((K$27-K$26)/($B18-$B17)))))))*(1-((K$27-K$26)/($B$18-$B$17)))))))</f>
        <v>34.067492639350547</v>
      </c>
      <c r="L41" s="44">
        <f>(IF(L$26="OOR",0,((((L$38*((1-L$40)*IF((1-((L$27-L$26)/($B$18-$B$17)))=0,1,(1-((L$27-L$26)/($B$18-$B$17))))))+((L$38+((L$39/IF((1-((L$27-L$26)/($B$18-$B$17)))=0,1,(1-((L$27-L$26)/($B$18-$B$17)))))*L40))*L$40))*(1-((1-L$40)*IF(((L$27-L$26)/($B18-$B17))=0,1,((L$27-L$26)/($B18-$B17))))))+((L$33-(((L$38*((1-L$40)*IF((1-((L$27-L$26)/($B$18-$B$17)))=0,1,(1-((L$27-L$26)/($B$18-$B$17))))))+((L$38+((L$39/IF((1-((L$27-L$26)/($B$18-$B$17)))=0,1,(1-((L$27-L$26)/($B$18-$B$17)))))*L40))*L$40))*(1-((1-L$40)*IF(((L$27-L$26)/($B18-$B17))=0,1,((L$27-L$26)/($B18-$B17)))))))*(1-((L$27-L$26)/($B$18-$B$17)))))))</f>
        <v>35.600747008847662</v>
      </c>
      <c r="M41" s="44">
        <f>(IF(M$26="OOR",0,((((M$38*((1-M$40)*IF((1-((M$27-M$26)/($B$18-$B$17)))=0,1,(1-((M$27-M$26)/($B$18-$B$17))))))+((M$38+((M$39/IF((1-((M$27-M$26)/($B$18-$B$17)))=0,1,(1-((M$27-M$26)/($B$18-$B$17)))))*M40))*M$40))*(1-((1-M$40)*IF(((M$27-M$26)/($B18-$B17))=0,1,((M$27-M$26)/($B18-$B17))))))+((M$33-(((M$38*((1-M$40)*IF((1-((M$27-M$26)/($B$18-$B$17)))=0,1,(1-((M$27-M$26)/($B$18-$B$17))))))+((M$38+((M$39/IF((1-((M$27-M$26)/($B$18-$B$17)))=0,1,(1-((M$27-M$26)/($B$18-$B$17)))))*M40))*M$40))*(1-((1-M$40)*IF(((M$27-M$26)/($B18-$B17))=0,1,((M$27-M$26)/($B18-$B17)))))))*(1-((M$27-M$26)/($B$18-$B$17)))))))</f>
        <v>36.742346141747674</v>
      </c>
      <c r="N41" s="44">
        <f>(IF(N$26="OOR",0,((((N$38*((1-N$40)*IF((1-((N$27-N$26)/($B$18-$B$17)))=0,1,(1-((N$27-N$26)/($B$18-$B$17))))))+((N$38+((N$39/IF((1-((N$27-N$26)/($B$18-$B$17)))=0,1,(1-((N$27-N$26)/($B$18-$B$17)))))*N40))*N$40))*(1-((1-N$40)*IF(((N$27-N$26)/($B18-$B17))=0,1,((N$27-N$26)/($B18-$B17))))))+((N$33-(((N$38*((1-N$40)*IF((1-((N$27-N$26)/($B$18-$B$17)))=0,1,(1-((N$27-N$26)/($B$18-$B$17))))))+((N$38+((N$39/IF((1-((N$27-N$26)/($B$18-$B$17)))=0,1,(1-((N$27-N$26)/($B$18-$B$17)))))*N40))*N$40))*(1-((1-N$40)*IF(((N$27-N$26)/($B18-$B17))=0,1,((N$27-N$26)/($B18-$B17)))))))*(1-((N$27-N$26)/($B$18-$B$17)))))))</f>
        <v>35.83281155558646</v>
      </c>
      <c r="O41" s="44">
        <f>(IF(O$26="OOR",0,((((O$38*((1-O$40)*IF((1-((O$27-O$26)/($B$18-$B$17)))=0,1,(1-((O$27-O$26)/($B$18-$B$17))))))+((O$38+((O$39/IF((1-((O$27-O$26)/($B$18-$B$17)))=0,1,(1-((O$27-O$26)/($B$18-$B$17)))))*O40))*O$40))*(1-((1-O$40)*IF(((O$27-O$26)/($B18-$B17))=0,1,((O$27-O$26)/($B18-$B17))))))+((O$33-(((O$38*((1-O$40)*IF((1-((O$27-O$26)/($B$18-$B$17)))=0,1,(1-((O$27-O$26)/($B$18-$B$17))))))+((O$38+((O$39/IF((1-((O$27-O$26)/($B$18-$B$17)))=0,1,(1-((O$27-O$26)/($B$18-$B$17)))))*O40))*O$40))*(1-((1-O$40)*IF(((O$27-O$26)/($B18-$B17))=0,1,((O$27-O$26)/($B18-$B17)))))))*(1-((O$27-O$26)/($B$18-$B$17)))))))</f>
        <v>34.533381364927671</v>
      </c>
      <c r="P41" s="44">
        <f>(IF(P$26="OOR",0,((((P$38*((1-P$40)*IF((1-((P$27-P$26)/($B$18-$B$17)))=0,1,(1-((P$27-P$26)/($B$18-$B$17))))))+((P$38+((P$39/IF((1-((P$27-P$26)/($B$18-$B$17)))=0,1,(1-((P$27-P$26)/($B$18-$B$17)))))*P40))*P$40))*(1-((1-P$40)*IF(((P$27-P$26)/($B18-$B17))=0,1,((P$27-P$26)/($B18-$B17))))))+((P$33-(((P$38*((1-P$40)*IF((1-((P$27-P$26)/($B$18-$B$17)))=0,1,(1-((P$27-P$26)/($B$18-$B$17))))))+((P$38+((P$39/IF((1-((P$27-P$26)/($B$18-$B$17)))=0,1,(1-((P$27-P$26)/($B$18-$B$17)))))*P40))*P$40))*(1-((1-P$40)*IF(((P$27-P$26)/($B18-$B17))=0,1,((P$27-P$26)/($B18-$B17)))))))*(1-((P$27-P$26)/($B$18-$B$17)))))))</f>
        <v>33.081619777825608</v>
      </c>
      <c r="Q41" s="44">
        <f>(IF(Q$26="OOR",0,((((Q$38*((1-Q$40)*IF((1-((Q$27-Q$26)/($B$18-$B$17)))=0,1,(1-((Q$27-Q$26)/($B$18-$B$17))))))+((Q$38+((Q$39/IF((1-((Q$27-Q$26)/($B$18-$B$17)))=0,1,(1-((Q$27-Q$26)/($B$18-$B$17)))))*Q40))*Q$40))*(1-((1-Q$40)*IF(((Q$27-Q$26)/($B18-$B17))=0,1,((Q$27-Q$26)/($B18-$B17))))))+((Q$33-(((Q$38*((1-Q$40)*IF((1-((Q$27-Q$26)/($B$18-$B$17)))=0,1,(1-((Q$27-Q$26)/($B$18-$B$17))))))+((Q$38+((Q$39/IF((1-((Q$27-Q$26)/($B$18-$B$17)))=0,1,(1-((Q$27-Q$26)/($B$18-$B$17)))))*Q40))*Q$40))*(1-((1-Q$40)*IF(((Q$27-Q$26)/($B18-$B17))=0,1,((Q$27-Q$26)/($B18-$B17)))))))*(1-((Q$27-Q$26)/($B$18-$B$17)))))))</f>
        <v>31.654757814105423</v>
      </c>
      <c r="R41" s="44">
        <f>(IF(R$26="OOR",0,((((R$38*((1-R$40)*IF((1-((R$27-R$26)/($B$18-$B$17)))=0,1,(1-((R$27-R$26)/($B$18-$B$17))))))+((R$38+((R$39/IF((1-((R$27-R$26)/($B$18-$B$17)))=0,1,(1-((R$27-R$26)/($B$18-$B$17)))))*R40))*R$40))*(1-((1-R$40)*IF(((R$27-R$26)/($B18-$B17))=0,1,((R$27-R$26)/($B18-$B17))))))+((R$33-(((R$38*((1-R$40)*IF((1-((R$27-R$26)/($B$18-$B$17)))=0,1,(1-((R$27-R$26)/($B$18-$B$17))))))+((R$38+((R$39/IF((1-((R$27-R$26)/($B$18-$B$17)))=0,1,(1-((R$27-R$26)/($B$18-$B$17)))))*R40))*R$40))*(1-((1-R$40)*IF(((R$27-R$26)/($B18-$B17))=0,1,((R$27-R$26)/($B18-$B17)))))))*(1-((R$27-R$26)/($B$18-$B$17)))))))</f>
        <v>30.375588829393472</v>
      </c>
      <c r="S41" s="44">
        <f>(IF(S$26="OOR",0,((((S$38*((1-S$40)*IF((1-((S$27-S$26)/($B$18-$B$17)))=0,1,(1-((S$27-S$26)/($B$18-$B$17))))))+((S$38+((S$39/IF((1-((S$27-S$26)/($B$18-$B$17)))=0,1,(1-((S$27-S$26)/($B$18-$B$17)))))*S40))*S$40))*(1-((1-S$40)*IF(((S$27-S$26)/($B18-$B17))=0,1,((S$27-S$26)/($B18-$B17))))))+((S$33-(((S$38*((1-S$40)*IF((1-((S$27-S$26)/($B$18-$B$17)))=0,1,(1-((S$27-S$26)/($B$18-$B$17))))))+((S$38+((S$39/IF((1-((S$27-S$26)/($B$18-$B$17)))=0,1,(1-((S$27-S$26)/($B$18-$B$17)))))*S40))*S$40))*(1-((1-S$40)*IF(((S$27-S$26)/($B18-$B17))=0,1,((S$27-S$26)/($B18-$B17)))))))*(1-((S$27-S$26)/($B$18-$B$17)))))))</f>
        <v>29.318364039147919</v>
      </c>
      <c r="T41" s="44">
        <f>(IF(T$26="OOR",0,((((T$38*((1-T$40)*IF((1-((T$27-T$26)/($B$18-$B$17)))=0,1,(1-((T$27-T$26)/($B$18-$B$17))))))+((T$38+((T$39/IF((1-((T$27-T$26)/($B$18-$B$17)))=0,1,(1-((T$27-T$26)/($B$18-$B$17)))))*T40))*T$40))*(1-((1-T$40)*IF(((T$27-T$26)/($B18-$B17))=0,1,((T$27-T$26)/($B18-$B17))))))+((T$33-(((T$38*((1-T$40)*IF((1-((T$27-T$26)/($B$18-$B$17)))=0,1,(1-((T$27-T$26)/($B$18-$B$17))))))+((T$38+((T$39/IF((1-((T$27-T$26)/($B$18-$B$17)))=0,1,(1-((T$27-T$26)/($B$18-$B$17)))))*T40))*T$40))*(1-((1-T$40)*IF(((T$27-T$26)/($B18-$B17))=0,1,((T$27-T$26)/($B18-$B17)))))))*(1-((T$27-T$26)/($B$18-$B$17)))))))</f>
        <v>28.514688042689166</v>
      </c>
      <c r="U41" s="44">
        <f>(IF(U$26="OOR",0,((((U$38*((1-U$40)*IF((1-((U$27-U$26)/($B$18-$B$17)))=0,1,(1-((U$27-U$26)/($B$18-$B$17))))))+((U$38+((U$39/IF((1-((U$27-U$26)/($B$18-$B$17)))=0,1,(1-((U$27-U$26)/($B$18-$B$17)))))*U40))*U$40))*(1-((1-U$40)*IF(((U$27-U$26)/($B18-$B17))=0,1,((U$27-U$26)/($B18-$B17))))))+((U$33-(((U$38*((1-U$40)*IF((1-((U$27-U$26)/($B$18-$B$17)))=0,1,(1-((U$27-U$26)/($B$18-$B$17))))))+((U$38+((U$39/IF((1-((U$27-U$26)/($B$18-$B$17)))=0,1,(1-((U$27-U$26)/($B$18-$B$17)))))*U40))*U$40))*(1-((1-U$40)*IF(((U$27-U$26)/($B18-$B17))=0,1,((U$27-U$26)/($B18-$B17)))))))*(1-((U$27-U$26)/($B$18-$B$17)))))))</f>
        <v>28.142652509096308</v>
      </c>
      <c r="V41" s="44">
        <f>(IF(V$26="OOR",0,((((V$38*((1-V$40)*IF((1-((V$27-V$26)/($B$18-$B$17)))=0,1,(1-((V$27-V$26)/($B$18-$B$17))))))+((V$38+((V$39/IF((1-((V$27-V$26)/($B$18-$B$17)))=0,1,(1-((V$27-V$26)/($B$18-$B$17)))))*V40))*V$40))*(1-((1-V$40)*IF(((V$27-V$26)/($B18-$B17))=0,1,((V$27-V$26)/($B18-$B17))))))+((V$33-(((V$38*((1-V$40)*IF((1-((V$27-V$26)/($B$18-$B$17)))=0,1,(1-((V$27-V$26)/($B$18-$B$17))))))+((V$38+((V$39/IF((1-((V$27-V$26)/($B$18-$B$17)))=0,1,(1-((V$27-V$26)/($B$18-$B$17)))))*V40))*V$40))*(1-((1-V$40)*IF(((V$27-V$26)/($B18-$B17))=0,1,((V$27-V$26)/($B18-$B17)))))))*(1-((V$27-V$26)/($B$18-$B$17)))))))</f>
        <v>28.18834317710856</v>
      </c>
      <c r="W41" s="44">
        <f>(IF(W$26="OOR",0,((((W$38*((1-W$40)*IF((1-((W$27-W$26)/($B$18-$B$17)))=0,1,(1-((W$27-W$26)/($B$18-$B$17))))))+((W$38+((W$39/IF((1-((W$27-W$26)/($B$18-$B$17)))=0,1,(1-((W$27-W$26)/($B$18-$B$17)))))*W40))*W$40))*(1-((1-W$40)*IF(((W$27-W$26)/($B18-$B17))=0,1,((W$27-W$26)/($B18-$B17))))))+((W$33-(((W$38*((1-W$40)*IF((1-((W$27-W$26)/($B$18-$B$17)))=0,1,(1-((W$27-W$26)/($B$18-$B$17))))))+((W$38+((W$39/IF((1-((W$27-W$26)/($B$18-$B$17)))=0,1,(1-((W$27-W$26)/($B$18-$B$17)))))*W40))*W$40))*(1-((1-W$40)*IF(((W$27-W$26)/($B18-$B17))=0,1,((W$27-W$26)/($B18-$B17)))))))*(1-((W$27-W$26)/($B$18-$B$17)))))))</f>
        <v>28.468138350735501</v>
      </c>
      <c r="X41" s="44">
        <f>(IF(X$26="OOR",0,((((X$38*((1-X$40)*IF((1-((X$27-X$26)/($B$18-$B$17)))=0,1,(1-((X$27-X$26)/($B$18-$B$17))))))+((X$38+((X$39/IF((1-((X$27-X$26)/($B$18-$B$17)))=0,1,(1-((X$27-X$26)/($B$18-$B$17)))))*X40))*X$40))*(1-((1-X$40)*IF(((X$27-X$26)/($B18-$B17))=0,1,((X$27-X$26)/($B18-$B17))))))+((X$33-(((X$38*((1-X$40)*IF((1-((X$27-X$26)/($B$18-$B$17)))=0,1,(1-((X$27-X$26)/($B$18-$B$17))))))+((X$38+((X$39/IF((1-((X$27-X$26)/($B$18-$B$17)))=0,1,(1-((X$27-X$26)/($B$18-$B$17)))))*X40))*X$40))*(1-((1-X$40)*IF(((X$27-X$26)/($B18-$B17))=0,1,((X$27-X$26)/($B18-$B17)))))))*(1-((X$27-X$26)/($B$18-$B$17)))))))</f>
        <v>28.949363102867437</v>
      </c>
      <c r="Y41" s="44">
        <f>(IF(Y$26="OOR",0,((((Y$38*((1-Y$40)*IF((1-((Y$27-Y$26)/($B$18-$B$17)))=0,1,(1-((Y$27-Y$26)/($B$18-$B$17))))))+((Y$38+((Y$39/IF((1-((Y$27-Y$26)/($B$18-$B$17)))=0,1,(1-((Y$27-Y$26)/($B$18-$B$17)))))*Y40))*Y$40))*(1-((1-Y$40)*IF(((Y$27-Y$26)/($B18-$B17))=0,1,((Y$27-Y$26)/($B18-$B17))))))+((Y$33-(((Y$38*((1-Y$40)*IF((1-((Y$27-Y$26)/($B$18-$B$17)))=0,1,(1-((Y$27-Y$26)/($B$18-$B$17))))))+((Y$38+((Y$39/IF((1-((Y$27-Y$26)/($B$18-$B$17)))=0,1,(1-((Y$27-Y$26)/($B$18-$B$17)))))*Y40))*Y$40))*(1-((1-Y$40)*IF(((Y$27-Y$26)/($B18-$B17))=0,1,((Y$27-Y$26)/($B18-$B17)))))))*(1-((Y$27-Y$26)/($B$18-$B$17)))))))</f>
        <v>29.556695890256904</v>
      </c>
      <c r="Z41" s="44">
        <f>(IF(Z$26="OOR",0,((((Z$38*((1-Z$40)*IF((1-((Z$27-Z$26)/($B$18-$B$17)))=0,1,(1-((Z$27-Z$26)/($B$18-$B$17))))))+((Z$38+((Z$39/IF((1-((Z$27-Z$26)/($B$18-$B$17)))=0,1,(1-((Z$27-Z$26)/($B$18-$B$17)))))*Z40))*Z$40))*(1-((1-Z$40)*IF(((Z$27-Z$26)/($B18-$B17))=0,1,((Z$27-Z$26)/($B18-$B17))))))+((Z$33-(((Z$38*((1-Z$40)*IF((1-((Z$27-Z$26)/($B$18-$B$17)))=0,1,(1-((Z$27-Z$26)/($B$18-$B$17))))))+((Z$38+((Z$39/IF((1-((Z$27-Z$26)/($B$18-$B$17)))=0,1,(1-((Z$27-Z$26)/($B$18-$B$17)))))*Z40))*Z$40))*(1-((1-Z$40)*IF(((Z$27-Z$26)/($B18-$B17))=0,1,((Z$27-Z$26)/($B18-$B17)))))))*(1-((Z$27-Z$26)/($B$18-$B$17)))))))</f>
        <v>30.166273029488263</v>
      </c>
      <c r="AA41" s="44">
        <f>(IF(AA$26="OOR",0,((((AA$38*((1-AA$40)*IF((1-((AA$27-AA$26)/($B$18-$B$17)))=0,1,(1-((AA$27-AA$26)/($B$18-$B$17))))))+((AA$38+((AA$39/IF((1-((AA$27-AA$26)/($B$18-$B$17)))=0,1,(1-((AA$27-AA$26)/($B$18-$B$17)))))*AA40))*AA$40))*(1-((1-AA$40)*IF(((AA$27-AA$26)/($B18-$B17))=0,1,((AA$27-AA$26)/($B18-$B17))))))+((AA$33-(((AA$38*((1-AA$40)*IF((1-((AA$27-AA$26)/($B$18-$B$17)))=0,1,(1-((AA$27-AA$26)/($B$18-$B$17))))))+((AA$38+((AA$39/IF((1-((AA$27-AA$26)/($B$18-$B$17)))=0,1,(1-((AA$27-AA$26)/($B$18-$B$17)))))*AA40))*AA$40))*(1-((1-AA$40)*IF(((AA$27-AA$26)/($B18-$B17))=0,1,((AA$27-AA$26)/($B18-$B17)))))))*(1-((AA$27-AA$26)/($B$18-$B$17)))))))</f>
        <v>30.599793172947063</v>
      </c>
      <c r="AB41" s="44">
        <f>(IF(AB$26="OOR",0,((((AB$38*((1-AB$40)*IF((1-((AB$27-AB$26)/($B$18-$B$17)))=0,1,(1-((AB$27-AB$26)/($B$18-$B$17))))))+((AB$38+((AB$39/IF((1-((AB$27-AB$26)/($B$18-$B$17)))=0,1,(1-((AB$27-AB$26)/($B$18-$B$17)))))*AB40))*AB$40))*(1-((1-AB$40)*IF(((AB$27-AB$26)/($B18-$B17))=0,1,((AB$27-AB$26)/($B18-$B17))))))+((AB$33-(((AB$38*((1-AB$40)*IF((1-((AB$27-AB$26)/($B$18-$B$17)))=0,1,(1-((AB$27-AB$26)/($B$18-$B$17))))))+((AB$38+((AB$39/IF((1-((AB$27-AB$26)/($B$18-$B$17)))=0,1,(1-((AB$27-AB$26)/($B$18-$B$17)))))*AB40))*AB$40))*(1-((1-AB$40)*IF(((AB$27-AB$26)/($B18-$B17))=0,1,((AB$27-AB$26)/($B18-$B17)))))))*(1-((AB$27-AB$26)/($B$18-$B$17)))))))</f>
        <v>30.618621784789728</v>
      </c>
      <c r="AC41" s="44">
        <f>(IF(AC$26="OOR",0,((((AC$38*((1-AC$40)*IF((1-((AC$27-AC$26)/($B$18-$B$17)))=0,1,(1-((AC$27-AC$26)/($B$18-$B$17))))))+((AC$38+((AC$39/IF((1-((AC$27-AC$26)/($B$18-$B$17)))=0,1,(1-((AC$27-AC$26)/($B$18-$B$17)))))*AC40))*AC$40))*(1-((1-AC$40)*IF(((AC$27-AC$26)/($B18-$B17))=0,1,((AC$27-AC$26)/($B18-$B17))))))+((AC$33-(((AC$38*((1-AC$40)*IF((1-((AC$27-AC$26)/($B$18-$B$17)))=0,1,(1-((AC$27-AC$26)/($B$18-$B$17))))))+((AC$38+((AC$39/IF((1-((AC$27-AC$26)/($B$18-$B$17)))=0,1,(1-((AC$27-AC$26)/($B$18-$B$17)))))*AC40))*AC$40))*(1-((1-AC$40)*IF(((AC$27-AC$26)/($B18-$B17))=0,1,((AC$27-AC$26)/($B18-$B17)))))))*(1-((AC$27-AC$26)/($B$18-$B$17)))))))</f>
        <v>28.39075338428815</v>
      </c>
      <c r="AD41" s="44">
        <f>(IF(AD$26="OOR",0,((((AD$38*((1-AD$40)*IF((1-((AD$27-AD$26)/($B$18-$B$17)))=0,1,(1-((AD$27-AD$26)/($B$18-$B$17))))))+((AD$38+((AD$39/IF((1-((AD$27-AD$26)/($B$18-$B$17)))=0,1,(1-((AD$27-AD$26)/($B$18-$B$17)))))*AD40))*AD$40))*(1-((1-AD$40)*IF(((AD$27-AD$26)/($B18-$B17))=0,1,((AD$27-AD$26)/($B18-$B17))))))+((AD$33-(((AD$38*((1-AD$40)*IF((1-((AD$27-AD$26)/($B$18-$B$17)))=0,1,(1-((AD$27-AD$26)/($B$18-$B$17))))))+((AD$38+((AD$39/IF((1-((AD$27-AD$26)/($B$18-$B$17)))=0,1,(1-((AD$27-AD$26)/($B$18-$B$17)))))*AD40))*AD$40))*(1-((1-AD$40)*IF(((AD$27-AD$26)/($B18-$B17))=0,1,((AD$27-AD$26)/($B18-$B17)))))))*(1-((AD$27-AD$26)/($B$18-$B$17)))))))</f>
        <v>25.941900000026969</v>
      </c>
      <c r="AE41" s="44">
        <f>(IF(AE$26="OOR",0,((((AE$38*((1-AE$40)*IF((1-((AE$27-AE$26)/($B$18-$B$17)))=0,1,(1-((AE$27-AE$26)/($B$18-$B$17))))))+((AE$38+((AE$39/IF((1-((AE$27-AE$26)/($B$18-$B$17)))=0,1,(1-((AE$27-AE$26)/($B$18-$B$17)))))*AE40))*AE$40))*(1-((1-AE$40)*IF(((AE$27-AE$26)/($B18-$B17))=0,1,((AE$27-AE$26)/($B18-$B17))))))+((AE$33-(((AE$38*((1-AE$40)*IF((1-((AE$27-AE$26)/($B$18-$B$17)))=0,1,(1-((AE$27-AE$26)/($B$18-$B$17))))))+((AE$38+((AE$39/IF((1-((AE$27-AE$26)/($B$18-$B$17)))=0,1,(1-((AE$27-AE$26)/($B$18-$B$17)))))*AE40))*AE$40))*(1-((1-AE$40)*IF(((AE$27-AE$26)/($B18-$B17))=0,1,((AE$27-AE$26)/($B18-$B17)))))))*(1-((AE$27-AE$26)/($B$18-$B$17)))))))</f>
        <v>23.523746779094751</v>
      </c>
      <c r="AF41" s="44">
        <f>(IF(AF$26="OOR",0,((((AF$38*((1-AF$40)*IF((1-((AF$27-AF$26)/($B$18-$B$17)))=0,1,(1-((AF$27-AF$26)/($B$18-$B$17))))))+((AF$38+((AF$39/IF((1-((AF$27-AF$26)/($B$18-$B$17)))=0,1,(1-((AF$27-AF$26)/($B$18-$B$17)))))*AF40))*AF$40))*(1-((1-AF$40)*IF(((AF$27-AF$26)/($B18-$B17))=0,1,((AF$27-AF$26)/($B18-$B17))))))+((AF$33-(((AF$38*((1-AF$40)*IF((1-((AF$27-AF$26)/($B$18-$B$17)))=0,1,(1-((AF$27-AF$26)/($B$18-$B$17))))))+((AF$38+((AF$39/IF((1-((AF$27-AF$26)/($B$18-$B$17)))=0,1,(1-((AF$27-AF$26)/($B$18-$B$17)))))*AF40))*AF$40))*(1-((1-AF$40)*IF(((AF$27-AF$26)/($B18-$B17))=0,1,((AF$27-AF$26)/($B18-$B17)))))))*(1-((AF$27-AF$26)/($B$18-$B$17)))))))</f>
        <v>21.291634772164848</v>
      </c>
      <c r="AG41" s="44">
        <f>(IF(AG$26="OOR",0,((((AG$38*((1-AG$40)*IF((1-((AG$27-AG$26)/($B$18-$B$17)))=0,1,(1-((AG$27-AG$26)/($B$18-$B$17))))))+((AG$38+((AG$39/IF((1-((AG$27-AG$26)/($B$18-$B$17)))=0,1,(1-((AG$27-AG$26)/($B$18-$B$17)))))*AG40))*AG$40))*(1-((1-AG$40)*IF(((AG$27-AG$26)/($B18-$B17))=0,1,((AG$27-AG$26)/($B18-$B17))))))+((AG$33-(((AG$38*((1-AG$40)*IF((1-((AG$27-AG$26)/($B$18-$B$17)))=0,1,(1-((AG$27-AG$26)/($B$18-$B$17))))))+((AG$38+((AG$39/IF((1-((AG$27-AG$26)/($B$18-$B$17)))=0,1,(1-((AG$27-AG$26)/($B$18-$B$17)))))*AG40))*AG$40))*(1-((1-AG$40)*IF(((AG$27-AG$26)/($B18-$B17))=0,1,((AG$27-AG$26)/($B18-$B17)))))))*(1-((AG$27-AG$26)/($B$18-$B$17)))))))</f>
        <v>19.316071822357024</v>
      </c>
      <c r="AH41" s="44">
        <f>(IF(AH$26="OOR",0,((((AH$38*((1-AH$40)*IF((1-((AH$27-AH$26)/($B$18-$B$17)))=0,1,(1-((AH$27-AH$26)/($B$18-$B$17))))))+((AH$38+((AH$39/IF((1-((AH$27-AH$26)/($B$18-$B$17)))=0,1,(1-((AH$27-AH$26)/($B$18-$B$17)))))*AH40))*AH$40))*(1-((1-AH$40)*IF(((AH$27-AH$26)/($B18-$B17))=0,1,((AH$27-AH$26)/($B18-$B17))))))+((AH$33-(((AH$38*((1-AH$40)*IF((1-((AH$27-AH$26)/($B$18-$B$17)))=0,1,(1-((AH$27-AH$26)/($B$18-$B$17))))))+((AH$38+((AH$39/IF((1-((AH$27-AH$26)/($B$18-$B$17)))=0,1,(1-((AH$27-AH$26)/($B$18-$B$17)))))*AH40))*AH$40))*(1-((1-AH$40)*IF(((AH$27-AH$26)/($B18-$B17))=0,1,((AH$27-AH$26)/($B18-$B17)))))))*(1-((AH$27-AH$26)/($B$18-$B$17)))))))</f>
        <v>17.747980148283588</v>
      </c>
      <c r="AI41" s="44">
        <f>(IF(AI$26="OOR",0,((((AI$38*((1-AI$40)*IF((1-((AI$27-AI$26)/($B$18-$B$17)))=0,1,(1-((AI$27-AI$26)/($B$18-$B$17))))))+((AI$38+((AI$39/IF((1-((AI$27-AI$26)/($B$18-$B$17)))=0,1,(1-((AI$27-AI$26)/($B$18-$B$17)))))*AI40))*AI$40))*(1-((1-AI$40)*IF(((AI$27-AI$26)/($B18-$B17))=0,1,((AI$27-AI$26)/($B18-$B17))))))+((AI$33-(((AI$38*((1-AI$40)*IF((1-((AI$27-AI$26)/($B$18-$B$17)))=0,1,(1-((AI$27-AI$26)/($B$18-$B$17))))))+((AI$38+((AI$39/IF((1-((AI$27-AI$26)/($B$18-$B$17)))=0,1,(1-((AI$27-AI$26)/($B$18-$B$17)))))*AI40))*AI$40))*(1-((1-AI$40)*IF(((AI$27-AI$26)/($B18-$B17))=0,1,((AI$27-AI$26)/($B18-$B17)))))))*(1-((AI$27-AI$26)/($B$18-$B$17)))))))</f>
        <v>16.374358519553237</v>
      </c>
      <c r="AJ41" s="44">
        <f>(IF(AJ$26="OOR",0,((((AJ$38*((1-AJ$40)*IF((1-((AJ$27-AJ$26)/($B$18-$B$17)))=0,1,(1-((AJ$27-AJ$26)/($B$18-$B$17))))))+((AJ$38+((AJ$39/IF((1-((AJ$27-AJ$26)/($B$18-$B$17)))=0,1,(1-((AJ$27-AJ$26)/($B$18-$B$17)))))*AJ40))*AJ$40))*(1-((1-AJ$40)*IF(((AJ$27-AJ$26)/($B18-$B17))=0,1,((AJ$27-AJ$26)/($B18-$B17))))))+((AJ$33-(((AJ$38*((1-AJ$40)*IF((1-((AJ$27-AJ$26)/($B$18-$B$17)))=0,1,(1-((AJ$27-AJ$26)/($B$18-$B$17))))))+((AJ$38+((AJ$39/IF((1-((AJ$27-AJ$26)/($B$18-$B$17)))=0,1,(1-((AJ$27-AJ$26)/($B$18-$B$17)))))*AJ40))*AJ$40))*(1-((1-AJ$40)*IF(((AJ$27-AJ$26)/($B18-$B17))=0,1,((AJ$27-AJ$26)/($B18-$B17)))))))*(1-((AJ$27-AJ$26)/($B$18-$B$17)))))))</f>
        <v>15.121488109678564</v>
      </c>
      <c r="AK41" s="44">
        <f>(IF(AK$26="OOR",0,((((AK$38*((1-AK$40)*IF((1-((AK$27-AK$26)/($B$18-$B$17)))=0,1,(1-((AK$27-AK$26)/($B$18-$B$17))))))+((AK$38+((AK$39/IF((1-((AK$27-AK$26)/($B$18-$B$17)))=0,1,(1-((AK$27-AK$26)/($B$18-$B$17)))))*AK40))*AK$40))*(1-((1-AK$40)*IF(((AK$27-AK$26)/($B18-$B17))=0,1,((AK$27-AK$26)/($B18-$B17))))))+((AK$33-(((AK$38*((1-AK$40)*IF((1-((AK$27-AK$26)/($B$18-$B$17)))=0,1,(1-((AK$27-AK$26)/($B$18-$B$17))))))+((AK$38+((AK$39/IF((1-((AK$27-AK$26)/($B$18-$B$17)))=0,1,(1-((AK$27-AK$26)/($B$18-$B$17)))))*AK40))*AK$40))*(1-((1-AK$40)*IF(((AK$27-AK$26)/($B18-$B17))=0,1,((AK$27-AK$26)/($B18-$B17)))))))*(1-((AK$27-AK$26)/($B$18-$B$17)))))))</f>
        <v>13.830816884618233</v>
      </c>
      <c r="AL41" s="44">
        <f>(IF(AL$26="OOR",0,((((AL$38*((1-AL$40)*IF((1-((AL$27-AL$26)/($B$18-$B$17)))=0,1,(1-((AL$27-AL$26)/($B$18-$B$17))))))+((AL$38+((AL$39/IF((1-((AL$27-AL$26)/($B$18-$B$17)))=0,1,(1-((AL$27-AL$26)/($B$18-$B$17)))))*AL40))*AL$40))*(1-((1-AL$40)*IF(((AL$27-AL$26)/($B18-$B17))=0,1,((AL$27-AL$26)/($B18-$B17))))))+((AL$33-(((AL$38*((1-AL$40)*IF((1-((AL$27-AL$26)/($B$18-$B$17)))=0,1,(1-((AL$27-AL$26)/($B$18-$B$17))))))+((AL$38+((AL$39/IF((1-((AL$27-AL$26)/($B$18-$B$17)))=0,1,(1-((AL$27-AL$26)/($B$18-$B$17)))))*AL40))*AL$40))*(1-((1-AL$40)*IF(((AL$27-AL$26)/($B18-$B17))=0,1,((AL$27-AL$26)/($B18-$B17)))))))*(1-((AL$27-AL$26)/($B$18-$B$17)))))))</f>
        <v>12.247448713915874</v>
      </c>
      <c r="AM41" s="44">
        <f>(IF(AM$26="OOR",0,((((AM$38*((1-AM$40)*IF((1-((AM$27-AM$26)/($B$18-$B$17)))=0,1,(1-((AM$27-AM$26)/($B$18-$B$17))))))+((AM$38+((AM$39/IF((1-((AM$27-AM$26)/($B$18-$B$17)))=0,1,(1-((AM$27-AM$26)/($B$18-$B$17)))))*AM40))*AM$40))*(1-((1-AM$40)*IF(((AM$27-AM$26)/($B18-$B17))=0,1,((AM$27-AM$26)/($B18-$B17))))))+((AM$33-(((AM$38*((1-AM$40)*IF((1-((AM$27-AM$26)/($B$18-$B$17)))=0,1,(1-((AM$27-AM$26)/($B$18-$B$17))))))+((AM$38+((AM$39/IF((1-((AM$27-AM$26)/($B$18-$B$17)))=0,1,(1-((AM$27-AM$26)/($B$18-$B$17)))))*AM40))*AM$40))*(1-((1-AM$40)*IF(((AM$27-AM$26)/($B18-$B17))=0,1,((AM$27-AM$26)/($B18-$B17)))))))*(1-((AM$27-AM$26)/($B$18-$B$17)))))))</f>
        <v>11.878267090447844</v>
      </c>
      <c r="AN41" s="44">
        <f>(IF(AN$26="OOR",0,((((AN$38*((1-AN$40)*IF((1-((AN$27-AN$26)/($B$18-$B$17)))=0,1,(1-((AN$27-AN$26)/($B$18-$B$17))))))+((AN$38+((AN$39/IF((1-((AN$27-AN$26)/($B$18-$B$17)))=0,1,(1-((AN$27-AN$26)/($B$18-$B$17)))))*AN40))*AN$40))*(1-((1-AN$40)*IF(((AN$27-AN$26)/($B18-$B17))=0,1,((AN$27-AN$26)/($B18-$B17))))))+((AN$33-(((AN$38*((1-AN$40)*IF((1-((AN$27-AN$26)/($B$18-$B$17)))=0,1,(1-((AN$27-AN$26)/($B$18-$B$17))))))+((AN$38+((AN$39/IF((1-((AN$27-AN$26)/($B$18-$B$17)))=0,1,(1-((AN$27-AN$26)/($B$18-$B$17)))))*AN40))*AN$40))*(1-((1-AN$40)*IF(((AN$27-AN$26)/($B18-$B17))=0,1,((AN$27-AN$26)/($B18-$B17)))))))*(1-((AN$27-AN$26)/($B$18-$B$17)))))))</f>
        <v>11.413370908900365</v>
      </c>
      <c r="AO41" s="44">
        <f>(IF(AO$26="OOR",0,((((AO$38*((1-AO$40)*IF((1-((AO$27-AO$26)/($B$18-$B$17)))=0,1,(1-((AO$27-AO$26)/($B$18-$B$17))))))+((AO$38+((AO$39/IF((1-((AO$27-AO$26)/($B$18-$B$17)))=0,1,(1-((AO$27-AO$26)/($B$18-$B$17)))))*AO40))*AO$40))*(1-((1-AO$40)*IF(((AO$27-AO$26)/($B18-$B17))=0,1,((AO$27-AO$26)/($B18-$B17))))))+((AO$33-(((AO$38*((1-AO$40)*IF((1-((AO$27-AO$26)/($B$18-$B$17)))=0,1,(1-((AO$27-AO$26)/($B$18-$B$17))))))+((AO$38+((AO$39/IF((1-((AO$27-AO$26)/($B$18-$B$17)))=0,1,(1-((AO$27-AO$26)/($B$18-$B$17)))))*AO40))*AO$40))*(1-((1-AO$40)*IF(((AO$27-AO$26)/($B18-$B17))=0,1,((AO$27-AO$26)/($B18-$B17)))))))*(1-((AO$27-AO$26)/($B$18-$B$17)))))))</f>
        <v>10.883998025590481</v>
      </c>
      <c r="AP41" s="44">
        <f>(IF(AP$26="OOR",0,((((AP$38*((1-AP$40)*IF((1-((AP$27-AP$26)/($B$18-$B$17)))=0,1,(1-((AP$27-AP$26)/($B$18-$B$17))))))+((AP$38+((AP$39/IF((1-((AP$27-AP$26)/($B$18-$B$17)))=0,1,(1-((AP$27-AP$26)/($B$18-$B$17)))))*AP40))*AP$40))*(1-((1-AP$40)*IF(((AP$27-AP$26)/($B18-$B17))=0,1,((AP$27-AP$26)/($B18-$B17))))))+((AP$33-(((AP$38*((1-AP$40)*IF((1-((AP$27-AP$26)/($B$18-$B$17)))=0,1,(1-((AP$27-AP$26)/($B$18-$B$17))))))+((AP$38+((AP$39/IF((1-((AP$27-AP$26)/($B$18-$B$17)))=0,1,(1-((AP$27-AP$26)/($B$18-$B$17)))))*AP40))*AP$40))*(1-((1-AP$40)*IF(((AP$27-AP$26)/($B18-$B17))=0,1,((AP$27-AP$26)/($B18-$B17)))))))*(1-((AP$27-AP$26)/($B$18-$B$17)))))))</f>
        <v>10.316862887725751</v>
      </c>
      <c r="AQ41" s="44">
        <f>(IF(AQ$26="OOR",0,((((AQ$38*((1-AQ$40)*IF((1-((AQ$27-AQ$26)/($B$18-$B$17)))=0,1,(1-((AQ$27-AQ$26)/($B$18-$B$17))))))+((AQ$38+((AQ$39/IF((1-((AQ$27-AQ$26)/($B$18-$B$17)))=0,1,(1-((AQ$27-AQ$26)/($B$18-$B$17)))))*AQ40))*AQ$40))*(1-((1-AQ$40)*IF(((AQ$27-AQ$26)/($B18-$B17))=0,1,((AQ$27-AQ$26)/($B18-$B17))))))+((AQ$33-(((AQ$38*((1-AQ$40)*IF((1-((AQ$27-AQ$26)/($B$18-$B$17)))=0,1,(1-((AQ$27-AQ$26)/($B$18-$B$17))))))+((AQ$38+((AQ$39/IF((1-((AQ$27-AQ$26)/($B$18-$B$17)))=0,1,(1-((AQ$27-AQ$26)/($B$18-$B$17)))))*AQ40))*AQ$40))*(1-((1-AQ$40)*IF(((AQ$27-AQ$26)/($B18-$B17))=0,1,((AQ$27-AQ$26)/($B18-$B17)))))))*(1-((AQ$27-AQ$26)/($B$18-$B$17)))))))</f>
        <v>9.7344436530810174</v>
      </c>
      <c r="AR41" s="44">
        <f>(IF(AR$26="OOR",0,((((AR$38*((1-AR$40)*IF((1-((AR$27-AR$26)/($B$18-$B$17)))=0,1,(1-((AR$27-AR$26)/($B$18-$B$17))))))+((AR$38+((AR$39/IF((1-((AR$27-AR$26)/($B$18-$B$17)))=0,1,(1-((AR$27-AR$26)/($B$18-$B$17)))))*AR40))*AR$40))*(1-((1-AR$40)*IF(((AR$27-AR$26)/($B18-$B17))=0,1,((AR$27-AR$26)/($B18-$B17))))))+((AR$33-(((AR$38*((1-AR$40)*IF((1-((AR$27-AR$26)/($B$18-$B$17)))=0,1,(1-((AR$27-AR$26)/($B$18-$B$17))))))+((AR$38+((AR$39/IF((1-((AR$27-AR$26)/($B$18-$B$17)))=0,1,(1-((AR$27-AR$26)/($B$18-$B$17)))))*AR40))*AR$40))*(1-((1-AR$40)*IF(((AR$27-AR$26)/($B18-$B17))=0,1,((AR$27-AR$26)/($B18-$B17)))))))*(1-((AR$27-AR$26)/($B$18-$B$17)))))))</f>
        <v>9.1552693096752655</v>
      </c>
      <c r="AS41" s="44">
        <f>(IF(AS$26="OOR",0,((((AS$38*((1-AS$40)*IF((1-((AS$27-AS$26)/($B$18-$B$17)))=0,1,(1-((AS$27-AS$26)/($B$18-$B$17))))))+((AS$38+((AS$39/IF((1-((AS$27-AS$26)/($B$18-$B$17)))=0,1,(1-((AS$27-AS$26)/($B$18-$B$17)))))*AS40))*AS$40))*(1-((1-AS$40)*IF(((AS$27-AS$26)/($B18-$B17))=0,1,((AS$27-AS$26)/($B18-$B17))))))+((AS$33-(((AS$38*((1-AS$40)*IF((1-((AS$27-AS$26)/($B$18-$B$17)))=0,1,(1-((AS$27-AS$26)/($B$18-$B$17))))))+((AS$38+((AS$39/IF((1-((AS$27-AS$26)/($B$18-$B$17)))=0,1,(1-((AS$27-AS$26)/($B$18-$B$17)))))*AS40))*AS$40))*(1-((1-AS$40)*IF(((AS$27-AS$26)/($B18-$B17))=0,1,((AS$27-AS$26)/($B18-$B17)))))))*(1-((AS$27-AS$26)/($B$18-$B$17)))))))</f>
        <v>8.5942067954483861</v>
      </c>
      <c r="AT41" s="44">
        <f>(IF(AT$26="OOR",0,((((AT$38*((1-AT$40)*IF((1-((AT$27-AT$26)/($B$18-$B$17)))=0,1,(1-((AT$27-AT$26)/($B$18-$B$17))))))+((AT$38+((AT$39/IF((1-((AT$27-AT$26)/($B$18-$B$17)))=0,1,(1-((AT$27-AT$26)/($B$18-$B$17)))))*AT40))*AT$40))*(1-((1-AT$40)*IF(((AT$27-AT$26)/($B18-$B17))=0,1,((AT$27-AT$26)/($B18-$B17))))))+((AT$33-(((AT$38*((1-AT$40)*IF((1-((AT$27-AT$26)/($B$18-$B$17)))=0,1,(1-((AT$27-AT$26)/($B$18-$B$17))))))+((AT$38+((AT$39/IF((1-((AT$27-AT$26)/($B$18-$B$17)))=0,1,(1-((AT$27-AT$26)/($B$18-$B$17)))))*AT40))*AT$40))*(1-((1-AT$40)*IF(((AT$27-AT$26)/($B18-$B17))=0,1,((AT$27-AT$26)/($B18-$B17)))))))*(1-((AT$27-AT$26)/($B$18-$B$17)))))))</f>
        <v>8.062748117938014</v>
      </c>
      <c r="AU41" s="44">
        <f>(IF(AU$26="OOR",0,((((AU$38*((1-AU$40)*IF((1-((AU$27-AU$26)/($B$18-$B$17)))=0,1,(1-((AU$27-AU$26)/($B$18-$B$17))))))+((AU$38+((AU$39/IF((1-((AU$27-AU$26)/($B$18-$B$17)))=0,1,(1-((AU$27-AU$26)/($B$18-$B$17)))))*AU40))*AU$40))*(1-((1-AU$40)*IF(((AU$27-AU$26)/($B18-$B17))=0,1,((AU$27-AU$26)/($B18-$B17))))))+((AU$33-(((AU$38*((1-AU$40)*IF((1-((AU$27-AU$26)/($B$18-$B$17)))=0,1,(1-((AU$27-AU$26)/($B$18-$B$17))))))+((AU$38+((AU$39/IF((1-((AU$27-AU$26)/($B$18-$B$17)))=0,1,(1-((AU$27-AU$26)/($B$18-$B$17)))))*AU40))*AU$40))*(1-((1-AU$40)*IF(((AU$27-AU$26)/($B18-$B17))=0,1,((AU$27-AU$26)/($B18-$B17)))))))*(1-((AU$27-AU$26)/($B$18-$B$17)))))))</f>
        <v>7.569297473956337</v>
      </c>
      <c r="AV41" s="44">
        <f>(IF(AV$26="OOR",0,((((AV$38*((1-AV$40)*IF((1-((AV$27-AV$26)/($B$18-$B$17)))=0,1,(1-((AV$27-AV$26)/($B$18-$B$17))))))+((AV$38+((AV$39/IF((1-((AV$27-AV$26)/($B$18-$B$17)))=0,1,(1-((AV$27-AV$26)/($B$18-$B$17)))))*AV40))*AV$40))*(1-((1-AV$40)*IF(((AV$27-AV$26)/($B18-$B17))=0,1,((AV$27-AV$26)/($B18-$B17))))))+((AV$33-(((AV$38*((1-AV$40)*IF((1-((AV$27-AV$26)/($B$18-$B$17)))=0,1,(1-((AV$27-AV$26)/($B$18-$B$17))))))+((AV$38+((AV$39/IF((1-((AV$27-AV$26)/($B$18-$B$17)))=0,1,(1-((AV$27-AV$26)/($B$18-$B$17)))))*AV40))*AV$40))*(1-((1-AV$40)*IF(((AV$27-AV$26)/($B18-$B17))=0,1,((AV$27-AV$26)/($B18-$B17)))))))*(1-((AV$27-AV$26)/($B$18-$B$17)))))))</f>
        <v>7.1194583692668845</v>
      </c>
      <c r="AW41" s="44">
        <f>(IF(AW$26="OOR",0,((((AW$38*((1-AW$40)*IF((1-((AW$27-AW$26)/($B$18-$B$17)))=0,1,(1-((AW$27-AW$26)/($B$18-$B$17))))))+((AW$38+((AW$39/IF((1-((AW$27-AW$26)/($B$18-$B$17)))=0,1,(1-((AW$27-AW$26)/($B$18-$B$17)))))*AW40))*AW$40))*(1-((1-AW$40)*IF(((AW$27-AW$26)/($B18-$B17))=0,1,((AW$27-AW$26)/($B18-$B17))))))+((AW$33-(((AW$38*((1-AW$40)*IF((1-((AW$27-AW$26)/($B$18-$B$17)))=0,1,(1-((AW$27-AW$26)/($B$18-$B$17))))))+((AW$38+((AW$39/IF((1-((AW$27-AW$26)/($B$18-$B$17)))=0,1,(1-((AW$27-AW$26)/($B$18-$B$17)))))*AW40))*AW$40))*(1-((1-AW$40)*IF(((AW$27-AW$26)/($B18-$B17))=0,1,((AW$27-AW$26)/($B18-$B17)))))))*(1-((AW$27-AW$26)/($B$18-$B$17)))))))</f>
        <v>6.716320738261361</v>
      </c>
      <c r="AX41" s="44">
        <f>(IF(AX$26="OOR",0,((((AX$38*((1-AX$40)*IF((1-((AX$27-AX$26)/($B$18-$B$17)))=0,1,(1-((AX$27-AX$26)/($B$18-$B$17))))))+((AX$38+((AX$39/IF((1-((AX$27-AX$26)/($B$18-$B$17)))=0,1,(1-((AX$27-AX$26)/($B$18-$B$17)))))*AX40))*AX$40))*(1-((1-AX$40)*IF(((AX$27-AX$26)/($B18-$B17))=0,1,((AX$27-AX$26)/($B18-$B17))))))+((AX$33-(((AX$38*((1-AX$40)*IF((1-((AX$27-AX$26)/($B$18-$B$17)))=0,1,(1-((AX$27-AX$26)/($B$18-$B$17))))))+((AX$38+((AX$39/IF((1-((AX$27-AX$26)/($B$18-$B$17)))=0,1,(1-((AX$27-AX$26)/($B$18-$B$17)))))*AX40))*AX$40))*(1-((1-AX$40)*IF(((AX$27-AX$26)/($B18-$B17))=0,1,((AX$27-AX$26)/($B18-$B17)))))))*(1-((AX$27-AX$26)/($B$18-$B$17)))))))</f>
        <v>6.3607480636364464</v>
      </c>
      <c r="AY41" s="44">
        <f>(IF(AY$26="OOR",0,((((AY$38*((1-AY$40)*IF((1-((AY$27-AY$26)/($B$18-$B$17)))=0,1,(1-((AY$27-AY$26)/($B$18-$B$17))))))+((AY$38+((AY$39/IF((1-((AY$27-AY$26)/($B$18-$B$17)))=0,1,(1-((AY$27-AY$26)/($B$18-$B$17)))))*AY40))*AY$40))*(1-((1-AY$40)*IF(((AY$27-AY$26)/($B18-$B17))=0,1,((AY$27-AY$26)/($B18-$B17))))))+((AY$33-(((AY$38*((1-AY$40)*IF((1-((AY$27-AY$26)/($B$18-$B$17)))=0,1,(1-((AY$27-AY$26)/($B$18-$B$17))))))+((AY$38+((AY$39/IF((1-((AY$27-AY$26)/($B$18-$B$17)))=0,1,(1-((AY$27-AY$26)/($B$18-$B$17)))))*AY40))*AY$40))*(1-((1-AY$40)*IF(((AY$27-AY$26)/($B18-$B17))=0,1,((AY$27-AY$26)/($B18-$B17)))))))*(1-((AY$27-AY$26)/($B$18-$B$17)))))))</f>
        <v>6.0516644960706039</v>
      </c>
      <c r="AZ41" s="44">
        <f>(IF(AZ$26="OOR",0,((((AZ$38*((1-AZ$40)*IF((1-((AZ$27-AZ$26)/($B$18-$B$17)))=0,1,(1-((AZ$27-AZ$26)/($B$18-$B$17))))))+((AZ$38+((AZ$39/IF((1-((AZ$27-AZ$26)/($B$18-$B$17)))=0,1,(1-((AZ$27-AZ$26)/($B$18-$B$17)))))*AZ40))*AZ$40))*(1-((1-AZ$40)*IF(((AZ$27-AZ$26)/($B18-$B17))=0,1,((AZ$27-AZ$26)/($B18-$B17))))))+((AZ$33-(((AZ$38*((1-AZ$40)*IF((1-((AZ$27-AZ$26)/($B$18-$B$17)))=0,1,(1-((AZ$27-AZ$26)/($B$18-$B$17))))))+((AZ$38+((AZ$39/IF((1-((AZ$27-AZ$26)/($B$18-$B$17)))=0,1,(1-((AZ$27-AZ$26)/($B$18-$B$17)))))*AZ40))*AZ$40))*(1-((1-AZ$40)*IF(((AZ$27-AZ$26)/($B18-$B17))=0,1,((AZ$27-AZ$26)/($B18-$B17)))))))*(1-((AZ$27-AZ$26)/($B$18-$B$17)))))))</f>
        <v>5.7863419739008881</v>
      </c>
      <c r="BA41" s="44">
        <f>(IF(BA$26="OOR",0,((((BA$38*((1-BA$40)*IF((1-((BA$27-BA$26)/($B$18-$B$17)))=0,1,(1-((BA$27-BA$26)/($B$18-$B$17))))))+((BA$38+((BA$39/IF((1-((BA$27-BA$26)/($B$18-$B$17)))=0,1,(1-((BA$27-BA$26)/($B$18-$B$17)))))*BA40))*BA$40))*(1-((1-BA$40)*IF(((BA$27-BA$26)/($B18-$B17))=0,1,((BA$27-BA$26)/($B18-$B17))))))+((BA$33-(((BA$38*((1-BA$40)*IF((1-((BA$27-BA$26)/($B$18-$B$17)))=0,1,(1-((BA$27-BA$26)/($B$18-$B$17))))))+((BA$38+((BA$39/IF((1-((BA$27-BA$26)/($B$18-$B$17)))=0,1,(1-((BA$27-BA$26)/($B$18-$B$17)))))*BA40))*BA$40))*(1-((1-BA$40)*IF(((BA$27-BA$26)/($B18-$B17))=0,1,((BA$27-BA$26)/($B18-$B17)))))))*(1-((BA$27-BA$26)/($B$18-$B$17)))))))</f>
        <v>5.5606873427997732</v>
      </c>
      <c r="BB41" s="44">
        <f>(IF(BB$26="OOR",0,((((BB$38*((1-BB$40)*IF((1-((BB$27-BB$26)/($B$18-$B$17)))=0,1,(1-((BB$27-BB$26)/($B$18-$B$17))))))+((BB$38+((BB$39/IF((1-((BB$27-BB$26)/($B$18-$B$17)))=0,1,(1-((BB$27-BB$26)/($B$18-$B$17)))))*BB40))*BB$40))*(1-((1-BB$40)*IF(((BB$27-BB$26)/($B18-$B17))=0,1,((BB$27-BB$26)/($B18-$B17))))))+((BB$33-(((BB$38*((1-BB$40)*IF((1-((BB$27-BB$26)/($B$18-$B$17)))=0,1,(1-((BB$27-BB$26)/($B$18-$B$17))))))+((BB$38+((BB$39/IF((1-((BB$27-BB$26)/($B$18-$B$17)))=0,1,(1-((BB$27-BB$26)/($B$18-$B$17)))))*BB40))*BB$40))*(1-((1-BB$40)*IF(((BB$27-BB$26)/($B18-$B17))=0,1,((BB$27-BB$26)/($B18-$B17)))))))*(1-((BB$27-BB$26)/($B$18-$B$17)))))))</f>
        <v>5.5054626903626396</v>
      </c>
      <c r="BC41" s="44">
        <f>(IF(BC$26="OOR",0,((((BC$38*((1-BC$40)*IF((1-((BC$27-BC$26)/($B$18-$B$17)))=0,1,(1-((BC$27-BC$26)/($B$18-$B$17))))))+((BC$38+((BC$39/IF((1-((BC$27-BC$26)/($B$18-$B$17)))=0,1,(1-((BC$27-BC$26)/($B$18-$B$17)))))*BC40))*BC$40))*(1-((1-BC$40)*IF(((BC$27-BC$26)/($B18-$B17))=0,1,((BC$27-BC$26)/($B18-$B17))))))+((BC$33-(((BC$38*((1-BC$40)*IF((1-((BC$27-BC$26)/($B$18-$B$17)))=0,1,(1-((BC$27-BC$26)/($B$18-$B$17))))))+((BC$38+((BC$39/IF((1-((BC$27-BC$26)/($B$18-$B$17)))=0,1,(1-((BC$27-BC$26)/($B$18-$B$17)))))*BC40))*BC$40))*(1-((1-BC$40)*IF(((BC$27-BC$26)/($B18-$B17))=0,1,((BC$27-BC$26)/($B18-$B17)))))))*(1-((BC$27-BC$26)/($B$18-$B$17)))))))</f>
        <v>5.476348443663082</v>
      </c>
      <c r="BD41" s="44">
        <f>(IF(BD$26="OOR",0,((((BD$38*((1-BD$40)*IF((1-((BD$27-BD$26)/($B$18-$B$17)))=0,1,(1-((BD$27-BD$26)/($B$18-$B$17))))))+((BD$38+((BD$39/IF((1-((BD$27-BD$26)/($B$18-$B$17)))=0,1,(1-((BD$27-BD$26)/($B$18-$B$17)))))*BD40))*BD$40))*(1-((1-BD$40)*IF(((BD$27-BD$26)/($B18-$B17))=0,1,((BD$27-BD$26)/($B18-$B17))))))+((BD$33-(((BD$38*((1-BD$40)*IF((1-((BD$27-BD$26)/($B$18-$B$17)))=0,1,(1-((BD$27-BD$26)/($B$18-$B$17))))))+((BD$38+((BD$39/IF((1-((BD$27-BD$26)/($B$18-$B$17)))=0,1,(1-((BD$27-BD$26)/($B$18-$B$17)))))*BD40))*BD$40))*(1-((1-BD$40)*IF(((BD$27-BD$26)/($B18-$B17))=0,1,((BD$27-BD$26)/($B18-$B17)))))))*(1-((BD$27-BD$26)/($B$18-$B$17)))))))</f>
        <v>5.4763674292393443</v>
      </c>
      <c r="BE41" s="44">
        <f>(IF(BE$26="OOR",0,((((BE$38*((1-BE$40)*IF((1-((BE$27-BE$26)/($B$18-$B$17)))=0,1,(1-((BE$27-BE$26)/($B$18-$B$17))))))+((BE$38+((BE$39/IF((1-((BE$27-BE$26)/($B$18-$B$17)))=0,1,(1-((BE$27-BE$26)/($B$18-$B$17)))))*BE40))*BE$40))*(1-((1-BE$40)*IF(((BE$27-BE$26)/($B18-$B17))=0,1,((BE$27-BE$26)/($B18-$B17))))))+((BE$33-(((BE$38*((1-BE$40)*IF((1-((BE$27-BE$26)/($B$18-$B$17)))=0,1,(1-((BE$27-BE$26)/($B$18-$B$17))))))+((BE$38+((BE$39/IF((1-((BE$27-BE$26)/($B$18-$B$17)))=0,1,(1-((BE$27-BE$26)/($B$18-$B$17)))))*BE40))*BE$40))*(1-((1-BE$40)*IF(((BE$27-BE$26)/($B18-$B17))=0,1,((BE$27-BE$26)/($B18-$B17)))))))*(1-((BE$27-BE$26)/($B$18-$B$17)))))))</f>
        <v>5.5071773809650786</v>
      </c>
      <c r="BF41" s="44">
        <f>(IF(BF$26="OOR",0,((((BF$38*((1-BF$40)*IF((1-((BF$27-BF$26)/($B$18-$B$17)))=0,1,(1-((BF$27-BF$26)/($B$18-$B$17))))))+((BF$38+((BF$39/IF((1-((BF$27-BF$26)/($B$18-$B$17)))=0,1,(1-((BF$27-BF$26)/($B$18-$B$17)))))*BF40))*BF$40))*(1-((1-BF$40)*IF(((BF$27-BF$26)/($B18-$B17))=0,1,((BF$27-BF$26)/($B18-$B17))))))+((BF$33-(((BF$38*((1-BF$40)*IF((1-((BF$27-BF$26)/($B$18-$B$17)))=0,1,(1-((BF$27-BF$26)/($B$18-$B$17))))))+((BF$38+((BF$39/IF((1-((BF$27-BF$26)/($B$18-$B$17)))=0,1,(1-((BF$27-BF$26)/($B$18-$B$17)))))*BF40))*BF$40))*(1-((1-BF$40)*IF(((BF$27-BF$26)/($B18-$B17))=0,1,((BF$27-BF$26)/($B18-$B17)))))))*(1-((BF$27-BF$26)/($B$18-$B$17)))))))</f>
        <v>5.5687838203725315</v>
      </c>
      <c r="BG41" s="44">
        <f>(IF(BG$26="OOR",0,((((BG$38*((1-BG$40)*IF((1-((BG$27-BG$26)/($B$18-$B$17)))=0,1,(1-((BG$27-BG$26)/($B$18-$B$17))))))+((BG$38+((BG$39/IF((1-((BG$27-BG$26)/($B$18-$B$17)))=0,1,(1-((BG$27-BG$26)/($B$18-$B$17)))))*BG40))*BG$40))*(1-((1-BG$40)*IF(((BG$27-BG$26)/($B18-$B17))=0,1,((BG$27-BG$26)/($B18-$B17))))))+((BG$33-(((BG$38*((1-BG$40)*IF((1-((BG$27-BG$26)/($B$18-$B$17)))=0,1,(1-((BG$27-BG$26)/($B$18-$B$17))))))+((BG$38+((BG$39/IF((1-((BG$27-BG$26)/($B$18-$B$17)))=0,1,(1-((BG$27-BG$26)/($B$18-$B$17)))))*BG40))*BG$40))*(1-((1-BG$40)*IF(((BG$27-BG$26)/($B18-$B17))=0,1,((BG$27-BG$26)/($B18-$B17)))))))*(1-((BG$27-BG$26)/($B$18-$B$17)))))))</f>
        <v>5.6592529369757365</v>
      </c>
      <c r="BH41" s="44">
        <f>(IF(BH$26="OOR",0,((((BH$38*((1-BH$40)*IF((1-((BH$27-BH$26)/($B$18-$B$17)))=0,1,(1-((BH$27-BH$26)/($B$18-$B$17))))))+((BH$38+((BH$39/IF((1-((BH$27-BH$26)/($B$18-$B$17)))=0,1,(1-((BH$27-BH$26)/($B$18-$B$17)))))*BH40))*BH$40))*(1-((1-BH$40)*IF(((BH$27-BH$26)/($B18-$B17))=0,1,((BH$27-BH$26)/($B18-$B17))))))+((BH$33-(((BH$38*((1-BH$40)*IF((1-((BH$27-BH$26)/($B$18-$B$17)))=0,1,(1-((BH$27-BH$26)/($B$18-$B$17))))))+((BH$38+((BH$39/IF((1-((BH$27-BH$26)/($B$18-$B$17)))=0,1,(1-((BH$27-BH$26)/($B$18-$B$17)))))*BH40))*BH$40))*(1-((1-BH$40)*IF(((BH$27-BH$26)/($B18-$B17))=0,1,((BH$27-BH$26)/($B18-$B17)))))))*(1-((BH$27-BH$26)/($B$18-$B$17)))))))</f>
        <v>5.774424468593697</v>
      </c>
      <c r="BI41" s="44">
        <f>(IF(BI$26="OOR",0,((((BI$38*((1-BI$40)*IF((1-((BI$27-BI$26)/($B$18-$B$17)))=0,1,(1-((BI$27-BI$26)/($B$18-$B$17))))))+((BI$38+((BI$39/IF((1-((BI$27-BI$26)/($B$18-$B$17)))=0,1,(1-((BI$27-BI$26)/($B$18-$B$17)))))*BI40))*BI$40))*(1-((1-BI$40)*IF(((BI$27-BI$26)/($B18-$B17))=0,1,((BI$27-BI$26)/($B18-$B17))))))+((BI$33-(((BI$38*((1-BI$40)*IF((1-((BI$27-BI$26)/($B$18-$B$17)))=0,1,(1-((BI$27-BI$26)/($B$18-$B$17))))))+((BI$38+((BI$39/IF((1-((BI$27-BI$26)/($B$18-$B$17)))=0,1,(1-((BI$27-BI$26)/($B$18-$B$17)))))*BI40))*BI$40))*(1-((1-BI$40)*IF(((BI$27-BI$26)/($B18-$B17))=0,1,((BI$27-BI$26)/($B18-$B17)))))))*(1-((BI$27-BI$26)/($B$18-$B$17)))))))</f>
        <v>5.907624581673586</v>
      </c>
      <c r="BJ41" s="44">
        <f>(IF(BJ$26="OOR",0,((((BJ$38*((1-BJ$40)*IF((1-((BJ$27-BJ$26)/($B$18-$B$17)))=0,1,(1-((BJ$27-BJ$26)/($B$18-$B$17))))))+((BJ$38+((BJ$39/IF((1-((BJ$27-BJ$26)/($B$18-$B$17)))=0,1,(1-((BJ$27-BJ$26)/($B$18-$B$17)))))*BJ40))*BJ$40))*(1-((1-BJ$40)*IF(((BJ$27-BJ$26)/($B18-$B17))=0,1,((BJ$27-BJ$26)/($B18-$B17))))))+((BJ$33-(((BJ$38*((1-BJ$40)*IF((1-((BJ$27-BJ$26)/($B$18-$B$17)))=0,1,(1-((BJ$27-BJ$26)/($B$18-$B$17))))))+((BJ$38+((BJ$39/IF((1-((BJ$27-BJ$26)/($B$18-$B$17)))=0,1,(1-((BJ$27-BJ$26)/($B$18-$B$17)))))*BJ40))*BJ$40))*(1-((1-BJ$40)*IF(((BJ$27-BJ$26)/($B18-$B17))=0,1,((BJ$27-BJ$26)/($B18-$B17)))))))*(1-((BJ$27-BJ$26)/($B$18-$B$17)))))))</f>
        <v>6.0493787516139328</v>
      </c>
      <c r="BK41" s="44">
        <f>(IF(BK$26="OOR",0,((((BK$38*((1-BK$40)*IF((1-((BK$27-BK$26)/($B$18-$B$17)))=0,1,(1-((BK$27-BK$26)/($B$18-$B$17))))))+((BK$38+((BK$39/IF((1-((BK$27-BK$26)/($B$18-$B$17)))=0,1,(1-((BK$27-BK$26)/($B$18-$B$17)))))*BK40))*BK$40))*(1-((1-BK$40)*IF(((BK$27-BK$26)/($B18-$B17))=0,1,((BK$27-BK$26)/($B18-$B17))))))+((BK$33-(((BK$38*((1-BK$40)*IF((1-((BK$27-BK$26)/($B$18-$B$17)))=0,1,(1-((BK$27-BK$26)/($B$18-$B$17))))))+((BK$38+((BK$39/IF((1-((BK$27-BK$26)/($B$18-$B$17)))=0,1,(1-((BK$27-BK$26)/($B$18-$B$17)))))*BK40))*BK$40))*(1-((1-BK$40)*IF(((BK$27-BK$26)/($B18-$B17))=0,1,((BK$27-BK$26)/($B18-$B17)))))))*(1-((BK$27-BK$26)/($B$18-$B$17)))))))</f>
        <v>6.1871246430878113</v>
      </c>
      <c r="BL41" s="44">
        <f>(IF(BL$26="OOR",0,((((BL$38*((1-BL$40)*IF((1-((BL$27-BL$26)/($B$18-$B$17)))=0,1,(1-((BL$27-BL$26)/($B$18-$B$17))))))+((BL$38+((BL$39/IF((1-((BL$27-BL$26)/($B$18-$B$17)))=0,1,(1-((BL$27-BL$26)/($B$18-$B$17)))))*BL40))*BL$40))*(1-((1-BL$40)*IF(((BL$27-BL$26)/($B18-$B17))=0,1,((BL$27-BL$26)/($B18-$B17))))))+((BL$33-(((BL$38*((1-BL$40)*IF((1-((BL$27-BL$26)/($B$18-$B$17)))=0,1,(1-((BL$27-BL$26)/($B$18-$B$17))))))+((BL$38+((BL$39/IF((1-((BL$27-BL$26)/($B$18-$B$17)))=0,1,(1-((BL$27-BL$26)/($B$18-$B$17)))))*BL40))*BL$40))*(1-((1-BL$40)*IF(((BL$27-BL$26)/($B18-$B17))=0,1,((BL$27-BL$26)/($B18-$B17)))))))*(1-((BL$27-BL$26)/($B$18-$B$17)))))))</f>
        <v>6.304924990366028</v>
      </c>
      <c r="BM41" s="44">
        <f>(IF(BM$26="OOR",0,((((BM$38*((1-BM$40)*IF((1-((BM$27-BM$26)/($B$18-$B$17)))=0,1,(1-((BM$27-BM$26)/($B$18-$B$17))))))+((BM$38+((BM$39/IF((1-((BM$27-BM$26)/($B$18-$B$17)))=0,1,(1-((BM$27-BM$26)/($B$18-$B$17)))))*BM40))*BM$40))*(1-((1-BM$40)*IF(((BM$27-BM$26)/($B18-$B17))=0,1,((BM$27-BM$26)/($B18-$B17))))))+((BM$33-(((BM$38*((1-BM$40)*IF((1-((BM$27-BM$26)/($B$18-$B$17)))=0,1,(1-((BM$27-BM$26)/($B$18-$B$17))))))+((BM$38+((BM$39/IF((1-((BM$27-BM$26)/($B$18-$B$17)))=0,1,(1-((BM$27-BM$26)/($B$18-$B$17)))))*BM40))*BM$40))*(1-((1-BM$40)*IF(((BM$27-BM$26)/($B18-$B17))=0,1,((BM$27-BM$26)/($B18-$B17)))))))*(1-((BM$27-BM$26)/($B$18-$B$17)))))))</f>
        <v>6.3831804776403249</v>
      </c>
      <c r="BN41" s="44">
        <f>(IF(BN$26="OOR",0,((((BN$38*((1-BN$40)*IF((1-((BN$27-BN$26)/($B$18-$B$17)))=0,1,(1-((BN$27-BN$26)/($B$18-$B$17))))))+((BN$38+((BN$39/IF((1-((BN$27-BN$26)/($B$18-$B$17)))=0,1,(1-((BN$27-BN$26)/($B$18-$B$17)))))*BN40))*BN$40))*(1-((1-BN$40)*IF(((BN$27-BN$26)/($B18-$B17))=0,1,((BN$27-BN$26)/($B18-$B17))))))+((BN$33-(((BN$38*((1-BN$40)*IF((1-((BN$27-BN$26)/($B$18-$B$17)))=0,1,(1-((BN$27-BN$26)/($B$18-$B$17))))))+((BN$38+((BN$39/IF((1-((BN$27-BN$26)/($B$18-$B$17)))=0,1,(1-((BN$27-BN$26)/($B$18-$B$17)))))*BN40))*BN$40))*(1-((1-BN$40)*IF(((BN$27-BN$26)/($B18-$B17))=0,1,((BN$27-BN$26)/($B18-$B17)))))))*(1-((BN$27-BN$26)/($B$18-$B$17)))))))</f>
        <v>6.3983426193465522</v>
      </c>
      <c r="BO41" s="44">
        <f>(IF(BO$26="OOR",0,((((BO$38*((1-BO$40)*IF((1-((BO$27-BO$26)/($B$18-$B$17)))=0,1,(1-((BO$27-BO$26)/($B$18-$B$17))))))+((BO$38+((BO$39/IF((1-((BO$27-BO$26)/($B$18-$B$17)))=0,1,(1-((BO$27-BO$26)/($B$18-$B$17)))))*BO40))*BO$40))*(1-((1-BO$40)*IF(((BO$27-BO$26)/($B18-$B17))=0,1,((BO$27-BO$26)/($B18-$B17))))))+((BO$33-(((BO$38*((1-BO$40)*IF((1-((BO$27-BO$26)/($B$18-$B$17)))=0,1,(1-((BO$27-BO$26)/($B$18-$B$17))))))+((BO$38+((BO$39/IF((1-((BO$27-BO$26)/($B$18-$B$17)))=0,1,(1-((BO$27-BO$26)/($B$18-$B$17)))))*BO40))*BO$40))*(1-((1-BO$40)*IF(((BO$27-BO$26)/($B18-$B17))=0,1,((BO$27-BO$26)/($B18-$B17)))))))*(1-((BO$27-BO$26)/($B$18-$B$17)))))))</f>
        <v>6.3226266404878739</v>
      </c>
      <c r="BP41" s="44">
        <f>(IF(BP$26="OOR",0,((((BP$38*((1-BP$40)*IF((1-((BP$27-BP$26)/($B$18-$B$17)))=0,1,(1-((BP$27-BP$26)/($B$18-$B$17))))))+((BP$38+((BP$39/IF((1-((BP$27-BP$26)/($B$18-$B$17)))=0,1,(1-((BP$27-BP$26)/($B$18-$B$17)))))*BP40))*BP$40))*(1-((1-BP$40)*IF(((BP$27-BP$26)/($B18-$B17))=0,1,((BP$27-BP$26)/($B18-$B17))))))+((BP$33-(((BP$38*((1-BP$40)*IF((1-((BP$27-BP$26)/($B$18-$B$17)))=0,1,(1-((BP$27-BP$26)/($B$18-$B$17))))))+((BP$38+((BP$39/IF((1-((BP$27-BP$26)/($B$18-$B$17)))=0,1,(1-((BP$27-BP$26)/($B$18-$B$17)))))*BP40))*BP$40))*(1-((1-BP$40)*IF(((BP$27-BP$26)/($B18-$B17))=0,1,((BP$27-BP$26)/($B18-$B17)))))))*(1-((BP$27-BP$26)/($B$18-$B$17)))))))</f>
        <v>6.1237243569579451</v>
      </c>
      <c r="BQ41" s="45">
        <f>(IF(BQ$26="OOR",0,((((BQ$38*((1-BQ$40)*IF((1-((BQ$27-BQ$26)/($B$18-$B$17)))=0,1,(1-((BQ$27-BQ$26)/($B$18-$B$17))))))+((BQ$38+((BQ$39/IF((1-((BQ$27-BQ$26)/($B$18-$B$17)))=0,1,(1-((BQ$27-BQ$26)/($B$18-$B$17)))))*BQ40))*BQ$40))*(1-((1-BQ$40)*IF(((BQ$27-BQ$26)/($B18-$B17))=0,1,((BQ$27-BQ$26)/($B18-$B17))))))+((BQ$33-(((BQ$38*((1-BQ$40)*IF((1-((BQ$27-BQ$26)/($B$18-$B$17)))=0,1,(1-((BQ$27-BQ$26)/($B$18-$B$17))))))+((BQ$38+((BQ$39/IF((1-((BQ$27-BQ$26)/($B$18-$B$17)))=0,1,(1-((BQ$27-BQ$26)/($B$18-$B$17)))))*BQ40))*BQ$40))*(1-((1-BQ$40)*IF(((BQ$27-BQ$26)/($B18-$B17))=0,1,((BQ$27-BQ$26)/($B18-$B17)))))))*(1-((BQ$27-BQ$26)/($B$18-$B$17)))))))</f>
        <v>0</v>
      </c>
    </row>
    <row r="42" spans="1:69" x14ac:dyDescent="0.3">
      <c r="A42" s="62" t="s">
        <v>35</v>
      </c>
      <c r="B42" s="18">
        <f>(2*(IF(B$41=0,0,(IF(B$41&lt;0,0,(IF(B$41&gt;50,50,B$41)))))))</f>
        <v>0</v>
      </c>
      <c r="C42" s="44">
        <f>(2*(IF(C$41=0,0,(IF(C$41&lt;0,0,(IF(C$41&gt;50,50,C$41)))))))</f>
        <v>61.237243569579455</v>
      </c>
      <c r="D42" s="44">
        <f t="shared" ref="D42:BO42" si="15">(2*(IF(D$41=0,0,(IF(D$41&lt;0,0,(IF(D$41&gt;50,50,D$41)))))))</f>
        <v>61.494869684582099</v>
      </c>
      <c r="E42" s="44">
        <f t="shared" si="15"/>
        <v>60.921377351802199</v>
      </c>
      <c r="F42" s="44">
        <f t="shared" si="15"/>
        <v>60.313893192314083</v>
      </c>
      <c r="G42" s="44">
        <f t="shared" si="15"/>
        <v>60.166748095601676</v>
      </c>
      <c r="H42" s="44">
        <f t="shared" si="15"/>
        <v>60.707654298836616</v>
      </c>
      <c r="I42" s="44">
        <f t="shared" si="15"/>
        <v>62.529184511522544</v>
      </c>
      <c r="J42" s="44">
        <f t="shared" si="15"/>
        <v>65.080152032008371</v>
      </c>
      <c r="K42" s="44">
        <f t="shared" si="15"/>
        <v>68.134985278701095</v>
      </c>
      <c r="L42" s="44">
        <f t="shared" si="15"/>
        <v>71.201494017695325</v>
      </c>
      <c r="M42" s="44">
        <f t="shared" si="15"/>
        <v>73.484692283495349</v>
      </c>
      <c r="N42" s="44">
        <f t="shared" si="15"/>
        <v>71.66562311117292</v>
      </c>
      <c r="O42" s="44">
        <f t="shared" si="15"/>
        <v>69.066762729855341</v>
      </c>
      <c r="P42" s="44">
        <f t="shared" si="15"/>
        <v>66.163239555651217</v>
      </c>
      <c r="Q42" s="44">
        <f t="shared" si="15"/>
        <v>63.309515628210846</v>
      </c>
      <c r="R42" s="44">
        <f t="shared" si="15"/>
        <v>60.751177658786943</v>
      </c>
      <c r="S42" s="44">
        <f t="shared" si="15"/>
        <v>58.636728078295839</v>
      </c>
      <c r="T42" s="44">
        <f t="shared" si="15"/>
        <v>57.029376085378331</v>
      </c>
      <c r="U42" s="44">
        <f t="shared" si="15"/>
        <v>56.285305018192616</v>
      </c>
      <c r="V42" s="44">
        <f t="shared" si="15"/>
        <v>56.376686354217121</v>
      </c>
      <c r="W42" s="44">
        <f t="shared" si="15"/>
        <v>56.936276701471002</v>
      </c>
      <c r="X42" s="44">
        <f t="shared" si="15"/>
        <v>57.898726205734874</v>
      </c>
      <c r="Y42" s="44">
        <f t="shared" si="15"/>
        <v>59.113391780513808</v>
      </c>
      <c r="Z42" s="44">
        <f t="shared" si="15"/>
        <v>60.332546058976526</v>
      </c>
      <c r="AA42" s="44">
        <f t="shared" si="15"/>
        <v>61.199586345894126</v>
      </c>
      <c r="AB42" s="44">
        <f t="shared" si="15"/>
        <v>61.237243569579455</v>
      </c>
      <c r="AC42" s="44">
        <f t="shared" si="15"/>
        <v>56.7815067685763</v>
      </c>
      <c r="AD42" s="44">
        <f t="shared" si="15"/>
        <v>51.883800000053938</v>
      </c>
      <c r="AE42" s="44">
        <f t="shared" si="15"/>
        <v>47.047493558189501</v>
      </c>
      <c r="AF42" s="44">
        <f t="shared" si="15"/>
        <v>42.583269544329696</v>
      </c>
      <c r="AG42" s="44">
        <f t="shared" si="15"/>
        <v>38.632143644714048</v>
      </c>
      <c r="AH42" s="44">
        <f t="shared" si="15"/>
        <v>35.495960296567176</v>
      </c>
      <c r="AI42" s="44">
        <f t="shared" si="15"/>
        <v>32.748717039106474</v>
      </c>
      <c r="AJ42" s="44">
        <f t="shared" si="15"/>
        <v>30.242976219357129</v>
      </c>
      <c r="AK42" s="44">
        <f t="shared" si="15"/>
        <v>27.661633769236467</v>
      </c>
      <c r="AL42" s="44">
        <f t="shared" si="15"/>
        <v>24.494897427831749</v>
      </c>
      <c r="AM42" s="44">
        <f t="shared" si="15"/>
        <v>23.756534180895688</v>
      </c>
      <c r="AN42" s="44">
        <f t="shared" si="15"/>
        <v>22.82674181780073</v>
      </c>
      <c r="AO42" s="44">
        <f t="shared" si="15"/>
        <v>21.767996051180962</v>
      </c>
      <c r="AP42" s="44">
        <f t="shared" si="15"/>
        <v>20.633725775451502</v>
      </c>
      <c r="AQ42" s="44">
        <f t="shared" si="15"/>
        <v>19.468887306162035</v>
      </c>
      <c r="AR42" s="44">
        <f t="shared" si="15"/>
        <v>18.310538619350531</v>
      </c>
      <c r="AS42" s="44">
        <f t="shared" si="15"/>
        <v>17.188413590896772</v>
      </c>
      <c r="AT42" s="44">
        <f t="shared" si="15"/>
        <v>16.125496235876028</v>
      </c>
      <c r="AU42" s="44">
        <f t="shared" si="15"/>
        <v>15.138594947912674</v>
      </c>
      <c r="AV42" s="44">
        <f t="shared" si="15"/>
        <v>14.238916738533769</v>
      </c>
      <c r="AW42" s="44">
        <f t="shared" si="15"/>
        <v>13.432641476522722</v>
      </c>
      <c r="AX42" s="44">
        <f t="shared" si="15"/>
        <v>12.721496127272893</v>
      </c>
      <c r="AY42" s="44">
        <f t="shared" si="15"/>
        <v>12.103328992141208</v>
      </c>
      <c r="AZ42" s="44">
        <f t="shared" si="15"/>
        <v>11.572683947801776</v>
      </c>
      <c r="BA42" s="44">
        <f t="shared" si="15"/>
        <v>11.121374685599546</v>
      </c>
      <c r="BB42" s="44">
        <f t="shared" si="15"/>
        <v>11.010925380725279</v>
      </c>
      <c r="BC42" s="44">
        <f t="shared" si="15"/>
        <v>10.952696887326164</v>
      </c>
      <c r="BD42" s="44">
        <f t="shared" si="15"/>
        <v>10.952734858478689</v>
      </c>
      <c r="BE42" s="44">
        <f t="shared" si="15"/>
        <v>11.014354761930157</v>
      </c>
      <c r="BF42" s="44">
        <f t="shared" si="15"/>
        <v>11.137567640745063</v>
      </c>
      <c r="BG42" s="44">
        <f t="shared" si="15"/>
        <v>11.318505873951473</v>
      </c>
      <c r="BH42" s="44">
        <f t="shared" si="15"/>
        <v>11.548848937187394</v>
      </c>
      <c r="BI42" s="44">
        <f t="shared" si="15"/>
        <v>11.815249163347172</v>
      </c>
      <c r="BJ42" s="44">
        <f t="shared" si="15"/>
        <v>12.098757503227866</v>
      </c>
      <c r="BK42" s="44">
        <f t="shared" si="15"/>
        <v>12.374249286175623</v>
      </c>
      <c r="BL42" s="44">
        <f t="shared" si="15"/>
        <v>12.609849980732056</v>
      </c>
      <c r="BM42" s="44">
        <f t="shared" si="15"/>
        <v>12.76636095528065</v>
      </c>
      <c r="BN42" s="44">
        <f t="shared" si="15"/>
        <v>12.796685238693104</v>
      </c>
      <c r="BO42" s="44">
        <f t="shared" si="15"/>
        <v>12.645253280975748</v>
      </c>
      <c r="BP42" s="44">
        <f t="shared" ref="BP42:BQ42" si="16">(2*(IF(BP$41=0,0,(IF(BP$41&lt;0,0,(IF(BP$41&gt;50,50,BP$41)))))))</f>
        <v>12.24744871391589</v>
      </c>
      <c r="BQ42" s="45">
        <f t="shared" si="16"/>
        <v>0</v>
      </c>
    </row>
    <row r="43" spans="1:69" ht="15" thickBot="1" x14ac:dyDescent="0.35">
      <c r="A43" s="63" t="s">
        <v>36</v>
      </c>
      <c r="B43" s="19">
        <f>(100-B$42)</f>
        <v>100</v>
      </c>
      <c r="C43" s="46">
        <f>(100-C$42)</f>
        <v>38.762756430420545</v>
      </c>
      <c r="D43" s="46">
        <f t="shared" ref="D43:BO43" si="17">(100-D$42)</f>
        <v>38.505130315417901</v>
      </c>
      <c r="E43" s="46">
        <f t="shared" si="17"/>
        <v>39.078622648197801</v>
      </c>
      <c r="F43" s="46">
        <f t="shared" si="17"/>
        <v>39.686106807685917</v>
      </c>
      <c r="G43" s="46">
        <f t="shared" si="17"/>
        <v>39.833251904398324</v>
      </c>
      <c r="H43" s="46">
        <f t="shared" si="17"/>
        <v>39.292345701163384</v>
      </c>
      <c r="I43" s="46">
        <f t="shared" si="17"/>
        <v>37.470815488477456</v>
      </c>
      <c r="J43" s="46">
        <f t="shared" si="17"/>
        <v>34.919847967991629</v>
      </c>
      <c r="K43" s="46">
        <f t="shared" si="17"/>
        <v>31.865014721298905</v>
      </c>
      <c r="L43" s="46">
        <f t="shared" si="17"/>
        <v>28.798505982304675</v>
      </c>
      <c r="M43" s="46">
        <f t="shared" si="17"/>
        <v>26.515307716504651</v>
      </c>
      <c r="N43" s="46">
        <f t="shared" si="17"/>
        <v>28.33437688882708</v>
      </c>
      <c r="O43" s="46">
        <f t="shared" si="17"/>
        <v>30.933237270144659</v>
      </c>
      <c r="P43" s="46">
        <f t="shared" si="17"/>
        <v>33.836760444348783</v>
      </c>
      <c r="Q43" s="46">
        <f t="shared" si="17"/>
        <v>36.690484371789154</v>
      </c>
      <c r="R43" s="46">
        <f t="shared" si="17"/>
        <v>39.248822341213057</v>
      </c>
      <c r="S43" s="46">
        <f t="shared" si="17"/>
        <v>41.363271921704161</v>
      </c>
      <c r="T43" s="46">
        <f t="shared" si="17"/>
        <v>42.970623914621669</v>
      </c>
      <c r="U43" s="46">
        <f t="shared" si="17"/>
        <v>43.714694981807384</v>
      </c>
      <c r="V43" s="46">
        <f t="shared" si="17"/>
        <v>43.623313645782879</v>
      </c>
      <c r="W43" s="46">
        <f t="shared" si="17"/>
        <v>43.063723298528998</v>
      </c>
      <c r="X43" s="46">
        <f t="shared" si="17"/>
        <v>42.101273794265126</v>
      </c>
      <c r="Y43" s="46">
        <f t="shared" si="17"/>
        <v>40.886608219486192</v>
      </c>
      <c r="Z43" s="46">
        <f t="shared" si="17"/>
        <v>39.667453941023474</v>
      </c>
      <c r="AA43" s="46">
        <f t="shared" si="17"/>
        <v>38.800413654105874</v>
      </c>
      <c r="AB43" s="46">
        <f t="shared" si="17"/>
        <v>38.762756430420545</v>
      </c>
      <c r="AC43" s="46">
        <f t="shared" si="17"/>
        <v>43.2184932314237</v>
      </c>
      <c r="AD43" s="46">
        <f t="shared" si="17"/>
        <v>48.116199999946062</v>
      </c>
      <c r="AE43" s="46">
        <f t="shared" si="17"/>
        <v>52.952506441810499</v>
      </c>
      <c r="AF43" s="46">
        <f t="shared" si="17"/>
        <v>57.416730455670304</v>
      </c>
      <c r="AG43" s="46">
        <f t="shared" si="17"/>
        <v>61.367856355285952</v>
      </c>
      <c r="AH43" s="46">
        <f t="shared" si="17"/>
        <v>64.504039703432824</v>
      </c>
      <c r="AI43" s="46">
        <f t="shared" si="17"/>
        <v>67.251282960893519</v>
      </c>
      <c r="AJ43" s="46">
        <f t="shared" si="17"/>
        <v>69.757023780642868</v>
      </c>
      <c r="AK43" s="46">
        <f t="shared" si="17"/>
        <v>72.33836623076354</v>
      </c>
      <c r="AL43" s="46">
        <f t="shared" si="17"/>
        <v>75.505102572168255</v>
      </c>
      <c r="AM43" s="46">
        <f t="shared" si="17"/>
        <v>76.243465819104316</v>
      </c>
      <c r="AN43" s="46">
        <f t="shared" si="17"/>
        <v>77.173258182199277</v>
      </c>
      <c r="AO43" s="46">
        <f t="shared" si="17"/>
        <v>78.232003948819042</v>
      </c>
      <c r="AP43" s="46">
        <f t="shared" si="17"/>
        <v>79.366274224548505</v>
      </c>
      <c r="AQ43" s="46">
        <f t="shared" si="17"/>
        <v>80.531112693837969</v>
      </c>
      <c r="AR43" s="46">
        <f t="shared" si="17"/>
        <v>81.689461380649476</v>
      </c>
      <c r="AS43" s="46">
        <f t="shared" si="17"/>
        <v>82.811586409103228</v>
      </c>
      <c r="AT43" s="46">
        <f t="shared" si="17"/>
        <v>83.874503764123972</v>
      </c>
      <c r="AU43" s="46">
        <f t="shared" si="17"/>
        <v>84.861405052087321</v>
      </c>
      <c r="AV43" s="46">
        <f t="shared" si="17"/>
        <v>85.761083261466226</v>
      </c>
      <c r="AW43" s="46">
        <f t="shared" si="17"/>
        <v>86.567358523477282</v>
      </c>
      <c r="AX43" s="46">
        <f t="shared" si="17"/>
        <v>87.2785038727271</v>
      </c>
      <c r="AY43" s="46">
        <f t="shared" si="17"/>
        <v>87.896671007858799</v>
      </c>
      <c r="AZ43" s="46">
        <f t="shared" si="17"/>
        <v>88.427316052198222</v>
      </c>
      <c r="BA43" s="46">
        <f t="shared" si="17"/>
        <v>88.878625314400452</v>
      </c>
      <c r="BB43" s="46">
        <f t="shared" si="17"/>
        <v>88.989074619274717</v>
      </c>
      <c r="BC43" s="46">
        <f t="shared" si="17"/>
        <v>89.047303112673831</v>
      </c>
      <c r="BD43" s="46">
        <f t="shared" si="17"/>
        <v>89.047265141521308</v>
      </c>
      <c r="BE43" s="46">
        <f t="shared" si="17"/>
        <v>88.98564523806985</v>
      </c>
      <c r="BF43" s="46">
        <f t="shared" si="17"/>
        <v>88.862432359254939</v>
      </c>
      <c r="BG43" s="46">
        <f t="shared" si="17"/>
        <v>88.681494126048534</v>
      </c>
      <c r="BH43" s="46">
        <f t="shared" si="17"/>
        <v>88.451151062812613</v>
      </c>
      <c r="BI43" s="46">
        <f t="shared" si="17"/>
        <v>88.184750836652825</v>
      </c>
      <c r="BJ43" s="46">
        <f t="shared" si="17"/>
        <v>87.901242496772142</v>
      </c>
      <c r="BK43" s="46">
        <f t="shared" si="17"/>
        <v>87.625750713824374</v>
      </c>
      <c r="BL43" s="46">
        <f t="shared" si="17"/>
        <v>87.390150019267949</v>
      </c>
      <c r="BM43" s="46">
        <f t="shared" si="17"/>
        <v>87.233639044719354</v>
      </c>
      <c r="BN43" s="46">
        <f t="shared" si="17"/>
        <v>87.203314761306899</v>
      </c>
      <c r="BO43" s="46">
        <f t="shared" si="17"/>
        <v>87.354746719024249</v>
      </c>
      <c r="BP43" s="46">
        <f t="shared" ref="BP43:BQ43" si="18">(100-BP$42)</f>
        <v>87.752551286084113</v>
      </c>
      <c r="BQ43" s="47">
        <f t="shared" si="18"/>
        <v>100</v>
      </c>
    </row>
    <row r="44" spans="1:69" x14ac:dyDescent="0.3">
      <c r="A44" s="17" t="s">
        <v>58</v>
      </c>
      <c r="B44" s="1"/>
      <c r="C44" s="1"/>
      <c r="D44" s="1"/>
      <c r="E44" s="1"/>
      <c r="F44" s="1"/>
      <c r="BK44" s="10"/>
      <c r="BL44" s="10"/>
      <c r="BM44" s="10"/>
      <c r="BN44" s="10"/>
      <c r="BO44" s="10"/>
      <c r="BP44" s="10"/>
      <c r="BQ44" s="10"/>
    </row>
    <row r="45" spans="1:69" x14ac:dyDescent="0.3">
      <c r="B45" s="1"/>
      <c r="C45" s="1"/>
      <c r="D45" s="1"/>
      <c r="E45" s="1"/>
      <c r="BK45" s="10"/>
      <c r="BL45" s="10"/>
      <c r="BM45" s="10"/>
      <c r="BN45" s="10"/>
      <c r="BO45" s="10"/>
      <c r="BP45" s="10"/>
      <c r="BQ45" s="10"/>
    </row>
    <row r="46" spans="1:69" x14ac:dyDescent="0.3">
      <c r="A46" s="1"/>
      <c r="B46" s="1"/>
      <c r="C46" s="1"/>
      <c r="D46" s="1"/>
      <c r="E46" s="1"/>
    </row>
    <row r="47" spans="1:69" ht="15" customHeight="1" x14ac:dyDescent="0.3">
      <c r="A47" s="2"/>
      <c r="B47" s="1"/>
      <c r="C47" s="1"/>
      <c r="D47" s="1"/>
      <c r="E47" s="1"/>
      <c r="H47" s="73"/>
      <c r="I47" s="73"/>
      <c r="J47" s="73"/>
      <c r="K47" s="73"/>
      <c r="L47" s="73"/>
      <c r="M47" s="73"/>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c r="BC47" s="15"/>
      <c r="BD47" s="15"/>
      <c r="BE47" s="15"/>
      <c r="BF47" s="15"/>
      <c r="BG47" s="15"/>
      <c r="BH47" s="15"/>
      <c r="BI47" s="15"/>
      <c r="BJ47" s="70"/>
    </row>
    <row r="48" spans="1:69" x14ac:dyDescent="0.3">
      <c r="A48" s="1"/>
      <c r="H48" s="73"/>
      <c r="I48" s="73"/>
      <c r="J48" s="73"/>
      <c r="K48" s="73"/>
      <c r="L48" s="73"/>
      <c r="M48" s="73"/>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c r="BC48" s="15"/>
      <c r="BD48" s="15"/>
      <c r="BE48" s="15"/>
      <c r="BF48" s="15"/>
      <c r="BG48" s="15"/>
      <c r="BH48" s="15"/>
    </row>
    <row r="49" spans="1:60" x14ac:dyDescent="0.3">
      <c r="H49" s="73"/>
      <c r="I49" s="73"/>
      <c r="J49" s="73"/>
      <c r="K49" s="73"/>
      <c r="L49" s="73"/>
      <c r="M49" s="73"/>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15"/>
      <c r="BD49" s="15"/>
      <c r="BE49" s="15"/>
      <c r="BF49" s="15"/>
      <c r="BG49" s="15"/>
      <c r="BH49" s="15"/>
    </row>
    <row r="50" spans="1:60" x14ac:dyDescent="0.3">
      <c r="H50" s="73"/>
      <c r="I50" s="73"/>
      <c r="J50" s="73"/>
      <c r="K50" s="73"/>
      <c r="L50" s="73"/>
      <c r="M50" s="73"/>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BB50" s="15"/>
      <c r="BC50" s="15"/>
      <c r="BD50" s="15"/>
      <c r="BE50" s="15"/>
      <c r="BF50" s="15"/>
      <c r="BG50" s="15"/>
      <c r="BH50" s="15"/>
    </row>
    <row r="51" spans="1:60" x14ac:dyDescent="0.3">
      <c r="H51" s="73"/>
      <c r="I51" s="73"/>
      <c r="J51" s="73"/>
      <c r="K51" s="73"/>
      <c r="L51" s="73"/>
      <c r="M51" s="73"/>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BB51" s="15"/>
      <c r="BC51" s="15"/>
      <c r="BD51" s="15"/>
      <c r="BE51" s="15"/>
      <c r="BF51" s="15"/>
      <c r="BG51" s="15"/>
      <c r="BH51" s="15"/>
    </row>
    <row r="52" spans="1:60" x14ac:dyDescent="0.3">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c r="BC52" s="15"/>
      <c r="BD52" s="15"/>
      <c r="BE52" s="15"/>
      <c r="BF52" s="15"/>
      <c r="BG52" s="15"/>
      <c r="BH52" s="15"/>
    </row>
    <row r="53" spans="1:60" x14ac:dyDescent="0.3">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c r="BC53" s="15"/>
      <c r="BD53" s="15"/>
      <c r="BE53" s="15"/>
      <c r="BF53" s="15"/>
      <c r="BG53" s="15"/>
      <c r="BH53" s="15"/>
    </row>
    <row r="54" spans="1:60" x14ac:dyDescent="0.3">
      <c r="H54" s="15"/>
    </row>
    <row r="55" spans="1:60" x14ac:dyDescent="0.3">
      <c r="H55" s="15"/>
    </row>
    <row r="56" spans="1:60" x14ac:dyDescent="0.3">
      <c r="H56" s="15"/>
    </row>
    <row r="57" spans="1:60" x14ac:dyDescent="0.3">
      <c r="H57" s="15"/>
    </row>
    <row r="58" spans="1:60" x14ac:dyDescent="0.3">
      <c r="H58" s="15"/>
    </row>
    <row r="59" spans="1:60" x14ac:dyDescent="0.3">
      <c r="H59" s="15"/>
    </row>
    <row r="60" spans="1:60" x14ac:dyDescent="0.3">
      <c r="H60" s="15"/>
    </row>
    <row r="61" spans="1:60" x14ac:dyDescent="0.3">
      <c r="A61" s="17" t="s">
        <v>38</v>
      </c>
      <c r="H61" s="15"/>
    </row>
    <row r="62" spans="1:60" x14ac:dyDescent="0.3">
      <c r="A62" s="60"/>
      <c r="H62" s="15"/>
    </row>
    <row r="63" spans="1:60" ht="15" thickBot="1" x14ac:dyDescent="0.35"/>
    <row r="64" spans="1:60" ht="18.600000000000001" thickBot="1" x14ac:dyDescent="0.4">
      <c r="A64" s="94" t="s">
        <v>15</v>
      </c>
      <c r="B64" s="95"/>
      <c r="C64" s="95"/>
      <c r="D64" s="95"/>
      <c r="E64" s="95"/>
      <c r="F64" s="95"/>
      <c r="G64" s="95"/>
      <c r="H64" s="95"/>
      <c r="I64" s="95"/>
      <c r="J64" s="95"/>
      <c r="K64" s="95"/>
      <c r="L64" s="95"/>
      <c r="M64" s="95"/>
      <c r="N64" s="95"/>
      <c r="O64" s="96"/>
    </row>
    <row r="65" spans="1:15" x14ac:dyDescent="0.3">
      <c r="A65" s="91" t="s">
        <v>46</v>
      </c>
      <c r="B65" s="92"/>
      <c r="C65" s="92"/>
      <c r="D65" s="92"/>
      <c r="E65" s="92"/>
      <c r="F65" s="92"/>
      <c r="G65" s="92"/>
      <c r="H65" s="92"/>
      <c r="I65" s="92"/>
      <c r="J65" s="92"/>
      <c r="K65" s="92"/>
      <c r="L65" s="92"/>
      <c r="M65" s="92"/>
      <c r="N65" s="92"/>
      <c r="O65" s="93"/>
    </row>
    <row r="66" spans="1:15" ht="15" customHeight="1" x14ac:dyDescent="0.3">
      <c r="A66" s="80" t="s">
        <v>59</v>
      </c>
      <c r="B66" s="81"/>
      <c r="C66" s="81"/>
      <c r="D66" s="81"/>
      <c r="E66" s="81"/>
      <c r="F66" s="81"/>
      <c r="G66" s="81"/>
      <c r="H66" s="81"/>
      <c r="I66" s="81"/>
      <c r="J66" s="81"/>
      <c r="K66" s="81"/>
      <c r="L66" s="81"/>
      <c r="M66" s="81"/>
      <c r="N66" s="81"/>
      <c r="O66" s="82"/>
    </row>
    <row r="67" spans="1:15" ht="15" customHeight="1" x14ac:dyDescent="0.3">
      <c r="A67" s="80" t="s">
        <v>45</v>
      </c>
      <c r="B67" s="81"/>
      <c r="C67" s="81"/>
      <c r="D67" s="81"/>
      <c r="E67" s="81"/>
      <c r="F67" s="81"/>
      <c r="G67" s="81"/>
      <c r="H67" s="81"/>
      <c r="I67" s="81"/>
      <c r="J67" s="81"/>
      <c r="K67" s="81"/>
      <c r="L67" s="81"/>
      <c r="M67" s="81"/>
      <c r="N67" s="81"/>
      <c r="O67" s="82"/>
    </row>
    <row r="68" spans="1:15" ht="15" customHeight="1" x14ac:dyDescent="0.3">
      <c r="A68" s="80" t="s">
        <v>44</v>
      </c>
      <c r="B68" s="81"/>
      <c r="C68" s="81"/>
      <c r="D68" s="81"/>
      <c r="E68" s="81"/>
      <c r="F68" s="81"/>
      <c r="G68" s="81"/>
      <c r="H68" s="81"/>
      <c r="I68" s="81"/>
      <c r="J68" s="81"/>
      <c r="K68" s="81"/>
      <c r="L68" s="81"/>
      <c r="M68" s="81"/>
      <c r="N68" s="81"/>
      <c r="O68" s="82"/>
    </row>
    <row r="69" spans="1:15" x14ac:dyDescent="0.3">
      <c r="A69" s="80" t="s">
        <v>43</v>
      </c>
      <c r="B69" s="81"/>
      <c r="C69" s="81"/>
      <c r="D69" s="81"/>
      <c r="E69" s="81"/>
      <c r="F69" s="81"/>
      <c r="G69" s="81"/>
      <c r="H69" s="81"/>
      <c r="I69" s="81"/>
      <c r="J69" s="81"/>
      <c r="K69" s="81"/>
      <c r="L69" s="81"/>
      <c r="M69" s="81"/>
      <c r="N69" s="81"/>
      <c r="O69" s="82"/>
    </row>
    <row r="70" spans="1:15" x14ac:dyDescent="0.3">
      <c r="A70" s="80" t="s">
        <v>54</v>
      </c>
      <c r="B70" s="81"/>
      <c r="C70" s="81"/>
      <c r="D70" s="81"/>
      <c r="E70" s="81"/>
      <c r="F70" s="81"/>
      <c r="G70" s="81"/>
      <c r="H70" s="81"/>
      <c r="I70" s="81"/>
      <c r="J70" s="81"/>
      <c r="K70" s="81"/>
      <c r="L70" s="81"/>
      <c r="M70" s="81"/>
      <c r="N70" s="81"/>
      <c r="O70" s="82"/>
    </row>
    <row r="71" spans="1:15" x14ac:dyDescent="0.3">
      <c r="A71" s="100" t="s">
        <v>47</v>
      </c>
      <c r="B71" s="101"/>
      <c r="C71" s="101"/>
      <c r="D71" s="101"/>
      <c r="E71" s="101"/>
      <c r="F71" s="101"/>
      <c r="G71" s="101"/>
      <c r="H71" s="101"/>
      <c r="I71" s="101"/>
      <c r="J71" s="101"/>
      <c r="K71" s="101"/>
      <c r="L71" s="101"/>
      <c r="M71" s="101"/>
      <c r="N71" s="101"/>
      <c r="O71" s="102"/>
    </row>
    <row r="72" spans="1:15" ht="15" customHeight="1" x14ac:dyDescent="0.3">
      <c r="A72" s="80" t="s">
        <v>42</v>
      </c>
      <c r="B72" s="81"/>
      <c r="C72" s="81"/>
      <c r="D72" s="81"/>
      <c r="E72" s="81"/>
      <c r="F72" s="81"/>
      <c r="G72" s="81"/>
      <c r="H72" s="81"/>
      <c r="I72" s="81"/>
      <c r="J72" s="81"/>
      <c r="K72" s="81"/>
      <c r="L72" s="81"/>
      <c r="M72" s="81"/>
      <c r="N72" s="81"/>
      <c r="O72" s="82"/>
    </row>
    <row r="73" spans="1:15" ht="15" customHeight="1" x14ac:dyDescent="0.3">
      <c r="A73" s="80" t="s">
        <v>55</v>
      </c>
      <c r="B73" s="81"/>
      <c r="C73" s="81"/>
      <c r="D73" s="81"/>
      <c r="E73" s="81"/>
      <c r="F73" s="81"/>
      <c r="G73" s="81"/>
      <c r="H73" s="81"/>
      <c r="I73" s="81"/>
      <c r="J73" s="81"/>
      <c r="K73" s="81"/>
      <c r="L73" s="81"/>
      <c r="M73" s="81"/>
      <c r="N73" s="81"/>
      <c r="O73" s="82"/>
    </row>
    <row r="74" spans="1:15" ht="15" customHeight="1" x14ac:dyDescent="0.3">
      <c r="A74" s="80" t="s">
        <v>56</v>
      </c>
      <c r="B74" s="81"/>
      <c r="C74" s="81"/>
      <c r="D74" s="81"/>
      <c r="E74" s="81"/>
      <c r="F74" s="81"/>
      <c r="G74" s="81"/>
      <c r="H74" s="81"/>
      <c r="I74" s="81"/>
      <c r="J74" s="81"/>
      <c r="K74" s="81"/>
      <c r="L74" s="81"/>
      <c r="M74" s="81"/>
      <c r="N74" s="81"/>
      <c r="O74" s="82"/>
    </row>
    <row r="75" spans="1:15" ht="15.75" customHeight="1" thickBot="1" x14ac:dyDescent="0.35">
      <c r="A75" s="97" t="s">
        <v>41</v>
      </c>
      <c r="B75" s="98"/>
      <c r="C75" s="98"/>
      <c r="D75" s="98"/>
      <c r="E75" s="98"/>
      <c r="F75" s="98"/>
      <c r="G75" s="98"/>
      <c r="H75" s="98"/>
      <c r="I75" s="98"/>
      <c r="J75" s="98"/>
      <c r="K75" s="98"/>
      <c r="L75" s="98"/>
      <c r="M75" s="98"/>
      <c r="N75" s="98"/>
      <c r="O75" s="99"/>
    </row>
  </sheetData>
  <mergeCells count="16">
    <mergeCell ref="A74:O74"/>
    <mergeCell ref="A75:O75"/>
    <mergeCell ref="A73:O73"/>
    <mergeCell ref="A72:O72"/>
    <mergeCell ref="A70:O70"/>
    <mergeCell ref="A71:O71"/>
    <mergeCell ref="A69:O69"/>
    <mergeCell ref="B7:D7"/>
    <mergeCell ref="E7:G7"/>
    <mergeCell ref="H7:J7"/>
    <mergeCell ref="A68:O68"/>
    <mergeCell ref="A67:O67"/>
    <mergeCell ref="A66:O66"/>
    <mergeCell ref="A65:O65"/>
    <mergeCell ref="A64:O64"/>
    <mergeCell ref="B24:BQ24"/>
  </mergeCells>
  <phoneticPr fontId="1" type="noConversion"/>
  <pageMargins left="0.7" right="0.7" top="0.75" bottom="0.75" header="0.3" footer="0.3"/>
  <pageSetup paperSize="9"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Michaelian_Proability_Theory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Sinyangwe</dc:creator>
  <cp:lastModifiedBy>Michael Sinyangwe</cp:lastModifiedBy>
  <dcterms:created xsi:type="dcterms:W3CDTF">2015-06-05T18:17:20Z</dcterms:created>
  <dcterms:modified xsi:type="dcterms:W3CDTF">2021-11-27T16:23:25Z</dcterms:modified>
</cp:coreProperties>
</file>