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micha\Dropbox\Projects - Personal\Sanctum\Michael Sinyangwe\Books\The Science of Artificial Intelligence - Part 4 - Mastering the Probabilistic Learning Surface\"/>
    </mc:Choice>
  </mc:AlternateContent>
  <xr:revisionPtr revIDLastSave="0" documentId="13_ncr:1_{64BBD1F0-612A-43AD-9E4C-892E6770766F}" xr6:coauthVersionLast="46" xr6:coauthVersionMax="46" xr10:uidLastSave="{00000000-0000-0000-0000-000000000000}"/>
  <bookViews>
    <workbookView xWindow="-120" yWindow="-120" windowWidth="21840" windowHeight="13140"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2" i="1" l="1"/>
  <c r="C12" i="1"/>
  <c r="D12" i="1"/>
  <c r="D11" i="1"/>
  <c r="C11" i="1"/>
  <c r="B11" i="1"/>
  <c r="C13" i="1" l="1"/>
  <c r="C14" i="1" s="1"/>
  <c r="C15" i="1" s="1"/>
  <c r="B13" i="1"/>
  <c r="B14" i="1" s="1"/>
  <c r="B15" i="1" s="1"/>
  <c r="D21" i="1"/>
  <c r="D13" i="1"/>
  <c r="D14" i="1" s="1"/>
  <c r="D15" i="1" s="1"/>
  <c r="C20" i="1"/>
  <c r="C21" i="1" s="1"/>
  <c r="D20" i="1"/>
  <c r="E20" i="1"/>
  <c r="E21" i="1" s="1"/>
  <c r="F20" i="1"/>
  <c r="F21" i="1" s="1"/>
  <c r="B20" i="1"/>
  <c r="B21" i="1" s="1"/>
  <c r="E22" i="1" l="1"/>
  <c r="B22" i="1"/>
  <c r="C22" i="1"/>
  <c r="D22" i="1" l="1"/>
  <c r="F22" i="1"/>
</calcChain>
</file>

<file path=xl/sharedStrings.xml><?xml version="1.0" encoding="utf-8"?>
<sst xmlns="http://schemas.openxmlformats.org/spreadsheetml/2006/main" count="30" uniqueCount="30">
  <si>
    <t>Sample 1</t>
  </si>
  <si>
    <t>Sample 2</t>
  </si>
  <si>
    <t>Sample 3</t>
  </si>
  <si>
    <t>Sample 4</t>
  </si>
  <si>
    <t>Normalised Mean Average</t>
  </si>
  <si>
    <t>Minimum Sample</t>
  </si>
  <si>
    <t>Maximum Sample</t>
  </si>
  <si>
    <t>Variable</t>
  </si>
  <si>
    <t>SIGNIFICANCE (Of Deviation From the Mean Average)</t>
  </si>
  <si>
    <t>CONFIDENCE (Of Convergence On the Mean Average)</t>
  </si>
  <si>
    <t>Sample 5</t>
  </si>
  <si>
    <t>Significance Of Deviation /%</t>
  </si>
  <si>
    <t>Dataset Cross-Normalised Significance Of Deviation /%</t>
  </si>
  <si>
    <t>Dataset 1 - Parameter</t>
  </si>
  <si>
    <t>Dataset 2 - Parameter</t>
  </si>
  <si>
    <t>Dataset 3 - Parameter</t>
  </si>
  <si>
    <t>Dataset 1 - Projection 1</t>
  </si>
  <si>
    <t>Dataset 1 - Projection 2</t>
  </si>
  <si>
    <t>Dataset 1 - Projection 3</t>
  </si>
  <si>
    <t>Dataset 1 - Projection 4</t>
  </si>
  <si>
    <t>Nota Bene 1: If you are comparing multiple dataset significances, make sure they are derived from the same number of samples. Alternatively, if this is not feasible, or if you want to improve algorithm efficiency, cross-normalise the significances by multiplying each significance value by all other sample counts, and then dividing by that particular dataset's own sample count, and then dividing by the total count of datasets.</t>
  </si>
  <si>
    <t>Sample 6</t>
  </si>
  <si>
    <t>Sample 7</t>
  </si>
  <si>
    <t>Sample 8</t>
  </si>
  <si>
    <t>Dataset 1 - Projection 5</t>
  </si>
  <si>
    <t>Normalised Scenario Mean Average</t>
  </si>
  <si>
    <t>Scenario Projection Datapoint</t>
  </si>
  <si>
    <t>Nota Bene 2: If you are calculating normalised confidence, you need to expand the original significance dataset to include the extra scenario projection datapoint. Then you calculate and use a new normalised scenario mean average in order to calculate expanded significance. This significance is subtracted from 50, because we want to invert the distribution, such that the normalised scenario mean average has the greatest confidence %. You also need to proportionally normalise the output value by dividing by expanded dataset sample count. Additionally, you have to compensate for duplicates (this is because otherwise the confidence % calculated will be too low due to 'effective' sample loss). Penultimately, you compensate for dual limits by dividing by 2 when the scenario projection datapoint sits at the limit. Penultimately, you divide by 2, in order to get a single split confidence, rather than a total +ve/-ve confidence range. Finally, you must make sure that you give all out-of-dataset range projections a confidence of 0%.</t>
  </si>
  <si>
    <t>Percentile (Spread Confidence) /%</t>
  </si>
  <si>
    <t>Normalised Scenario (Spot) Confidence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</si>
</sst>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i/>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27">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style="medium">
        <color indexed="64"/>
      </left>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s>
  <cellStyleXfs count="1">
    <xf numFmtId="0" fontId="0" fillId="0" borderId="0"/>
  </cellStyleXfs>
  <cellXfs count="43">
    <xf numFmtId="0" fontId="0" fillId="0" borderId="0" xfId="0"/>
    <xf numFmtId="0" fontId="0" fillId="0" borderId="0" xfId="0" applyAlignment="1">
      <alignment horizontal="left" vertical="top"/>
    </xf>
    <xf numFmtId="0" fontId="0" fillId="0" borderId="0" xfId="0" applyFill="1" applyBorder="1" applyAlignment="1">
      <alignment horizontal="left" vertical="top"/>
    </xf>
    <xf numFmtId="0" fontId="0" fillId="0" borderId="0" xfId="0"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7"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2" borderId="1" xfId="0" applyFill="1" applyBorder="1" applyAlignment="1">
      <alignment horizontal="left" vertical="top" wrapText="1"/>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0" borderId="18" xfId="0" applyBorder="1" applyAlignment="1">
      <alignment horizontal="left" vertical="top" wrapText="1"/>
    </xf>
    <xf numFmtId="0" fontId="0" fillId="2" borderId="10" xfId="0" applyFill="1" applyBorder="1" applyAlignment="1">
      <alignment horizontal="left" vertical="top" wrapText="1"/>
    </xf>
    <xf numFmtId="0" fontId="0" fillId="2" borderId="8" xfId="0" applyFill="1" applyBorder="1" applyAlignment="1">
      <alignment horizontal="left" vertical="top" wrapText="1"/>
    </xf>
    <xf numFmtId="0" fontId="0" fillId="2" borderId="11" xfId="0" applyFill="1" applyBorder="1" applyAlignment="1">
      <alignment horizontal="left" vertical="top" wrapText="1"/>
    </xf>
    <xf numFmtId="0" fontId="0" fillId="2" borderId="7" xfId="0" applyFill="1" applyBorder="1" applyAlignment="1">
      <alignment horizontal="left" vertical="top" wrapText="1"/>
    </xf>
    <xf numFmtId="0" fontId="0" fillId="2" borderId="11" xfId="0" applyFill="1" applyBorder="1" applyAlignment="1">
      <alignment horizontal="left" vertical="top"/>
    </xf>
    <xf numFmtId="0" fontId="0" fillId="2" borderId="3" xfId="0" applyFill="1" applyBorder="1" applyAlignment="1">
      <alignment horizontal="left" vertical="top"/>
    </xf>
    <xf numFmtId="0" fontId="0" fillId="2" borderId="7" xfId="0" applyFill="1" applyBorder="1" applyAlignment="1">
      <alignment horizontal="left" vertical="top"/>
    </xf>
    <xf numFmtId="0" fontId="0" fillId="2" borderId="4" xfId="0" applyFill="1" applyBorder="1" applyAlignment="1">
      <alignment horizontal="left" vertical="top"/>
    </xf>
    <xf numFmtId="0" fontId="0" fillId="0" borderId="19" xfId="0" applyBorder="1" applyAlignment="1">
      <alignment horizontal="left" vertical="top" wrapText="1"/>
    </xf>
    <xf numFmtId="0" fontId="0" fillId="2" borderId="12" xfId="0" applyFill="1" applyBorder="1" applyAlignment="1">
      <alignment horizontal="left" vertical="top" wrapText="1"/>
    </xf>
    <xf numFmtId="0" fontId="0" fillId="2" borderId="21" xfId="0" applyFill="1" applyBorder="1" applyAlignment="1">
      <alignment horizontal="left" vertical="top" wrapText="1"/>
    </xf>
    <xf numFmtId="0" fontId="0" fillId="2" borderId="22" xfId="0" applyFill="1"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2" fillId="0" borderId="0" xfId="0" applyFont="1" applyAlignment="1">
      <alignment horizontal="left" vertical="top"/>
    </xf>
    <xf numFmtId="0" fontId="0" fillId="2" borderId="9" xfId="0" applyFill="1" applyBorder="1" applyAlignment="1">
      <alignment horizontal="left" vertical="top" wrapText="1"/>
    </xf>
    <xf numFmtId="0" fontId="0" fillId="0" borderId="20" xfId="0" applyBorder="1" applyAlignment="1">
      <alignment horizontal="left" vertical="top" wrapText="1"/>
    </xf>
    <xf numFmtId="0" fontId="0" fillId="0" borderId="26" xfId="0" applyBorder="1" applyAlignment="1">
      <alignment horizontal="left" vertical="top" wrapText="1"/>
    </xf>
    <xf numFmtId="0" fontId="0" fillId="0" borderId="14" xfId="0" applyBorder="1" applyAlignment="1">
      <alignment horizontal="left" vertical="top"/>
    </xf>
    <xf numFmtId="0" fontId="0" fillId="0" borderId="0" xfId="0" applyFill="1" applyBorder="1" applyAlignment="1">
      <alignment horizontal="left" vertical="top" wrapText="1"/>
    </xf>
    <xf numFmtId="0" fontId="2" fillId="0" borderId="0" xfId="0" applyFont="1" applyFill="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6"/>
  <sheetViews>
    <sheetView tabSelected="1" workbookViewId="0"/>
  </sheetViews>
  <sheetFormatPr defaultRowHeight="15" x14ac:dyDescent="0.25"/>
  <cols>
    <col min="1" max="1" width="52.7109375" customWidth="1"/>
    <col min="2" max="3" width="11.5703125" bestFit="1" customWidth="1"/>
    <col min="4" max="5" width="12" bestFit="1" customWidth="1"/>
    <col min="6" max="6" width="12" customWidth="1"/>
    <col min="7" max="7" width="11.5703125" bestFit="1" customWidth="1"/>
  </cols>
  <sheetData>
    <row r="1" spans="1:6" ht="15.75" thickBot="1" x14ac:dyDescent="0.3">
      <c r="A1" s="3" t="s">
        <v>8</v>
      </c>
      <c r="B1" s="3"/>
      <c r="C1" s="3"/>
      <c r="D1" s="3"/>
      <c r="E1" s="3"/>
      <c r="F1" s="1"/>
    </row>
    <row r="2" spans="1:6" ht="30.75" thickBot="1" x14ac:dyDescent="0.3">
      <c r="A2" s="20" t="s">
        <v>7</v>
      </c>
      <c r="B2" s="33" t="s">
        <v>13</v>
      </c>
      <c r="C2" s="34" t="s">
        <v>14</v>
      </c>
      <c r="D2" s="35" t="s">
        <v>15</v>
      </c>
      <c r="E2" s="3"/>
      <c r="F2" s="1"/>
    </row>
    <row r="3" spans="1:6" x14ac:dyDescent="0.25">
      <c r="A3" s="7" t="s">
        <v>0</v>
      </c>
      <c r="B3" s="38">
        <v>5</v>
      </c>
      <c r="C3" s="31"/>
      <c r="D3" s="32"/>
      <c r="E3" s="3"/>
      <c r="F3" s="1"/>
    </row>
    <row r="4" spans="1:6" x14ac:dyDescent="0.25">
      <c r="A4" s="8" t="s">
        <v>1</v>
      </c>
      <c r="B4" s="38">
        <v>4</v>
      </c>
      <c r="C4" s="31"/>
      <c r="D4" s="32"/>
      <c r="E4" s="3"/>
      <c r="F4" s="1"/>
    </row>
    <row r="5" spans="1:6" x14ac:dyDescent="0.25">
      <c r="A5" s="8" t="s">
        <v>2</v>
      </c>
      <c r="B5" s="38">
        <v>4</v>
      </c>
      <c r="C5" s="31"/>
      <c r="D5" s="32"/>
      <c r="E5" s="3"/>
      <c r="F5" s="1"/>
    </row>
    <row r="6" spans="1:6" x14ac:dyDescent="0.25">
      <c r="A6" s="8" t="s">
        <v>3</v>
      </c>
      <c r="B6" s="38">
        <v>3</v>
      </c>
      <c r="C6" s="31"/>
      <c r="D6" s="32"/>
      <c r="E6" s="3"/>
      <c r="F6" s="1"/>
    </row>
    <row r="7" spans="1:6" x14ac:dyDescent="0.25">
      <c r="A7" s="8" t="s">
        <v>10</v>
      </c>
      <c r="B7" s="4">
        <v>3</v>
      </c>
      <c r="C7" s="6">
        <v>7</v>
      </c>
      <c r="D7" s="17"/>
      <c r="E7" s="3"/>
      <c r="F7" s="1"/>
    </row>
    <row r="8" spans="1:6" x14ac:dyDescent="0.25">
      <c r="A8" s="8" t="s">
        <v>21</v>
      </c>
      <c r="B8" s="4">
        <v>2</v>
      </c>
      <c r="C8" s="6">
        <v>5</v>
      </c>
      <c r="D8" s="5">
        <v>9</v>
      </c>
      <c r="E8" s="3"/>
      <c r="F8" s="1"/>
    </row>
    <row r="9" spans="1:6" x14ac:dyDescent="0.25">
      <c r="A9" s="8" t="s">
        <v>22</v>
      </c>
      <c r="B9" s="4">
        <v>2</v>
      </c>
      <c r="C9" s="6">
        <v>3</v>
      </c>
      <c r="D9" s="5">
        <v>5</v>
      </c>
      <c r="E9" s="3"/>
      <c r="F9" s="1"/>
    </row>
    <row r="10" spans="1:6" ht="15.75" thickBot="1" x14ac:dyDescent="0.3">
      <c r="A10" s="29" t="s">
        <v>23</v>
      </c>
      <c r="B10" s="12">
        <v>1</v>
      </c>
      <c r="C10" s="39">
        <v>1</v>
      </c>
      <c r="D10" s="13">
        <v>1</v>
      </c>
      <c r="E10" s="3"/>
      <c r="F10" s="1"/>
    </row>
    <row r="11" spans="1:6" x14ac:dyDescent="0.25">
      <c r="A11" s="21" t="s">
        <v>5</v>
      </c>
      <c r="B11" s="14">
        <f>MIN($B$3,$B$4,$B$5,$B$6,$B$7,$B$8,$B$9,$B$10)</f>
        <v>1</v>
      </c>
      <c r="C11" s="22">
        <f>MIN($C$7,$C$8,$C$9,$C$10)</f>
        <v>1</v>
      </c>
      <c r="D11" s="15">
        <f>MIN($D$8,$D$9,$D$10)</f>
        <v>1</v>
      </c>
      <c r="E11" s="3"/>
      <c r="F11" s="1"/>
    </row>
    <row r="12" spans="1:6" x14ac:dyDescent="0.25">
      <c r="A12" s="23" t="s">
        <v>6</v>
      </c>
      <c r="B12" s="16">
        <f>MAX($B$3,$B$4,$B$5,$B$6,$B$7,$B$8,$B$9,$B$10)</f>
        <v>5</v>
      </c>
      <c r="C12" s="24">
        <f>MAX($C$7,$C$8,$C$9,$C$10)</f>
        <v>7</v>
      </c>
      <c r="D12" s="17">
        <f>MAX($D$8,$D$9,$D$10)</f>
        <v>9</v>
      </c>
      <c r="E12" s="3"/>
      <c r="F12" s="1"/>
    </row>
    <row r="13" spans="1:6" x14ac:dyDescent="0.25">
      <c r="A13" s="23" t="s">
        <v>4</v>
      </c>
      <c r="B13" s="16">
        <f>(SUM($B$3:$B$10)-(($B$11-1)*8))/8</f>
        <v>3</v>
      </c>
      <c r="C13" s="24">
        <f>(SUM($C$7:$C$10)-(($C$11-1)*4))/4</f>
        <v>4</v>
      </c>
      <c r="D13" s="17">
        <f>(SUM($D$3:$D$10)-(($D$11-1)*3))/3</f>
        <v>5</v>
      </c>
      <c r="E13" s="3"/>
      <c r="F13" s="1"/>
    </row>
    <row r="14" spans="1:6" x14ac:dyDescent="0.25">
      <c r="A14" s="23" t="s">
        <v>11</v>
      </c>
      <c r="B14" s="16">
        <f>(((SQRT((($B$3-($B$11-1))-$B$13)^2)+SQRT((($B$4-($B$11-1))-$B$13)^2)+SQRT((($B$5-($B$11-1))-$B$13)^2)+SQRT((($B$6-($B$11-1))-$B$13)^2)+SQRT((($B$7-($B$11-1))-$B$13)^2)+SQRT((($B$8-($B$11-1))-$B$13)^2)+SQRT((($B$9-($B$11-1))-$B$13)^2)+SQRT((($B$10-($B$11-1))-$B$13)^2))/8)*100)</f>
        <v>100</v>
      </c>
      <c r="C14" s="24">
        <f>(((SQRT((($C$7-($C$11-1))-$C$13)^2)+SQRT((($C$8-($C$11-1))-$C$13)^2)+SQRT((($C$9-($C$11-1))-$C$13)^2)+SQRT((($C$10-($C$11-1))-$C$13)^2))/4)*100)</f>
        <v>200</v>
      </c>
      <c r="D14" s="17">
        <f>(((SQRT((($D$8-($D$11-1))-$D$13)^2)+SQRT((($D$9-($D$11-1))-$D$13)^2)+SQRT((($D$10-($D$11-1))-$D$13)^2))/3)*100)</f>
        <v>266.66666666666663</v>
      </c>
      <c r="E14" s="3"/>
      <c r="F14" s="1"/>
    </row>
    <row r="15" spans="1:6" ht="15.75" thickBot="1" x14ac:dyDescent="0.3">
      <c r="A15" s="30" t="s">
        <v>12</v>
      </c>
      <c r="B15" s="18">
        <f>(((B$14*(4+3))/8)/3)</f>
        <v>29.166666666666668</v>
      </c>
      <c r="C15" s="37">
        <f>(((C$14*(8+3))/4)/3)</f>
        <v>183.33333333333334</v>
      </c>
      <c r="D15" s="19">
        <f>(((D$14*(8+4))/3)/3)</f>
        <v>355.55555555555549</v>
      </c>
      <c r="E15" s="3"/>
      <c r="F15" s="1"/>
    </row>
    <row r="16" spans="1:6" x14ac:dyDescent="0.25">
      <c r="A16" s="36" t="s">
        <v>20</v>
      </c>
      <c r="B16" s="3"/>
      <c r="C16" s="3"/>
      <c r="D16" s="3"/>
      <c r="E16" s="3"/>
      <c r="F16" s="1"/>
    </row>
    <row r="17" spans="1:7" ht="15.75" thickBot="1" x14ac:dyDescent="0.3">
      <c r="A17" s="3"/>
      <c r="B17" s="3"/>
      <c r="C17" s="3"/>
      <c r="D17" s="3"/>
      <c r="E17" s="3"/>
      <c r="F17" s="1"/>
    </row>
    <row r="18" spans="1:7" ht="30.75" thickBot="1" x14ac:dyDescent="0.3">
      <c r="A18" s="3" t="s">
        <v>9</v>
      </c>
      <c r="B18" s="9" t="s">
        <v>16</v>
      </c>
      <c r="C18" s="10" t="s">
        <v>17</v>
      </c>
      <c r="D18" s="10" t="s">
        <v>18</v>
      </c>
      <c r="E18" s="10" t="s">
        <v>19</v>
      </c>
      <c r="F18" s="10" t="s">
        <v>24</v>
      </c>
    </row>
    <row r="19" spans="1:7" ht="15.75" thickBot="1" x14ac:dyDescent="0.3">
      <c r="A19" s="20" t="s">
        <v>26</v>
      </c>
      <c r="B19" s="9">
        <v>1</v>
      </c>
      <c r="C19" s="10">
        <v>2</v>
      </c>
      <c r="D19" s="40">
        <v>3</v>
      </c>
      <c r="E19" s="10">
        <v>4</v>
      </c>
      <c r="F19" s="11">
        <v>5</v>
      </c>
    </row>
    <row r="20" spans="1:7" x14ac:dyDescent="0.25">
      <c r="A20" s="21" t="s">
        <v>25</v>
      </c>
      <c r="B20" s="14">
        <f>((SUM($B$3:$B$10)+B$19)-(($B$11-1)*9))/9</f>
        <v>2.7777777777777777</v>
      </c>
      <c r="C20" s="22">
        <f t="shared" ref="C20:F20" si="0">((SUM($B$3:$B$10)+C$19)-(($B$11-1)*9))/9</f>
        <v>2.8888888888888888</v>
      </c>
      <c r="D20" s="22">
        <f t="shared" si="0"/>
        <v>3</v>
      </c>
      <c r="E20" s="22">
        <f t="shared" si="0"/>
        <v>3.1111111111111112</v>
      </c>
      <c r="F20" s="15">
        <f t="shared" si="0"/>
        <v>3.2222222222222223</v>
      </c>
    </row>
    <row r="21" spans="1:7" x14ac:dyDescent="0.25">
      <c r="A21" s="23" t="s">
        <v>29</v>
      </c>
      <c r="B21" s="16">
        <f>((((((SQRT((IF(B$19&gt;$B$12,0,IF(B$19&lt;$B$11,0,(50-((((SQRT((($B$3-($B$11-1))-B$20)^2)+SQRT((($B$4-($B$11-1))-B$20)^2)+SQRT((($B$5-($B$11-1))-B$20)^2)+SQRT((($B$6-($B$11-1))-B$20)^2)+SQRT((($B$7-($B$11-1))-B$20)^2)+SQRT((($B$8-($B$11-1))-B$20)^2)+SQRT((($B$9-($B$11-1))-B$20)^2)+SQRT((($B$10-($B$11-1))-B$20)^2)+SQRT(((B$19-($B$11-1))-B$20)^2))/9)*100)/9)))))^2))*MAX(1,(1+(COUNTIF($B3:$B10,B$19)-1)))))/IF(B$19=$B$11,2,IF(B$19=$B$12,2,1)))/2)*(100/$B$14))</f>
        <v>9.3449931412894376</v>
      </c>
      <c r="C21" s="24">
        <f t="shared" ref="C21:F21" si="1">((((((SQRT((IF(C$19&gt;$B$12,0,IF(C$19&lt;$B$11,0,(50-((((SQRT((($B$3-($B$11-1))-C$20)^2)+SQRT((($B$4-($B$11-1))-C$20)^2)+SQRT((($B$5-($B$11-1))-C$20)^2)+SQRT((($B$6-($B$11-1))-C$20)^2)+SQRT((($B$7-($B$11-1))-C$20)^2)+SQRT((($B$8-($B$11-1))-C$20)^2)+SQRT((($B$9-($B$11-1))-C$20)^2)+SQRT((($B$10-($B$11-1))-C$20)^2)+SQRT(((C$19-($B$11-1))-C$20)^2))/9)*100)/9)))))^2))*MAX(1,(1+(COUNTIF($B3:$B10,C$19)-1)))))/IF(C$19=$B$11,2,IF(C$19=$B$12,2,1)))/2)*(100/$B$14))</f>
        <v>38.751714677640607</v>
      </c>
      <c r="D21" s="24">
        <f t="shared" si="1"/>
        <v>40.123456790123456</v>
      </c>
      <c r="E21" s="24">
        <f t="shared" si="1"/>
        <v>38.751714677640607</v>
      </c>
      <c r="F21" s="17">
        <f t="shared" si="1"/>
        <v>9.3449931412894376</v>
      </c>
      <c r="G21" s="41"/>
    </row>
    <row r="22" spans="1:7" x14ac:dyDescent="0.25">
      <c r="A22" s="25" t="s">
        <v>28</v>
      </c>
      <c r="B22" s="26">
        <f>(100-B$21)</f>
        <v>90.655006858710564</v>
      </c>
      <c r="C22" s="27">
        <f t="shared" ref="C22:F22" si="2">(100-C$21)</f>
        <v>61.248285322359393</v>
      </c>
      <c r="D22" s="27">
        <f t="shared" si="2"/>
        <v>59.876543209876544</v>
      </c>
      <c r="E22" s="27">
        <f t="shared" si="2"/>
        <v>61.248285322359393</v>
      </c>
      <c r="F22" s="28">
        <f t="shared" si="2"/>
        <v>90.655006858710564</v>
      </c>
    </row>
    <row r="23" spans="1:7" x14ac:dyDescent="0.25">
      <c r="A23" s="42" t="s">
        <v>27</v>
      </c>
      <c r="B23" s="1"/>
      <c r="C23" s="1"/>
      <c r="D23" s="1"/>
      <c r="E23" s="1"/>
      <c r="F23" s="1"/>
    </row>
    <row r="24" spans="1:7" x14ac:dyDescent="0.25">
      <c r="A24" s="36"/>
      <c r="B24" s="1"/>
      <c r="C24" s="1"/>
      <c r="D24" s="1"/>
      <c r="E24" s="1"/>
    </row>
    <row r="25" spans="1:7" x14ac:dyDescent="0.25">
      <c r="A25" s="1"/>
      <c r="B25" s="1"/>
      <c r="C25" s="1"/>
      <c r="D25" s="1"/>
      <c r="E25" s="1"/>
    </row>
    <row r="26" spans="1:7" x14ac:dyDescent="0.25">
      <c r="A26" s="2"/>
      <c r="B26" s="1"/>
      <c r="C26" s="1"/>
      <c r="D26" s="1"/>
      <c r="E26" s="1"/>
    </row>
  </sheetData>
  <phoneticPr fontId="1" type="noConversion"/>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Sinyangwe</dc:creator>
  <cp:lastModifiedBy>Michael Sinyangwe</cp:lastModifiedBy>
  <dcterms:created xsi:type="dcterms:W3CDTF">2015-06-05T18:17:20Z</dcterms:created>
  <dcterms:modified xsi:type="dcterms:W3CDTF">2021-02-28T19:51:53Z</dcterms:modified>
</cp:coreProperties>
</file>