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fccefe1454da9a/Catedra/U El Bosque/2018-2/Programación 1/"/>
    </mc:Choice>
  </mc:AlternateContent>
  <xr:revisionPtr revIDLastSave="0" documentId="8_{71A2BE36-C832-433F-A9A2-72C81D3116C8}" xr6:coauthVersionLast="34" xr6:coauthVersionMax="34" xr10:uidLastSave="{00000000-0000-0000-0000-000000000000}"/>
  <bookViews>
    <workbookView xWindow="0" yWindow="0" windowWidth="20490" windowHeight="8130" xr2:uid="{9E9482F6-1CD2-4437-9374-957EDC66FB97}"/>
  </bookViews>
  <sheets>
    <sheet name="Cuota Pesos" sheetId="1" r:id="rId1"/>
  </sheets>
  <definedNames>
    <definedName name="_xlnm.Print_Area" localSheetId="0">'Cuota Pesos'!#REF!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6" i="1" s="1"/>
  <c r="D8" i="1"/>
  <c r="D9" i="1" s="1"/>
  <c r="D63" i="1" l="1"/>
  <c r="D55" i="1"/>
  <c r="D47" i="1"/>
  <c r="D39" i="1"/>
  <c r="D31" i="1"/>
  <c r="D24" i="1"/>
  <c r="D17" i="1"/>
  <c r="D62" i="1"/>
  <c r="D54" i="1"/>
  <c r="D46" i="1"/>
  <c r="D38" i="1"/>
  <c r="D30" i="1"/>
  <c r="D23" i="1"/>
  <c r="D59" i="1"/>
  <c r="D51" i="1"/>
  <c r="D43" i="1"/>
  <c r="D35" i="1"/>
  <c r="D27" i="1"/>
  <c r="D21" i="1"/>
  <c r="D58" i="1"/>
  <c r="D50" i="1"/>
  <c r="D42" i="1"/>
  <c r="D34" i="1"/>
  <c r="D26" i="1"/>
  <c r="D19" i="1"/>
  <c r="D10" i="1"/>
  <c r="D16" i="1"/>
  <c r="F16" i="1" s="1"/>
  <c r="D18" i="1"/>
  <c r="D20" i="1"/>
  <c r="D22" i="1"/>
  <c r="D28" i="1"/>
  <c r="D32" i="1"/>
  <c r="D36" i="1"/>
  <c r="D40" i="1"/>
  <c r="D44" i="1"/>
  <c r="D48" i="1"/>
  <c r="D52" i="1"/>
  <c r="D56" i="1"/>
  <c r="D60" i="1"/>
  <c r="C16" i="1"/>
  <c r="D25" i="1"/>
  <c r="D29" i="1"/>
  <c r="D33" i="1"/>
  <c r="D37" i="1"/>
  <c r="D41" i="1"/>
  <c r="D45" i="1"/>
  <c r="D49" i="1"/>
  <c r="D53" i="1"/>
  <c r="D57" i="1"/>
  <c r="D61" i="1"/>
  <c r="E17" i="1" l="1"/>
  <c r="F17" i="1" s="1"/>
  <c r="C17" i="1" s="1"/>
  <c r="E18" i="1" l="1"/>
  <c r="F18" i="1" s="1"/>
  <c r="C18" i="1" s="1"/>
  <c r="E19" i="1" l="1"/>
  <c r="F19" i="1" s="1"/>
  <c r="C19" i="1" s="1"/>
  <c r="E20" i="1" l="1"/>
  <c r="F20" i="1" s="1"/>
  <c r="C20" i="1" s="1"/>
  <c r="E21" i="1" l="1"/>
  <c r="F21" i="1" s="1"/>
  <c r="C21" i="1" s="1"/>
  <c r="E22" i="1" l="1"/>
  <c r="F22" i="1" s="1"/>
  <c r="C22" i="1" s="1"/>
  <c r="E23" i="1" l="1"/>
  <c r="F23" i="1" s="1"/>
  <c r="C23" i="1" s="1"/>
  <c r="E24" i="1" l="1"/>
  <c r="F24" i="1" s="1"/>
  <c r="C24" i="1" s="1"/>
  <c r="E25" i="1" l="1"/>
  <c r="F25" i="1" s="1"/>
  <c r="C25" i="1" s="1"/>
  <c r="E26" i="1" l="1"/>
  <c r="F26" i="1" s="1"/>
  <c r="C26" i="1" s="1"/>
  <c r="E27" i="1" l="1"/>
  <c r="F27" i="1" s="1"/>
  <c r="C27" i="1" s="1"/>
  <c r="E28" i="1" l="1"/>
  <c r="F28" i="1" s="1"/>
  <c r="C28" i="1" s="1"/>
  <c r="E29" i="1" l="1"/>
  <c r="F29" i="1" s="1"/>
  <c r="C29" i="1" s="1"/>
  <c r="E30" i="1" l="1"/>
  <c r="F30" i="1" s="1"/>
  <c r="C30" i="1" s="1"/>
  <c r="E31" i="1" l="1"/>
  <c r="F31" i="1" s="1"/>
  <c r="C31" i="1" s="1"/>
  <c r="E32" i="1" l="1"/>
  <c r="F32" i="1" s="1"/>
  <c r="C32" i="1" s="1"/>
  <c r="E33" i="1" l="1"/>
  <c r="F33" i="1" s="1"/>
  <c r="C33" i="1" s="1"/>
  <c r="E34" i="1" l="1"/>
  <c r="F34" i="1" s="1"/>
  <c r="C34" i="1" s="1"/>
  <c r="E35" i="1" l="1"/>
  <c r="F35" i="1" s="1"/>
  <c r="C35" i="1" s="1"/>
  <c r="E36" i="1" l="1"/>
  <c r="F36" i="1" s="1"/>
  <c r="C36" i="1" s="1"/>
  <c r="E37" i="1" l="1"/>
  <c r="F37" i="1" s="1"/>
  <c r="C37" i="1" s="1"/>
  <c r="E38" i="1" l="1"/>
  <c r="F38" i="1" s="1"/>
  <c r="C38" i="1" s="1"/>
  <c r="E39" i="1" l="1"/>
  <c r="F39" i="1" s="1"/>
  <c r="C39" i="1" s="1"/>
  <c r="E40" i="1" l="1"/>
  <c r="F40" i="1" s="1"/>
  <c r="C40" i="1" s="1"/>
  <c r="E41" i="1" l="1"/>
  <c r="F41" i="1" s="1"/>
  <c r="C41" i="1" s="1"/>
  <c r="E42" i="1" l="1"/>
  <c r="F42" i="1" s="1"/>
  <c r="C42" i="1" s="1"/>
  <c r="E43" i="1" l="1"/>
  <c r="F43" i="1" s="1"/>
  <c r="C43" i="1" s="1"/>
  <c r="E44" i="1" l="1"/>
  <c r="F44" i="1" s="1"/>
  <c r="C44" i="1" s="1"/>
  <c r="E45" i="1" l="1"/>
  <c r="F45" i="1" s="1"/>
  <c r="C45" i="1" s="1"/>
  <c r="E46" i="1" l="1"/>
  <c r="F46" i="1" s="1"/>
  <c r="C46" i="1" s="1"/>
  <c r="E47" i="1" l="1"/>
  <c r="F47" i="1" s="1"/>
  <c r="C47" i="1" s="1"/>
  <c r="E48" i="1" l="1"/>
  <c r="F48" i="1" s="1"/>
  <c r="C48" i="1" s="1"/>
  <c r="E49" i="1" l="1"/>
  <c r="F49" i="1" s="1"/>
  <c r="C49" i="1" s="1"/>
  <c r="E50" i="1" l="1"/>
  <c r="F50" i="1" s="1"/>
  <c r="C50" i="1" s="1"/>
  <c r="E51" i="1" l="1"/>
  <c r="F51" i="1" s="1"/>
  <c r="C51" i="1" s="1"/>
  <c r="E52" i="1" l="1"/>
  <c r="F52" i="1" s="1"/>
  <c r="C52" i="1" s="1"/>
  <c r="E53" i="1" l="1"/>
  <c r="F53" i="1" s="1"/>
  <c r="C53" i="1" s="1"/>
  <c r="E54" i="1" l="1"/>
  <c r="F54" i="1" s="1"/>
  <c r="C54" i="1" s="1"/>
  <c r="E55" i="1" l="1"/>
  <c r="F55" i="1" s="1"/>
  <c r="C55" i="1" s="1"/>
  <c r="E56" i="1" l="1"/>
  <c r="F56" i="1" s="1"/>
  <c r="C56" i="1" s="1"/>
  <c r="E57" i="1" l="1"/>
  <c r="F57" i="1" s="1"/>
  <c r="C57" i="1" s="1"/>
  <c r="E58" i="1" l="1"/>
  <c r="F58" i="1" s="1"/>
  <c r="C58" i="1" s="1"/>
  <c r="E59" i="1" l="1"/>
  <c r="F59" i="1" s="1"/>
  <c r="C59" i="1" s="1"/>
  <c r="E60" i="1" l="1"/>
  <c r="F60" i="1" s="1"/>
  <c r="C60" i="1" s="1"/>
  <c r="E61" i="1" l="1"/>
  <c r="F61" i="1" s="1"/>
  <c r="C61" i="1" s="1"/>
  <c r="E62" i="1" l="1"/>
  <c r="F62" i="1" s="1"/>
  <c r="C62" i="1" s="1"/>
  <c r="E63" i="1" l="1"/>
  <c r="F63" i="1" s="1"/>
  <c r="C63" i="1" s="1"/>
</calcChain>
</file>

<file path=xl/sharedStrings.xml><?xml version="1.0" encoding="utf-8"?>
<sst xmlns="http://schemas.openxmlformats.org/spreadsheetml/2006/main" count="18" uniqueCount="18">
  <si>
    <t>CALCULO DE CREDITOS DE CUOTA FIJA</t>
  </si>
  <si>
    <t>Periodo (n)</t>
  </si>
  <si>
    <t>Donde:</t>
  </si>
  <si>
    <t>Interes</t>
  </si>
  <si>
    <t>Inversión / anualidad</t>
  </si>
  <si>
    <t>Inversión</t>
  </si>
  <si>
    <t>Saldo anterior x tasa efectiva</t>
  </si>
  <si>
    <t>Tasa Efec</t>
  </si>
  <si>
    <t>Cuota pesos - intereses</t>
  </si>
  <si>
    <t>Valor Anualidad</t>
  </si>
  <si>
    <t>saldo anterior - Amortizacion</t>
  </si>
  <si>
    <t>valor Cuota</t>
  </si>
  <si>
    <t>CUOTA CONSTANTE EN PESOS</t>
  </si>
  <si>
    <t>Cuota</t>
  </si>
  <si>
    <t>saldo pesos</t>
  </si>
  <si>
    <t>Cuota Pesos</t>
  </si>
  <si>
    <t>Intereses</t>
  </si>
  <si>
    <t>Amortización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</si>
</sst>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_ * #,##0.00_ ;_ * \-#,##0.00_ ;_ * &quot;-&quot;??_ ;_ @_ "/>
  </numFmts>
  <fonts count="4" x14ac:knownFonts="1"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0" fontId="0" fillId="0" borderId="6" xfId="0" applyNumberFormat="1" applyBorder="1"/>
    <xf numFmtId="9" fontId="0" fillId="0" borderId="0" xfId="0" applyNumberFormat="1" applyBorder="1"/>
    <xf numFmtId="165" fontId="0" fillId="0" borderId="6" xfId="2" applyNumberFormat="1" applyFont="1" applyBorder="1"/>
    <xf numFmtId="10" fontId="0" fillId="0" borderId="0" xfId="3" applyNumberFormat="1" applyFont="1" applyBorder="1"/>
    <xf numFmtId="10" fontId="0" fillId="0" borderId="6" xfId="3" applyNumberFormat="1" applyFont="1" applyBorder="1"/>
    <xf numFmtId="0" fontId="0" fillId="0" borderId="6" xfId="0" applyFill="1" applyBorder="1"/>
    <xf numFmtId="165" fontId="3" fillId="0" borderId="6" xfId="2" applyNumberFormat="1" applyFont="1" applyBorder="1"/>
    <xf numFmtId="165" fontId="0" fillId="0" borderId="0" xfId="2" applyNumberFormat="1" applyFont="1" applyBorder="1"/>
    <xf numFmtId="0" fontId="3" fillId="0" borderId="0" xfId="0" applyFont="1" applyBorder="1"/>
    <xf numFmtId="0" fontId="3" fillId="0" borderId="6" xfId="0" applyFont="1" applyBorder="1"/>
    <xf numFmtId="166" fontId="3" fillId="0" borderId="6" xfId="1" applyNumberFormat="1" applyFont="1" applyBorder="1"/>
    <xf numFmtId="167" fontId="3" fillId="0" borderId="6" xfId="1" applyNumberFormat="1" applyFont="1" applyBorder="1"/>
    <xf numFmtId="0" fontId="0" fillId="0" borderId="6" xfId="0" applyBorder="1" applyAlignment="1">
      <alignment horizontal="center"/>
    </xf>
    <xf numFmtId="167" fontId="0" fillId="0" borderId="6" xfId="0" applyNumberFormat="1" applyBorder="1"/>
    <xf numFmtId="166" fontId="0" fillId="0" borderId="6" xfId="0" applyNumberFormat="1" applyBorder="1"/>
    <xf numFmtId="164" fontId="0" fillId="0" borderId="5" xfId="2" applyFont="1" applyBorder="1"/>
    <xf numFmtId="164" fontId="0" fillId="0" borderId="0" xfId="0" applyNumberFormat="1" applyBorder="1"/>
    <xf numFmtId="164" fontId="0" fillId="0" borderId="0" xfId="2" applyFont="1" applyBorder="1"/>
    <xf numFmtId="164" fontId="3" fillId="0" borderId="5" xfId="2" applyFont="1" applyBorder="1"/>
    <xf numFmtId="164" fontId="3" fillId="0" borderId="0" xfId="2" applyFont="1" applyBorder="1"/>
    <xf numFmtId="168" fontId="0" fillId="0" borderId="5" xfId="0" applyNumberFormat="1" applyBorder="1"/>
    <xf numFmtId="164" fontId="0" fillId="0" borderId="5" xfId="2" applyFont="1" applyFill="1" applyBorder="1"/>
    <xf numFmtId="164" fontId="0" fillId="0" borderId="5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2</xdr:col>
      <xdr:colOff>38100</xdr:colOff>
      <xdr:row>3</xdr:row>
      <xdr:rowOff>76200</xdr:rowOff>
    </xdr:to>
    <xdr:pic>
      <xdr:nvPicPr>
        <xdr:cNvPr id="2" name="Picture 6" descr="logoflycom">
          <a:extLst>
            <a:ext uri="{FF2B5EF4-FFF2-40B4-BE49-F238E27FC236}">
              <a16:creationId xmlns:a16="http://schemas.microsoft.com/office/drawing/2014/main" id="{4F95CC2E-57AD-4F49-90E3-63ABDEB8D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0"/>
          <a:ext cx="11715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7C2B-688D-4247-ACAA-0E10757A0878}">
  <sheetPr>
    <pageSetUpPr fitToPage="1"/>
  </sheetPr>
  <dimension ref="A1:K63"/>
  <sheetViews>
    <sheetView tabSelected="1" zoomScale="80" workbookViewId="0">
      <selection activeCell="D6" sqref="D6"/>
    </sheetView>
  </sheetViews>
  <sheetFormatPr defaultColWidth="6" defaultRowHeight="12.75" x14ac:dyDescent="0.2"/>
  <cols>
    <col min="1" max="1" width="11.42578125" customWidth="1"/>
    <col min="2" max="2" width="8.140625" customWidth="1"/>
    <col min="3" max="3" width="17.5703125" customWidth="1"/>
    <col min="4" max="4" width="15" bestFit="1" customWidth="1"/>
    <col min="5" max="5" width="14.85546875" bestFit="1" customWidth="1"/>
    <col min="6" max="6" width="16" bestFit="1" customWidth="1"/>
    <col min="7" max="7" width="14.140625" customWidth="1"/>
    <col min="8" max="14" width="15.85546875" customWidth="1"/>
  </cols>
  <sheetData>
    <row r="1" spans="1:11" ht="13.5" thickTop="1" x14ac:dyDescent="0.2">
      <c r="A1" s="1"/>
      <c r="B1" s="2"/>
      <c r="C1" s="2"/>
      <c r="D1" s="2"/>
      <c r="E1" s="2"/>
      <c r="F1" s="2"/>
      <c r="G1" s="2"/>
      <c r="H1" s="3"/>
    </row>
    <row r="2" spans="1:11" ht="20.25" x14ac:dyDescent="0.3">
      <c r="A2" s="4" t="s">
        <v>0</v>
      </c>
      <c r="B2" s="5"/>
      <c r="C2" s="5"/>
      <c r="D2" s="5"/>
      <c r="E2" s="5"/>
      <c r="F2" s="5"/>
      <c r="G2" s="5"/>
      <c r="H2" s="6"/>
    </row>
    <row r="3" spans="1:11" x14ac:dyDescent="0.2">
      <c r="A3" s="7"/>
      <c r="B3" s="8"/>
      <c r="C3" s="8"/>
      <c r="D3" s="8"/>
      <c r="E3" s="8"/>
      <c r="F3" s="8"/>
      <c r="G3" s="8"/>
      <c r="H3" s="9"/>
    </row>
    <row r="4" spans="1:11" x14ac:dyDescent="0.2">
      <c r="A4" s="7"/>
      <c r="B4" s="8"/>
      <c r="C4" s="8"/>
      <c r="D4" s="8"/>
      <c r="E4" s="8"/>
      <c r="F4" s="8"/>
      <c r="G4" s="8"/>
      <c r="H4" s="9"/>
    </row>
    <row r="5" spans="1:11" x14ac:dyDescent="0.2">
      <c r="A5" s="7"/>
      <c r="B5" s="8"/>
      <c r="C5" s="10" t="s">
        <v>1</v>
      </c>
      <c r="D5" s="10">
        <v>48</v>
      </c>
      <c r="E5" s="8"/>
      <c r="F5" s="8"/>
      <c r="G5" s="8" t="s">
        <v>2</v>
      </c>
      <c r="H5" s="9"/>
    </row>
    <row r="6" spans="1:11" x14ac:dyDescent="0.2">
      <c r="A6" s="7"/>
      <c r="B6" s="8"/>
      <c r="C6" s="10" t="s">
        <v>3</v>
      </c>
      <c r="D6" s="11">
        <v>0.23430000000000001</v>
      </c>
      <c r="E6" s="12"/>
      <c r="F6" s="8"/>
      <c r="G6" s="8" t="s">
        <v>4</v>
      </c>
      <c r="H6" s="9"/>
    </row>
    <row r="7" spans="1:11" x14ac:dyDescent="0.2">
      <c r="A7" s="7"/>
      <c r="B7" s="8"/>
      <c r="C7" s="10" t="s">
        <v>5</v>
      </c>
      <c r="D7" s="13">
        <v>28070000</v>
      </c>
      <c r="E7" s="14"/>
      <c r="F7" s="8"/>
      <c r="G7" s="8" t="s">
        <v>6</v>
      </c>
      <c r="H7" s="9"/>
    </row>
    <row r="8" spans="1:11" x14ac:dyDescent="0.2">
      <c r="A8" s="7"/>
      <c r="B8" s="8"/>
      <c r="C8" s="10" t="s">
        <v>7</v>
      </c>
      <c r="D8" s="15">
        <f>+(1+D6)^(1/12)-1</f>
        <v>1.7696765176043128E-2</v>
      </c>
      <c r="E8" s="14"/>
      <c r="F8" s="8"/>
      <c r="G8" s="8" t="s">
        <v>8</v>
      </c>
      <c r="H8" s="9"/>
    </row>
    <row r="9" spans="1:11" x14ac:dyDescent="0.2">
      <c r="A9" s="7"/>
      <c r="B9" s="8"/>
      <c r="C9" s="10" t="s">
        <v>9</v>
      </c>
      <c r="D9" s="10">
        <f>(1-(1+D8)^-D5)/D8</f>
        <v>32.161750241309868</v>
      </c>
      <c r="E9" s="14"/>
      <c r="F9" s="8"/>
      <c r="G9" s="8" t="s">
        <v>10</v>
      </c>
      <c r="H9" s="9"/>
    </row>
    <row r="10" spans="1:11" x14ac:dyDescent="0.2">
      <c r="A10" s="7"/>
      <c r="B10" s="8"/>
      <c r="C10" s="16" t="s">
        <v>11</v>
      </c>
      <c r="D10" s="17">
        <f>+D7/D9</f>
        <v>872775.88406696054</v>
      </c>
      <c r="E10" s="8"/>
      <c r="F10" s="8"/>
      <c r="G10" s="8"/>
      <c r="H10" s="9"/>
    </row>
    <row r="11" spans="1:11" x14ac:dyDescent="0.2">
      <c r="A11" s="7"/>
      <c r="B11" s="8"/>
      <c r="C11" s="8"/>
      <c r="D11" s="18"/>
      <c r="E11" s="8"/>
      <c r="F11" s="8"/>
      <c r="G11" s="8"/>
      <c r="H11" s="9"/>
    </row>
    <row r="12" spans="1:11" x14ac:dyDescent="0.2">
      <c r="A12" s="7"/>
      <c r="B12" s="8"/>
      <c r="C12" s="8"/>
      <c r="D12" s="8"/>
      <c r="E12" s="8"/>
      <c r="F12" s="8"/>
      <c r="G12" s="8"/>
      <c r="H12" s="9"/>
    </row>
    <row r="13" spans="1:11" x14ac:dyDescent="0.2">
      <c r="A13" s="7"/>
      <c r="B13" s="19" t="s">
        <v>12</v>
      </c>
      <c r="C13" s="19"/>
      <c r="D13" s="19"/>
      <c r="E13" s="19"/>
      <c r="F13" s="8"/>
      <c r="G13" s="8"/>
      <c r="H13" s="9"/>
    </row>
    <row r="14" spans="1:11" x14ac:dyDescent="0.2">
      <c r="A14" s="7"/>
      <c r="B14" s="20" t="s">
        <v>13</v>
      </c>
      <c r="C14" s="21" t="s">
        <v>14</v>
      </c>
      <c r="D14" s="22" t="s">
        <v>15</v>
      </c>
      <c r="E14" s="21" t="s">
        <v>16</v>
      </c>
      <c r="F14" s="21" t="s">
        <v>17</v>
      </c>
      <c r="G14" s="8"/>
      <c r="H14" s="9"/>
    </row>
    <row r="15" spans="1:11" x14ac:dyDescent="0.2">
      <c r="A15" s="7"/>
      <c r="B15" s="23">
        <v>0</v>
      </c>
      <c r="C15" s="24">
        <f>D7</f>
        <v>28070000</v>
      </c>
      <c r="D15" s="25"/>
      <c r="E15" s="10"/>
      <c r="F15" s="10"/>
      <c r="G15" s="8"/>
      <c r="H15" s="9"/>
    </row>
    <row r="16" spans="1:11" x14ac:dyDescent="0.2">
      <c r="A16" s="7"/>
      <c r="B16" s="23">
        <v>1</v>
      </c>
      <c r="C16" s="24">
        <f>+C15-F16</f>
        <v>27693972.314424571</v>
      </c>
      <c r="D16" s="25">
        <f t="shared" ref="D16:D63" si="0">$D$7/$D$9</f>
        <v>872775.88406696054</v>
      </c>
      <c r="E16" s="25">
        <f>+C15*$D$8</f>
        <v>496748.19849153061</v>
      </c>
      <c r="F16" s="25">
        <f>+D16-E16</f>
        <v>376027.68557542993</v>
      </c>
      <c r="G16" s="8"/>
      <c r="H16" s="9"/>
      <c r="I16" s="8"/>
      <c r="J16" s="8"/>
      <c r="K16" s="8"/>
    </row>
    <row r="17" spans="1:11" x14ac:dyDescent="0.2">
      <c r="A17" s="7"/>
      <c r="B17" s="23">
        <v>2</v>
      </c>
      <c r="C17" s="24">
        <f t="shared" ref="C17:C63" si="1">+C16-F17</f>
        <v>27311290.155197822</v>
      </c>
      <c r="D17" s="25">
        <f t="shared" si="0"/>
        <v>872775.88406696054</v>
      </c>
      <c r="E17" s="25">
        <f t="shared" ref="E17:E63" si="2">+C16*$D$8</f>
        <v>490093.72484021122</v>
      </c>
      <c r="F17" s="25">
        <f t="shared" ref="F17:F63" si="3">+D17-E17</f>
        <v>382682.15922674933</v>
      </c>
      <c r="G17" s="8"/>
      <c r="H17" s="9"/>
      <c r="I17" s="8"/>
      <c r="J17" s="8"/>
      <c r="K17" s="8"/>
    </row>
    <row r="18" spans="1:11" x14ac:dyDescent="0.2">
      <c r="A18" s="7"/>
      <c r="B18" s="23">
        <v>3</v>
      </c>
      <c r="C18" s="24">
        <f t="shared" si="1"/>
        <v>26921835.759662174</v>
      </c>
      <c r="D18" s="25">
        <f t="shared" si="0"/>
        <v>872775.88406696054</v>
      </c>
      <c r="E18" s="25">
        <f t="shared" si="2"/>
        <v>483321.4885313143</v>
      </c>
      <c r="F18" s="25">
        <f t="shared" si="3"/>
        <v>389454.39553564624</v>
      </c>
      <c r="G18" s="8"/>
      <c r="H18" s="9"/>
      <c r="I18" s="8"/>
      <c r="J18" s="8"/>
      <c r="K18" s="8"/>
    </row>
    <row r="19" spans="1:11" x14ac:dyDescent="0.2">
      <c r="A19" s="7"/>
      <c r="B19" s="23">
        <v>4</v>
      </c>
      <c r="C19" s="24">
        <f t="shared" si="1"/>
        <v>26525489.281141955</v>
      </c>
      <c r="D19" s="25">
        <f t="shared" si="0"/>
        <v>872775.88406696054</v>
      </c>
      <c r="E19" s="25">
        <f t="shared" si="2"/>
        <v>476429.40554674214</v>
      </c>
      <c r="F19" s="25">
        <f t="shared" si="3"/>
        <v>396346.4785202184</v>
      </c>
      <c r="G19" s="8"/>
      <c r="H19" s="9"/>
      <c r="I19" s="8"/>
      <c r="J19" s="8"/>
      <c r="K19" s="8"/>
    </row>
    <row r="20" spans="1:11" x14ac:dyDescent="0.2">
      <c r="A20" s="7"/>
      <c r="B20" s="23">
        <v>5</v>
      </c>
      <c r="C20" s="24">
        <f t="shared" si="1"/>
        <v>26122128.752063014</v>
      </c>
      <c r="D20" s="25">
        <f t="shared" si="0"/>
        <v>872775.88406696054</v>
      </c>
      <c r="E20" s="25">
        <f t="shared" si="2"/>
        <v>469415.35498801823</v>
      </c>
      <c r="F20" s="25">
        <f t="shared" si="3"/>
        <v>403360.52907894232</v>
      </c>
      <c r="G20" s="8"/>
      <c r="H20" s="26"/>
      <c r="I20" s="8"/>
      <c r="J20" s="8"/>
      <c r="K20" s="8"/>
    </row>
    <row r="21" spans="1:11" x14ac:dyDescent="0.2">
      <c r="A21" s="7"/>
      <c r="B21" s="23">
        <v>6</v>
      </c>
      <c r="C21" s="24">
        <f t="shared" si="1"/>
        <v>25711630.046419676</v>
      </c>
      <c r="D21" s="25">
        <f t="shared" si="0"/>
        <v>872775.88406696054</v>
      </c>
      <c r="E21" s="25">
        <f t="shared" si="2"/>
        <v>462277.17842362367</v>
      </c>
      <c r="F21" s="25">
        <f t="shared" si="3"/>
        <v>410498.70564333687</v>
      </c>
      <c r="G21" s="8"/>
      <c r="H21" s="26"/>
      <c r="I21" s="27"/>
      <c r="J21" s="8"/>
      <c r="K21" s="28"/>
    </row>
    <row r="22" spans="1:11" x14ac:dyDescent="0.2">
      <c r="A22" s="7"/>
      <c r="B22" s="23">
        <v>7</v>
      </c>
      <c r="C22" s="24">
        <f t="shared" si="1"/>
        <v>25293866.8415775</v>
      </c>
      <c r="D22" s="25">
        <f t="shared" si="0"/>
        <v>872775.88406696054</v>
      </c>
      <c r="E22" s="25">
        <f t="shared" si="2"/>
        <v>455012.6792247839</v>
      </c>
      <c r="F22" s="25">
        <f t="shared" si="3"/>
        <v>417763.20484217664</v>
      </c>
      <c r="G22" s="8"/>
      <c r="H22" s="26"/>
      <c r="I22" s="27"/>
      <c r="J22" s="8"/>
      <c r="K22" s="28"/>
    </row>
    <row r="23" spans="1:11" x14ac:dyDescent="0.2">
      <c r="A23" s="7"/>
      <c r="B23" s="23">
        <v>8</v>
      </c>
      <c r="C23" s="24">
        <f t="shared" si="1"/>
        <v>24868710.57940004</v>
      </c>
      <c r="D23" s="25">
        <f t="shared" si="0"/>
        <v>872775.88406696054</v>
      </c>
      <c r="E23" s="25">
        <f t="shared" si="2"/>
        <v>447619.6218895007</v>
      </c>
      <c r="F23" s="25">
        <f t="shared" si="3"/>
        <v>425156.26217745984</v>
      </c>
      <c r="G23" s="8"/>
      <c r="H23" s="26"/>
      <c r="I23" s="27"/>
      <c r="J23" s="8"/>
      <c r="K23" s="28"/>
    </row>
    <row r="24" spans="1:11" x14ac:dyDescent="0.2">
      <c r="A24" s="7"/>
      <c r="B24" s="23">
        <v>9</v>
      </c>
      <c r="C24" s="24">
        <f t="shared" si="1"/>
        <v>24436030.426687703</v>
      </c>
      <c r="D24" s="25">
        <f t="shared" si="0"/>
        <v>872775.88406696054</v>
      </c>
      <c r="E24" s="25">
        <f t="shared" si="2"/>
        <v>440095.73135462194</v>
      </c>
      <c r="F24" s="25">
        <f t="shared" si="3"/>
        <v>432680.1527123386</v>
      </c>
      <c r="G24" s="8"/>
      <c r="H24" s="26"/>
      <c r="I24" s="27"/>
      <c r="J24" s="8"/>
      <c r="K24" s="8"/>
    </row>
    <row r="25" spans="1:11" x14ac:dyDescent="0.2">
      <c r="A25" s="7"/>
      <c r="B25" s="23">
        <v>10</v>
      </c>
      <c r="C25" s="24">
        <f t="shared" si="1"/>
        <v>23995693.234916478</v>
      </c>
      <c r="D25" s="25">
        <f t="shared" si="0"/>
        <v>872775.88406696054</v>
      </c>
      <c r="E25" s="25">
        <f t="shared" si="2"/>
        <v>432438.69229573722</v>
      </c>
      <c r="F25" s="25">
        <f t="shared" si="3"/>
        <v>440337.19177122333</v>
      </c>
      <c r="G25" s="8"/>
      <c r="H25" s="26"/>
      <c r="I25" s="27"/>
      <c r="J25" s="8"/>
      <c r="K25" s="28"/>
    </row>
    <row r="26" spans="1:11" x14ac:dyDescent="0.2">
      <c r="A26" s="7"/>
      <c r="B26" s="23">
        <v>11</v>
      </c>
      <c r="C26" s="24">
        <f t="shared" si="1"/>
        <v>23547563.499264203</v>
      </c>
      <c r="D26" s="25">
        <f t="shared" si="0"/>
        <v>872775.88406696054</v>
      </c>
      <c r="E26" s="25">
        <f t="shared" si="2"/>
        <v>424646.14841468359</v>
      </c>
      <c r="F26" s="25">
        <f t="shared" si="3"/>
        <v>448129.73565227696</v>
      </c>
      <c r="G26" s="8"/>
      <c r="H26" s="29"/>
      <c r="I26" s="30"/>
      <c r="J26" s="8"/>
      <c r="K26" s="30"/>
    </row>
    <row r="27" spans="1:11" x14ac:dyDescent="0.2">
      <c r="A27" s="7"/>
      <c r="B27" s="23">
        <v>12</v>
      </c>
      <c r="C27" s="24">
        <f t="shared" si="1"/>
        <v>23091503.316911686</v>
      </c>
      <c r="D27" s="25">
        <f t="shared" si="0"/>
        <v>872775.88406696054</v>
      </c>
      <c r="E27" s="25">
        <f t="shared" si="2"/>
        <v>416715.70171444298</v>
      </c>
      <c r="F27" s="25">
        <f t="shared" si="3"/>
        <v>456060.18235251756</v>
      </c>
      <c r="G27" s="8"/>
      <c r="H27" s="31"/>
      <c r="I27" s="27"/>
      <c r="J27" s="8"/>
      <c r="K27" s="27"/>
    </row>
    <row r="28" spans="1:11" x14ac:dyDescent="0.2">
      <c r="A28" s="7"/>
      <c r="B28" s="23">
        <v>13</v>
      </c>
      <c r="C28" s="24">
        <f t="shared" si="1"/>
        <v>22627372.344605934</v>
      </c>
      <c r="D28" s="25">
        <f t="shared" si="0"/>
        <v>872775.88406696054</v>
      </c>
      <c r="E28" s="25">
        <f t="shared" si="2"/>
        <v>408644.9117612071</v>
      </c>
      <c r="F28" s="25">
        <f t="shared" si="3"/>
        <v>464130.97230575344</v>
      </c>
      <c r="G28" s="8"/>
      <c r="H28" s="32"/>
      <c r="I28" s="8"/>
      <c r="J28" s="8"/>
      <c r="K28" s="8"/>
    </row>
    <row r="29" spans="1:11" x14ac:dyDescent="0.2">
      <c r="A29" s="7"/>
      <c r="B29" s="23">
        <v>14</v>
      </c>
      <c r="C29" s="24">
        <f t="shared" si="1"/>
        <v>22155027.755472358</v>
      </c>
      <c r="D29" s="25">
        <f t="shared" si="0"/>
        <v>872775.88406696054</v>
      </c>
      <c r="E29" s="25">
        <f t="shared" si="2"/>
        <v>400431.29493338364</v>
      </c>
      <c r="F29" s="25">
        <f t="shared" si="3"/>
        <v>472344.5891335769</v>
      </c>
      <c r="G29" s="8"/>
      <c r="H29" s="32"/>
      <c r="I29" s="8"/>
      <c r="J29" s="8"/>
      <c r="K29" s="8"/>
    </row>
    <row r="30" spans="1:11" x14ac:dyDescent="0.2">
      <c r="A30" s="7"/>
      <c r="B30" s="23">
        <v>15</v>
      </c>
      <c r="C30" s="24">
        <f t="shared" si="1"/>
        <v>21674324.195062712</v>
      </c>
      <c r="D30" s="25">
        <f t="shared" si="0"/>
        <v>872775.88406696054</v>
      </c>
      <c r="E30" s="25">
        <f t="shared" si="2"/>
        <v>392072.3236573122</v>
      </c>
      <c r="F30" s="25">
        <f t="shared" si="3"/>
        <v>480703.56040964834</v>
      </c>
      <c r="G30" s="8"/>
      <c r="H30" s="33"/>
      <c r="I30" s="8"/>
      <c r="J30" s="8"/>
      <c r="K30" s="8"/>
    </row>
    <row r="31" spans="1:11" x14ac:dyDescent="0.2">
      <c r="A31" s="7"/>
      <c r="B31" s="23">
        <v>16</v>
      </c>
      <c r="C31" s="24">
        <f t="shared" si="1"/>
        <v>21185113.736625206</v>
      </c>
      <c r="D31" s="25">
        <f t="shared" si="0"/>
        <v>872775.88406696054</v>
      </c>
      <c r="E31" s="25">
        <f t="shared" si="2"/>
        <v>383565.42562945478</v>
      </c>
      <c r="F31" s="25">
        <f t="shared" si="3"/>
        <v>489210.45843750576</v>
      </c>
      <c r="G31" s="8"/>
      <c r="H31" s="9"/>
      <c r="I31" s="8"/>
      <c r="J31" s="8"/>
      <c r="K31" s="8"/>
    </row>
    <row r="32" spans="1:11" x14ac:dyDescent="0.2">
      <c r="A32" s="7"/>
      <c r="B32" s="23">
        <v>17</v>
      </c>
      <c r="C32" s="24">
        <f t="shared" si="1"/>
        <v>20687245.835583068</v>
      </c>
      <c r="D32" s="25">
        <f t="shared" si="0"/>
        <v>872775.88406696054</v>
      </c>
      <c r="E32" s="25">
        <f t="shared" si="2"/>
        <v>374907.98302482185</v>
      </c>
      <c r="F32" s="25">
        <f t="shared" si="3"/>
        <v>497867.90104213869</v>
      </c>
      <c r="G32" s="8"/>
      <c r="H32" s="9"/>
      <c r="I32" s="8"/>
      <c r="J32" s="8"/>
      <c r="K32" s="8"/>
    </row>
    <row r="33" spans="1:11" x14ac:dyDescent="0.2">
      <c r="A33" s="7"/>
      <c r="B33" s="23">
        <v>18</v>
      </c>
      <c r="C33" s="24">
        <f t="shared" si="1"/>
        <v>20180567.283207498</v>
      </c>
      <c r="D33" s="25">
        <f t="shared" si="0"/>
        <v>872775.88406696054</v>
      </c>
      <c r="E33" s="25">
        <f t="shared" si="2"/>
        <v>366097.33169138967</v>
      </c>
      <c r="F33" s="25">
        <f t="shared" si="3"/>
        <v>506678.55237557087</v>
      </c>
      <c r="G33" s="8"/>
      <c r="H33" s="9"/>
      <c r="I33" s="8"/>
      <c r="J33" s="8"/>
      <c r="K33" s="8"/>
    </row>
    <row r="34" spans="1:11" x14ac:dyDescent="0.2">
      <c r="A34" s="7"/>
      <c r="B34" s="23">
        <v>19</v>
      </c>
      <c r="C34" s="24">
        <f t="shared" si="1"/>
        <v>19664922.1594708</v>
      </c>
      <c r="D34" s="25">
        <f t="shared" si="0"/>
        <v>872775.88406696054</v>
      </c>
      <c r="E34" s="25">
        <f t="shared" si="2"/>
        <v>357130.76033026172</v>
      </c>
      <c r="F34" s="25">
        <f t="shared" si="3"/>
        <v>515645.12373669882</v>
      </c>
      <c r="G34" s="8"/>
      <c r="H34" s="9"/>
      <c r="I34" s="8"/>
      <c r="J34" s="8"/>
      <c r="K34" s="8"/>
    </row>
    <row r="35" spans="1:11" x14ac:dyDescent="0.2">
      <c r="A35" s="7"/>
      <c r="B35" s="23">
        <v>20</v>
      </c>
      <c r="C35" s="24">
        <f t="shared" si="1"/>
        <v>19140151.785065163</v>
      </c>
      <c r="D35" s="25">
        <f t="shared" si="0"/>
        <v>872775.88406696054</v>
      </c>
      <c r="E35" s="25">
        <f t="shared" si="2"/>
        <v>348005.5096613217</v>
      </c>
      <c r="F35" s="25">
        <f t="shared" si="3"/>
        <v>524770.37440563878</v>
      </c>
      <c r="G35" s="8"/>
      <c r="H35" s="9"/>
      <c r="I35" s="8"/>
      <c r="J35" s="8"/>
      <c r="K35" s="8"/>
    </row>
    <row r="36" spans="1:11" x14ac:dyDescent="0.2">
      <c r="A36" s="7"/>
      <c r="B36" s="23">
        <v>21</v>
      </c>
      <c r="C36" s="24">
        <f t="shared" si="1"/>
        <v>18606094.672572322</v>
      </c>
      <c r="D36" s="25">
        <f t="shared" si="0"/>
        <v>872775.88406696054</v>
      </c>
      <c r="E36" s="25">
        <f t="shared" si="2"/>
        <v>338718.77157412091</v>
      </c>
      <c r="F36" s="25">
        <f t="shared" si="3"/>
        <v>534057.11249283957</v>
      </c>
      <c r="G36" s="8"/>
      <c r="H36" s="9"/>
    </row>
    <row r="37" spans="1:11" x14ac:dyDescent="0.2">
      <c r="A37" s="7"/>
      <c r="B37" s="23">
        <v>22</v>
      </c>
      <c r="C37" s="24">
        <f t="shared" si="1"/>
        <v>18062586.476769101</v>
      </c>
      <c r="D37" s="25">
        <f t="shared" si="0"/>
        <v>872775.88406696054</v>
      </c>
      <c r="E37" s="25">
        <f t="shared" si="2"/>
        <v>329267.68826373946</v>
      </c>
      <c r="F37" s="25">
        <f t="shared" si="3"/>
        <v>543508.19580322108</v>
      </c>
      <c r="G37" s="8"/>
      <c r="H37" s="9"/>
    </row>
    <row r="38" spans="1:11" x14ac:dyDescent="0.2">
      <c r="A38" s="7"/>
      <c r="B38" s="23">
        <v>23</v>
      </c>
      <c r="C38" s="24">
        <f t="shared" si="1"/>
        <v>17509459.944053493</v>
      </c>
      <c r="D38" s="25">
        <f t="shared" si="0"/>
        <v>872775.88406696054</v>
      </c>
      <c r="E38" s="25">
        <f t="shared" si="2"/>
        <v>319649.35135135497</v>
      </c>
      <c r="F38" s="25">
        <f t="shared" si="3"/>
        <v>553126.53271560557</v>
      </c>
      <c r="G38" s="8"/>
      <c r="H38" s="9"/>
    </row>
    <row r="39" spans="1:11" x14ac:dyDescent="0.2">
      <c r="A39" s="7"/>
      <c r="B39" s="23">
        <v>24</v>
      </c>
      <c r="C39" s="24">
        <f t="shared" si="1"/>
        <v>16946544.86097578</v>
      </c>
      <c r="D39" s="25">
        <f t="shared" si="0"/>
        <v>872775.88406696054</v>
      </c>
      <c r="E39" s="25">
        <f t="shared" si="2"/>
        <v>309860.80098924792</v>
      </c>
      <c r="F39" s="25">
        <f t="shared" si="3"/>
        <v>562915.08307771268</v>
      </c>
      <c r="G39" s="8"/>
      <c r="H39" s="9"/>
    </row>
    <row r="40" spans="1:11" x14ac:dyDescent="0.2">
      <c r="A40" s="7"/>
      <c r="B40" s="23">
        <v>25</v>
      </c>
      <c r="C40" s="24">
        <f t="shared" si="1"/>
        <v>16373668.001858788</v>
      </c>
      <c r="D40" s="25">
        <f t="shared" si="0"/>
        <v>872775.88406696054</v>
      </c>
      <c r="E40" s="25">
        <f t="shared" si="2"/>
        <v>299899.02494996879</v>
      </c>
      <c r="F40" s="25">
        <f t="shared" si="3"/>
        <v>572876.85911699175</v>
      </c>
      <c r="G40" s="8"/>
      <c r="H40" s="9"/>
    </row>
    <row r="41" spans="1:11" x14ac:dyDescent="0.2">
      <c r="A41" s="7"/>
      <c r="B41" s="23">
        <v>26</v>
      </c>
      <c r="C41" s="24">
        <f t="shared" si="1"/>
        <v>15790653.075491212</v>
      </c>
      <c r="D41" s="25">
        <f t="shared" si="0"/>
        <v>872775.88406696054</v>
      </c>
      <c r="E41" s="25">
        <f t="shared" si="2"/>
        <v>289760.95769938623</v>
      </c>
      <c r="F41" s="25">
        <f t="shared" si="3"/>
        <v>583014.92636757437</v>
      </c>
      <c r="G41" s="8"/>
      <c r="H41" s="9"/>
    </row>
    <row r="42" spans="1:11" x14ac:dyDescent="0.2">
      <c r="A42" s="7"/>
      <c r="B42" s="23">
        <v>27</v>
      </c>
      <c r="C42" s="24">
        <f t="shared" si="1"/>
        <v>15197320.670877583</v>
      </c>
      <c r="D42" s="25">
        <f t="shared" si="0"/>
        <v>872775.88406696054</v>
      </c>
      <c r="E42" s="25">
        <f t="shared" si="2"/>
        <v>279443.47945333121</v>
      </c>
      <c r="F42" s="25">
        <f t="shared" si="3"/>
        <v>593332.40461362933</v>
      </c>
      <c r="G42" s="8"/>
      <c r="H42" s="9"/>
    </row>
    <row r="43" spans="1:11" x14ac:dyDescent="0.2">
      <c r="A43" s="7"/>
      <c r="B43" s="23">
        <v>28</v>
      </c>
      <c r="C43" s="24">
        <f t="shared" si="1"/>
        <v>14593488.20202817</v>
      </c>
      <c r="D43" s="25">
        <f t="shared" si="0"/>
        <v>872775.88406696054</v>
      </c>
      <c r="E43" s="25">
        <f t="shared" si="2"/>
        <v>268943.4152175468</v>
      </c>
      <c r="F43" s="25">
        <f t="shared" si="3"/>
        <v>603832.4688494138</v>
      </c>
      <c r="G43" s="8"/>
      <c r="H43" s="9"/>
    </row>
    <row r="44" spans="1:11" x14ac:dyDescent="0.2">
      <c r="A44" s="7"/>
      <c r="B44" s="23">
        <v>29</v>
      </c>
      <c r="C44" s="24">
        <f t="shared" si="1"/>
        <v>13978969.851771858</v>
      </c>
      <c r="D44" s="25">
        <f t="shared" si="0"/>
        <v>872775.88406696054</v>
      </c>
      <c r="E44" s="25">
        <f t="shared" si="2"/>
        <v>258257.53381064837</v>
      </c>
      <c r="F44" s="25">
        <f t="shared" si="3"/>
        <v>614518.35025631217</v>
      </c>
      <c r="G44" s="8"/>
      <c r="H44" s="9"/>
    </row>
    <row r="45" spans="1:11" x14ac:dyDescent="0.2">
      <c r="A45" s="7"/>
      <c r="B45" s="23">
        <v>30</v>
      </c>
      <c r="C45" s="24">
        <f t="shared" si="1"/>
        <v>13353576.51457469</v>
      </c>
      <c r="D45" s="25">
        <f t="shared" si="0"/>
        <v>872775.88406696054</v>
      </c>
      <c r="E45" s="25">
        <f t="shared" si="2"/>
        <v>247382.54686979298</v>
      </c>
      <c r="F45" s="25">
        <f t="shared" si="3"/>
        <v>625393.33719716757</v>
      </c>
      <c r="G45" s="8"/>
      <c r="H45" s="9"/>
    </row>
    <row r="46" spans="1:11" x14ac:dyDescent="0.2">
      <c r="A46" s="7"/>
      <c r="B46" s="23">
        <v>31</v>
      </c>
      <c r="C46" s="24">
        <f t="shared" si="1"/>
        <v>12717115.738346482</v>
      </c>
      <c r="D46" s="25">
        <f t="shared" si="0"/>
        <v>872775.88406696054</v>
      </c>
      <c r="E46" s="25">
        <f t="shared" si="2"/>
        <v>236315.10783875274</v>
      </c>
      <c r="F46" s="25">
        <f t="shared" si="3"/>
        <v>636460.77622820786</v>
      </c>
      <c r="G46" s="8"/>
      <c r="H46" s="9"/>
    </row>
    <row r="47" spans="1:11" x14ac:dyDescent="0.2">
      <c r="A47" s="7"/>
      <c r="B47" s="23">
        <v>32</v>
      </c>
      <c r="C47" s="24">
        <f t="shared" si="1"/>
        <v>12069391.665217601</v>
      </c>
      <c r="D47" s="25">
        <f t="shared" si="0"/>
        <v>872775.88406696054</v>
      </c>
      <c r="E47" s="25">
        <f t="shared" si="2"/>
        <v>225051.81093808002</v>
      </c>
      <c r="F47" s="25">
        <f t="shared" si="3"/>
        <v>647724.07312888047</v>
      </c>
      <c r="G47" s="8"/>
      <c r="H47" s="9"/>
    </row>
    <row r="48" spans="1:11" x14ac:dyDescent="0.2">
      <c r="A48" s="7"/>
      <c r="B48" s="23">
        <v>33</v>
      </c>
      <c r="C48" s="24">
        <f t="shared" si="1"/>
        <v>11410204.971267689</v>
      </c>
      <c r="D48" s="25">
        <f t="shared" si="0"/>
        <v>872775.88406696054</v>
      </c>
      <c r="E48" s="25">
        <f t="shared" si="2"/>
        <v>213589.19011704801</v>
      </c>
      <c r="F48" s="25">
        <f t="shared" si="3"/>
        <v>659186.69394991256</v>
      </c>
      <c r="G48" s="8"/>
      <c r="H48" s="9"/>
    </row>
    <row r="49" spans="1:8" x14ac:dyDescent="0.2">
      <c r="A49" s="7"/>
      <c r="B49" s="23">
        <v>34</v>
      </c>
      <c r="C49" s="24">
        <f t="shared" si="1"/>
        <v>10739352.805187773</v>
      </c>
      <c r="D49" s="25">
        <f t="shared" si="0"/>
        <v>872775.88406696054</v>
      </c>
      <c r="E49" s="25">
        <f t="shared" si="2"/>
        <v>201923.71798704422</v>
      </c>
      <c r="F49" s="25">
        <f t="shared" si="3"/>
        <v>670852.16607991629</v>
      </c>
      <c r="G49" s="8"/>
      <c r="H49" s="9"/>
    </row>
    <row r="50" spans="1:8" x14ac:dyDescent="0.2">
      <c r="A50" s="7"/>
      <c r="B50" s="23">
        <v>35</v>
      </c>
      <c r="C50" s="24">
        <f t="shared" si="1"/>
        <v>10056628.7258569</v>
      </c>
      <c r="D50" s="25">
        <f t="shared" si="0"/>
        <v>872775.88406696054</v>
      </c>
      <c r="E50" s="25">
        <f t="shared" si="2"/>
        <v>190051.80473608806</v>
      </c>
      <c r="F50" s="25">
        <f t="shared" si="3"/>
        <v>682724.07933087251</v>
      </c>
      <c r="G50" s="8"/>
      <c r="H50" s="9"/>
    </row>
    <row r="51" spans="1:8" x14ac:dyDescent="0.2">
      <c r="A51" s="7"/>
      <c r="B51" s="23">
        <v>36</v>
      </c>
      <c r="C51" s="24">
        <f t="shared" si="1"/>
        <v>9361822.6388140786</v>
      </c>
      <c r="D51" s="25">
        <f t="shared" si="0"/>
        <v>872775.88406696054</v>
      </c>
      <c r="E51" s="25">
        <f t="shared" si="2"/>
        <v>177969.79702413935</v>
      </c>
      <c r="F51" s="25">
        <f t="shared" si="3"/>
        <v>694806.08704282122</v>
      </c>
      <c r="G51" s="8"/>
      <c r="H51" s="9"/>
    </row>
    <row r="52" spans="1:8" x14ac:dyDescent="0.2">
      <c r="A52" s="7"/>
      <c r="B52" s="23">
        <v>37</v>
      </c>
      <c r="C52" s="24">
        <f t="shared" si="1"/>
        <v>8654720.731605975</v>
      </c>
      <c r="D52" s="25">
        <f t="shared" si="0"/>
        <v>872775.88406696054</v>
      </c>
      <c r="E52" s="25">
        <f t="shared" si="2"/>
        <v>165673.97685885718</v>
      </c>
      <c r="F52" s="25">
        <f t="shared" si="3"/>
        <v>707101.90720810334</v>
      </c>
      <c r="G52" s="8"/>
      <c r="H52" s="9"/>
    </row>
    <row r="53" spans="1:8" x14ac:dyDescent="0.2">
      <c r="A53" s="7"/>
      <c r="B53" s="23">
        <v>38</v>
      </c>
      <c r="C53" s="24">
        <f t="shared" si="1"/>
        <v>7935105.407990478</v>
      </c>
      <c r="D53" s="25">
        <f t="shared" si="0"/>
        <v>872775.88406696054</v>
      </c>
      <c r="E53" s="25">
        <f t="shared" si="2"/>
        <v>153160.56045146313</v>
      </c>
      <c r="F53" s="25">
        <f t="shared" si="3"/>
        <v>719615.32361549744</v>
      </c>
      <c r="G53" s="8"/>
      <c r="H53" s="9"/>
    </row>
    <row r="54" spans="1:8" x14ac:dyDescent="0.2">
      <c r="A54" s="7"/>
      <c r="B54" s="23">
        <v>39</v>
      </c>
      <c r="C54" s="24">
        <f t="shared" si="1"/>
        <v>7202755.2209758749</v>
      </c>
      <c r="D54" s="25">
        <f t="shared" si="0"/>
        <v>872775.88406696054</v>
      </c>
      <c r="E54" s="25">
        <f t="shared" si="2"/>
        <v>140425.6970523574</v>
      </c>
      <c r="F54" s="25">
        <f t="shared" si="3"/>
        <v>732350.18701460317</v>
      </c>
      <c r="G54" s="8"/>
      <c r="H54" s="9"/>
    </row>
    <row r="55" spans="1:8" x14ac:dyDescent="0.2">
      <c r="A55" s="7"/>
      <c r="B55" s="23">
        <v>40</v>
      </c>
      <c r="C55" s="24">
        <f t="shared" si="1"/>
        <v>6457444.8046750426</v>
      </c>
      <c r="D55" s="25">
        <f t="shared" si="0"/>
        <v>872775.88406696054</v>
      </c>
      <c r="E55" s="25">
        <f t="shared" si="2"/>
        <v>127465.46776612868</v>
      </c>
      <c r="F55" s="25">
        <f t="shared" si="3"/>
        <v>745310.41630083183</v>
      </c>
      <c r="G55" s="8"/>
      <c r="H55" s="9"/>
    </row>
    <row r="56" spans="1:8" x14ac:dyDescent="0.2">
      <c r="A56" s="7"/>
      <c r="B56" s="23">
        <v>41</v>
      </c>
      <c r="C56" s="24">
        <f t="shared" si="1"/>
        <v>5698944.8049536757</v>
      </c>
      <c r="D56" s="25">
        <f t="shared" si="0"/>
        <v>872775.88406696054</v>
      </c>
      <c r="E56" s="25">
        <f t="shared" si="2"/>
        <v>114275.88434559391</v>
      </c>
      <c r="F56" s="25">
        <f t="shared" si="3"/>
        <v>758499.99972136668</v>
      </c>
      <c r="G56" s="8"/>
      <c r="H56" s="9"/>
    </row>
    <row r="57" spans="1:8" x14ac:dyDescent="0.2">
      <c r="A57" s="7"/>
      <c r="B57" s="23">
        <v>42</v>
      </c>
      <c r="C57" s="24">
        <f t="shared" si="1"/>
        <v>4927021.8088512113</v>
      </c>
      <c r="D57" s="25">
        <f t="shared" si="0"/>
        <v>872775.88406696054</v>
      </c>
      <c r="E57" s="25">
        <f t="shared" si="2"/>
        <v>100852.8879644961</v>
      </c>
      <c r="F57" s="25">
        <f t="shared" si="3"/>
        <v>771922.99610246439</v>
      </c>
      <c r="G57" s="8"/>
      <c r="H57" s="9"/>
    </row>
    <row r="58" spans="1:8" x14ac:dyDescent="0.2">
      <c r="A58" s="7"/>
      <c r="B58" s="23">
        <v>43</v>
      </c>
      <c r="C58" s="24">
        <f t="shared" si="1"/>
        <v>4141438.2727527339</v>
      </c>
      <c r="D58" s="25">
        <f t="shared" si="0"/>
        <v>872775.88406696054</v>
      </c>
      <c r="E58" s="25">
        <f t="shared" si="2"/>
        <v>87192.34796848314</v>
      </c>
      <c r="F58" s="25">
        <f t="shared" si="3"/>
        <v>785583.53609847743</v>
      </c>
      <c r="G58" s="8"/>
      <c r="H58" s="9"/>
    </row>
    <row r="59" spans="1:8" x14ac:dyDescent="0.2">
      <c r="A59" s="7"/>
      <c r="B59" s="23">
        <v>44</v>
      </c>
      <c r="C59" s="24">
        <f t="shared" si="1"/>
        <v>3341952.4492897559</v>
      </c>
      <c r="D59" s="25">
        <f t="shared" si="0"/>
        <v>872775.88406696054</v>
      </c>
      <c r="E59" s="25">
        <f t="shared" si="2"/>
        <v>73290.060603982784</v>
      </c>
      <c r="F59" s="25">
        <f t="shared" si="3"/>
        <v>799485.82346297777</v>
      </c>
      <c r="G59" s="8"/>
      <c r="H59" s="9"/>
    </row>
    <row r="60" spans="1:8" x14ac:dyDescent="0.2">
      <c r="A60" s="7"/>
      <c r="B60" s="23">
        <v>45</v>
      </c>
      <c r="C60" s="24">
        <f t="shared" si="1"/>
        <v>2528318.3129473785</v>
      </c>
      <c r="D60" s="25">
        <f t="shared" si="0"/>
        <v>872775.88406696054</v>
      </c>
      <c r="E60" s="25">
        <f t="shared" si="2"/>
        <v>59141.747724582987</v>
      </c>
      <c r="F60" s="25">
        <f t="shared" si="3"/>
        <v>813634.13634237752</v>
      </c>
      <c r="G60" s="8"/>
      <c r="H60" s="9"/>
    </row>
    <row r="61" spans="1:8" x14ac:dyDescent="0.2">
      <c r="A61" s="7"/>
      <c r="B61" s="23">
        <v>46</v>
      </c>
      <c r="C61" s="24">
        <f t="shared" si="1"/>
        <v>1700285.4843549372</v>
      </c>
      <c r="D61" s="25">
        <f t="shared" si="0"/>
        <v>872775.88406696054</v>
      </c>
      <c r="E61" s="25">
        <f t="shared" si="2"/>
        <v>44743.055474519279</v>
      </c>
      <c r="F61" s="25">
        <f t="shared" si="3"/>
        <v>828032.82859244128</v>
      </c>
      <c r="G61" s="8"/>
      <c r="H61" s="9"/>
    </row>
    <row r="62" spans="1:8" x14ac:dyDescent="0.2">
      <c r="A62" s="7"/>
      <c r="B62" s="23">
        <v>47</v>
      </c>
      <c r="C62" s="24">
        <f t="shared" si="1"/>
        <v>857599.15323684074</v>
      </c>
      <c r="D62" s="25">
        <f t="shared" si="0"/>
        <v>872775.88406696054</v>
      </c>
      <c r="E62" s="25">
        <f t="shared" si="2"/>
        <v>30089.552948864075</v>
      </c>
      <c r="F62" s="25">
        <f t="shared" si="3"/>
        <v>842686.33111809648</v>
      </c>
      <c r="G62" s="8"/>
      <c r="H62" s="9"/>
    </row>
    <row r="63" spans="1:8" x14ac:dyDescent="0.2">
      <c r="A63" s="7"/>
      <c r="B63" s="23">
        <v>48</v>
      </c>
      <c r="C63" s="24">
        <f t="shared" si="1"/>
        <v>-1.1397060006856918E-7</v>
      </c>
      <c r="D63" s="25">
        <f t="shared" si="0"/>
        <v>872775.88406696054</v>
      </c>
      <c r="E63" s="25">
        <f t="shared" si="2"/>
        <v>15176.730830005798</v>
      </c>
      <c r="F63" s="25">
        <f t="shared" si="3"/>
        <v>857599.15323695471</v>
      </c>
      <c r="G63" s="8"/>
      <c r="H63" s="9"/>
    </row>
  </sheetData>
  <mergeCells count="1">
    <mergeCell ref="A2:H2"/>
  </mergeCells>
  <printOptions horizontalCentered="1"/>
  <pageMargins left="0.78740157480314965" right="0.78740157480314965" top="0.78740157480314965" bottom="0.98425196850393704" header="0" footer="0"/>
  <pageSetup scale="52" orientation="portrait" horizontalDpi="300" verticalDpi="300" r:id="rId1"/>
  <headerFooter alignWithMargins="0">
    <oddHeader>&amp;CLaboratorios Metlen</oddHeader>
    <oddFooter>&amp;CInformación Confidencial&amp;R&amp;P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Cuota 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D. Camargo L</dc:creator>
  <cp:lastModifiedBy>Ricardo D. Camargo L</cp:lastModifiedBy>
  <dcterms:created xsi:type="dcterms:W3CDTF">2018-09-03T03:04:50Z</dcterms:created>
  <dcterms:modified xsi:type="dcterms:W3CDTF">2018-09-03T03:05:52Z</dcterms:modified>
</cp:coreProperties>
</file>