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HSLU\FS18\PAIND\1_Dokumente\"/>
    </mc:Choice>
  </mc:AlternateContent>
  <bookViews>
    <workbookView xWindow="0" yWindow="0" windowWidth="28800" windowHeight="12225"/>
  </bookViews>
  <sheets>
    <sheet name="Feeder" sheetId="3" r:id="rId1"/>
    <sheet name="Master" sheetId="2" r:id="rId2"/>
  </sheets>
  <definedNames>
    <definedName name="_xlnm._FilterDatabase" localSheetId="0" hidden="1">Feeder!$B$8:$K$36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2" l="1"/>
  <c r="I8" i="2"/>
  <c r="I9" i="2"/>
  <c r="I10" i="2"/>
  <c r="I7" i="2"/>
  <c r="J39" i="3"/>
  <c r="H29" i="3"/>
  <c r="I29" i="3" s="1"/>
  <c r="H21" i="3"/>
  <c r="I21" i="3" s="1"/>
  <c r="H27" i="3"/>
  <c r="I27" i="3" s="1"/>
  <c r="H15" i="3"/>
  <c r="I15" i="3" s="1"/>
  <c r="H9" i="3"/>
  <c r="I9" i="3" s="1"/>
  <c r="H18" i="3"/>
  <c r="I18" i="3" s="1"/>
  <c r="H19" i="3"/>
  <c r="I19" i="3" s="1"/>
  <c r="H25" i="3"/>
  <c r="I25" i="3" s="1"/>
  <c r="H11" i="3"/>
  <c r="I11" i="3" s="1"/>
  <c r="H24" i="3"/>
  <c r="I24" i="3" s="1"/>
  <c r="H14" i="3"/>
  <c r="I14" i="3" s="1"/>
  <c r="H26" i="3"/>
  <c r="I26" i="3" s="1"/>
  <c r="H22" i="3"/>
  <c r="I22" i="3" s="1"/>
  <c r="H28" i="3"/>
  <c r="I28" i="3" s="1"/>
  <c r="H13" i="3"/>
  <c r="I13" i="3" s="1"/>
  <c r="H20" i="3"/>
  <c r="I20" i="3" s="1"/>
  <c r="H17" i="3"/>
  <c r="I17" i="3" s="1"/>
  <c r="H16" i="3"/>
  <c r="I16" i="3" s="1"/>
  <c r="H33" i="3"/>
  <c r="I33" i="3" s="1"/>
  <c r="H31" i="3"/>
  <c r="I31" i="3" s="1"/>
  <c r="H35" i="3"/>
  <c r="I35" i="3" s="1"/>
  <c r="H36" i="3"/>
  <c r="I36" i="3" s="1"/>
  <c r="H34" i="3"/>
  <c r="I34" i="3" s="1"/>
  <c r="H32" i="3"/>
  <c r="I32" i="3" s="1"/>
  <c r="H30" i="3"/>
  <c r="I30" i="3" s="1"/>
  <c r="H23" i="3"/>
  <c r="I23" i="3" s="1"/>
  <c r="H10" i="3"/>
  <c r="I10" i="3" s="1"/>
  <c r="H38" i="3"/>
  <c r="I38" i="3" s="1"/>
  <c r="H37" i="3"/>
  <c r="I37" i="3" s="1"/>
  <c r="H39" i="3"/>
  <c r="H42" i="3"/>
  <c r="I42" i="3" s="1"/>
  <c r="H40" i="3"/>
  <c r="I40" i="3" s="1"/>
  <c r="H41" i="3"/>
  <c r="I41" i="3" s="1"/>
  <c r="H12" i="3"/>
  <c r="I12" i="3" s="1"/>
  <c r="I39" i="3" l="1"/>
  <c r="I44" i="3" s="1"/>
  <c r="J44" i="3" s="1"/>
</calcChain>
</file>

<file path=xl/sharedStrings.xml><?xml version="1.0" encoding="utf-8"?>
<sst xmlns="http://schemas.openxmlformats.org/spreadsheetml/2006/main" count="181" uniqueCount="102">
  <si>
    <t>Lieferant</t>
  </si>
  <si>
    <t>Total</t>
  </si>
  <si>
    <t>PCB</t>
  </si>
  <si>
    <t>653-EESX1350</t>
  </si>
  <si>
    <t>Einweglichtschranke</t>
  </si>
  <si>
    <t>863-BC847CLT1G</t>
  </si>
  <si>
    <t>579-TC1262-3.3VDBTR</t>
  </si>
  <si>
    <t>LDO Spannungsregler</t>
  </si>
  <si>
    <t>612-LL3301NF065QG</t>
  </si>
  <si>
    <t>SMD Taster</t>
  </si>
  <si>
    <t>595-DRV8835DSSR</t>
  </si>
  <si>
    <t>649-202112100010C4LF</t>
  </si>
  <si>
    <t>810-C2012JB1A225K08A</t>
  </si>
  <si>
    <t>Kondensator 2.2uF</t>
  </si>
  <si>
    <t>140-VZL221M1CTR-0607</t>
  </si>
  <si>
    <t>Kondensator 220uF</t>
  </si>
  <si>
    <t>774-406I35D08M00000</t>
  </si>
  <si>
    <t>Quarz 8 MHz</t>
  </si>
  <si>
    <t>300-70-978</t>
  </si>
  <si>
    <t>Distanzstück 15 mm</t>
  </si>
  <si>
    <t>Mouser</t>
  </si>
  <si>
    <t>Distrelec</t>
  </si>
  <si>
    <t>667-ESE-22MH57</t>
  </si>
  <si>
    <t>Detektorschalter</t>
  </si>
  <si>
    <t>520-.327-CDX-1082</t>
  </si>
  <si>
    <t>Quarz 32.768kHz</t>
  </si>
  <si>
    <t>810-MPZ2012S331A</t>
  </si>
  <si>
    <t>Ferrit 330 Ohm</t>
  </si>
  <si>
    <t>821-BAS40-05</t>
  </si>
  <si>
    <t>Shottky Dioden</t>
  </si>
  <si>
    <t>720-LOR976-PS-1</t>
  </si>
  <si>
    <t>LED Orange</t>
  </si>
  <si>
    <t>Anzahl pro Feeder</t>
  </si>
  <si>
    <t>300-09-339</t>
  </si>
  <si>
    <t>DC Power Jack, Female, 6.4 mm</t>
  </si>
  <si>
    <t>143-65-383</t>
  </si>
  <si>
    <t>Stiftleiste DIN 41651, Male</t>
  </si>
  <si>
    <t>143-12-170</t>
  </si>
  <si>
    <t>Federleiste DIN 41651, Female</t>
  </si>
  <si>
    <t>Kostenzusammenstellung PnP Feeder</t>
  </si>
  <si>
    <t>Position</t>
  </si>
  <si>
    <t>Bereich</t>
  </si>
  <si>
    <t>Artikelname</t>
  </si>
  <si>
    <t>Bestellnummer</t>
  </si>
  <si>
    <t>Kosten pro Stück</t>
  </si>
  <si>
    <t>Kosten 50 Feeder</t>
  </si>
  <si>
    <t>Elektro</t>
  </si>
  <si>
    <t>Anzahl 50 Feeder</t>
  </si>
  <si>
    <t>Transistor BC847</t>
  </si>
  <si>
    <t>H-Brücke DRV8835</t>
  </si>
  <si>
    <t>2x5 Pin Sockel (SWD)</t>
  </si>
  <si>
    <t>Kondensator 330nF</t>
  </si>
  <si>
    <t>Kondensator 1uF</t>
  </si>
  <si>
    <t>Kondensator 100nF</t>
  </si>
  <si>
    <t>Widerstand 100 Ohm</t>
  </si>
  <si>
    <t>Widerstand 10 kOhm</t>
  </si>
  <si>
    <t>Widerstand 47 Ohm</t>
  </si>
  <si>
    <t>Widerstand 470 Ohm</t>
  </si>
  <si>
    <t>Widerstand 100 kOhm</t>
  </si>
  <si>
    <t>Widerstand 0 Ohm</t>
  </si>
  <si>
    <t>Widerstand 4.7 kOhm</t>
  </si>
  <si>
    <t>Mikrokontroller MK20</t>
  </si>
  <si>
    <t>DC-Getriebemotoren 150:1</t>
  </si>
  <si>
    <t>mech.</t>
  </si>
  <si>
    <t>Abstandsbolzen</t>
  </si>
  <si>
    <t>Sprocket</t>
  </si>
  <si>
    <t>PCB Feeder</t>
  </si>
  <si>
    <t>PCB Seitenwand</t>
  </si>
  <si>
    <t>Es wurden die Gesamtkosten für 50 Feeder berechnet, wenn alle Komponenten extern beschafft werden.</t>
  </si>
  <si>
    <t>PCBWay</t>
  </si>
  <si>
    <t xml:space="preserve">710-885012207098 </t>
  </si>
  <si>
    <t>77-VJ0805Y105MXQTBC</t>
  </si>
  <si>
    <t>Bemerkung</t>
  </si>
  <si>
    <t>22.50/kg</t>
  </si>
  <si>
    <t xml:space="preserve">Die Unterschiede von Kosten zwischen den Feedern wurden gemittelt. </t>
  </si>
  <si>
    <t>*siehe Bemerkung</t>
  </si>
  <si>
    <t>~28 gramm/feeder</t>
  </si>
  <si>
    <t>77-VJ0805Y334MXJTBC</t>
  </si>
  <si>
    <t>300-56-854</t>
  </si>
  <si>
    <t>300-38-263</t>
  </si>
  <si>
    <t>300-56-855</t>
  </si>
  <si>
    <t>300-56-850</t>
  </si>
  <si>
    <t>300-56-894</t>
  </si>
  <si>
    <t>300-56-890</t>
  </si>
  <si>
    <t>300-56-891</t>
  </si>
  <si>
    <t>G4F3CD2FC5F5E2</t>
  </si>
  <si>
    <t>TinySine</t>
  </si>
  <si>
    <t>Kosten Stk. Mengenrabatt</t>
  </si>
  <si>
    <t>Gemittelter Preis</t>
  </si>
  <si>
    <t xml:space="preserve">Die Preise wurden zwischen April und Juni 2018 von den Lieferantenwebseiten entnommen. </t>
  </si>
  <si>
    <t xml:space="preserve">841-MK20DX128VFT5 </t>
  </si>
  <si>
    <t>Anzahl pro Master</t>
  </si>
  <si>
    <t>Kosten pro Master</t>
  </si>
  <si>
    <t>Es wurden die Gesamtkosten für 1 Master berechnet.</t>
  </si>
  <si>
    <t>Das tinyK22 welches benötigt wird ist in dieser Zusammenstellung nicht miteinbezogen.</t>
  </si>
  <si>
    <t>Kostenzusammenstellung PnP Master-Board</t>
  </si>
  <si>
    <t>PCB Master</t>
  </si>
  <si>
    <t>~21 gramm/master</t>
  </si>
  <si>
    <t>PLA Material</t>
  </si>
  <si>
    <t>3d-printerstore</t>
  </si>
  <si>
    <t>10 Stück</t>
  </si>
  <si>
    <t>Exkl. Versandkosten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</si>
</sst>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49" fontId="0" fillId="0" borderId="5" xfId="0" applyNumberFormat="1" applyFill="1" applyBorder="1"/>
    <xf numFmtId="0" fontId="1" fillId="0" borderId="6" xfId="0" applyFont="1" applyBorder="1" applyAlignment="1">
      <alignment wrapText="1"/>
    </xf>
    <xf numFmtId="0" fontId="0" fillId="0" borderId="6" xfId="0" applyBorder="1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right" indent="3"/>
    </xf>
    <xf numFmtId="0" fontId="0" fillId="0" borderId="5" xfId="0" applyBorder="1" applyAlignment="1">
      <alignment horizontal="right" indent="4"/>
    </xf>
    <xf numFmtId="0" fontId="0" fillId="0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workbookViewId="0">
      <selection activeCell="D42" sqref="D42"/>
    </sheetView>
  </sheetViews>
  <sheetFormatPr baseColWidth="10" defaultRowHeight="15" x14ac:dyDescent="0.25"/>
  <cols>
    <col min="2" max="2" width="8" customWidth="1"/>
    <col min="4" max="4" width="29" bestFit="1" customWidth="1"/>
    <col min="5" max="5" width="26.7109375" customWidth="1"/>
    <col min="6" max="6" width="14.5703125" bestFit="1" customWidth="1"/>
    <col min="7" max="10" width="14.42578125" style="5" customWidth="1"/>
    <col min="11" max="11" width="27" customWidth="1"/>
  </cols>
  <sheetData>
    <row r="1" spans="2:11" ht="18.75" x14ac:dyDescent="0.3">
      <c r="B1" s="2" t="s">
        <v>39</v>
      </c>
    </row>
    <row r="3" spans="2:11" x14ac:dyDescent="0.25">
      <c r="B3" t="s">
        <v>68</v>
      </c>
    </row>
    <row r="4" spans="2:11" x14ac:dyDescent="0.25">
      <c r="B4" t="s">
        <v>74</v>
      </c>
    </row>
    <row r="5" spans="2:11" x14ac:dyDescent="0.25">
      <c r="B5" t="s">
        <v>89</v>
      </c>
      <c r="C5" s="3"/>
      <c r="D5" s="3"/>
      <c r="E5" s="3"/>
      <c r="F5" s="3"/>
    </row>
    <row r="6" spans="2:11" x14ac:dyDescent="0.25">
      <c r="B6" t="s">
        <v>101</v>
      </c>
      <c r="C6" s="3"/>
      <c r="D6" s="3"/>
      <c r="E6" s="3"/>
      <c r="F6" s="3"/>
    </row>
    <row r="7" spans="2:11" x14ac:dyDescent="0.25">
      <c r="C7" s="3"/>
      <c r="D7" s="3"/>
      <c r="E7" s="3"/>
      <c r="F7" s="3"/>
    </row>
    <row r="8" spans="2:11" s="4" customFormat="1" ht="31.5" customHeight="1" x14ac:dyDescent="0.25">
      <c r="B8" s="21" t="s">
        <v>40</v>
      </c>
      <c r="C8" s="11" t="s">
        <v>41</v>
      </c>
      <c r="D8" s="11" t="s">
        <v>42</v>
      </c>
      <c r="E8" s="11" t="s">
        <v>43</v>
      </c>
      <c r="F8" s="11" t="s">
        <v>0</v>
      </c>
      <c r="G8" s="12" t="s">
        <v>32</v>
      </c>
      <c r="H8" s="12" t="s">
        <v>47</v>
      </c>
      <c r="I8" s="12" t="s">
        <v>45</v>
      </c>
      <c r="J8" s="12" t="s">
        <v>87</v>
      </c>
      <c r="K8" s="19" t="s">
        <v>72</v>
      </c>
    </row>
    <row r="9" spans="2:11" x14ac:dyDescent="0.25">
      <c r="B9" s="22">
        <v>1</v>
      </c>
      <c r="C9" s="14" t="s">
        <v>46</v>
      </c>
      <c r="D9" s="15" t="s">
        <v>50</v>
      </c>
      <c r="E9" s="15" t="s">
        <v>11</v>
      </c>
      <c r="F9" s="16" t="s">
        <v>20</v>
      </c>
      <c r="G9" s="17">
        <v>1</v>
      </c>
      <c r="H9" s="25">
        <f t="shared" ref="H9:H42" si="0">G9*50</f>
        <v>50</v>
      </c>
      <c r="I9" s="24">
        <f t="shared" ref="I9:I42" si="1">H9*J9</f>
        <v>29.7</v>
      </c>
      <c r="J9" s="23">
        <v>0.59399999999999997</v>
      </c>
      <c r="K9" s="20"/>
    </row>
    <row r="10" spans="2:11" x14ac:dyDescent="0.25">
      <c r="B10" s="22">
        <v>2</v>
      </c>
      <c r="C10" s="14" t="s">
        <v>46</v>
      </c>
      <c r="D10" s="18" t="s">
        <v>62</v>
      </c>
      <c r="E10" s="14" t="s">
        <v>85</v>
      </c>
      <c r="F10" s="16" t="s">
        <v>86</v>
      </c>
      <c r="G10" s="17">
        <v>2</v>
      </c>
      <c r="H10" s="25">
        <f t="shared" si="0"/>
        <v>100</v>
      </c>
      <c r="I10" s="24">
        <f t="shared" si="1"/>
        <v>500</v>
      </c>
      <c r="J10" s="23">
        <v>5</v>
      </c>
      <c r="K10" s="20"/>
    </row>
    <row r="11" spans="2:11" x14ac:dyDescent="0.25">
      <c r="B11" s="22">
        <v>3</v>
      </c>
      <c r="C11" s="14" t="s">
        <v>46</v>
      </c>
      <c r="D11" s="15" t="s">
        <v>23</v>
      </c>
      <c r="E11" s="15" t="s">
        <v>22</v>
      </c>
      <c r="F11" s="16" t="s">
        <v>20</v>
      </c>
      <c r="G11" s="17">
        <v>1</v>
      </c>
      <c r="H11" s="25">
        <f t="shared" si="0"/>
        <v>50</v>
      </c>
      <c r="I11" s="24">
        <f t="shared" si="1"/>
        <v>25.900000000000002</v>
      </c>
      <c r="J11" s="23">
        <v>0.51800000000000002</v>
      </c>
      <c r="K11" s="20"/>
    </row>
    <row r="12" spans="2:11" x14ac:dyDescent="0.25">
      <c r="B12" s="22">
        <v>4</v>
      </c>
      <c r="C12" s="14" t="s">
        <v>46</v>
      </c>
      <c r="D12" s="15" t="s">
        <v>4</v>
      </c>
      <c r="E12" s="15" t="s">
        <v>3</v>
      </c>
      <c r="F12" s="16" t="s">
        <v>20</v>
      </c>
      <c r="G12" s="17">
        <v>1</v>
      </c>
      <c r="H12" s="25">
        <f t="shared" si="0"/>
        <v>50</v>
      </c>
      <c r="I12" s="24">
        <f t="shared" si="1"/>
        <v>70</v>
      </c>
      <c r="J12" s="23">
        <v>1.4</v>
      </c>
      <c r="K12" s="20"/>
    </row>
    <row r="13" spans="2:11" x14ac:dyDescent="0.25">
      <c r="B13" s="22">
        <v>5</v>
      </c>
      <c r="C13" s="14" t="s">
        <v>46</v>
      </c>
      <c r="D13" s="15" t="s">
        <v>38</v>
      </c>
      <c r="E13" s="15" t="s">
        <v>37</v>
      </c>
      <c r="F13" s="16" t="s">
        <v>21</v>
      </c>
      <c r="G13" s="17">
        <v>2</v>
      </c>
      <c r="H13" s="25">
        <f t="shared" si="0"/>
        <v>100</v>
      </c>
      <c r="I13" s="24">
        <f t="shared" si="1"/>
        <v>113.99999999999999</v>
      </c>
      <c r="J13" s="23">
        <v>1.1399999999999999</v>
      </c>
      <c r="K13" s="20"/>
    </row>
    <row r="14" spans="2:11" x14ac:dyDescent="0.25">
      <c r="B14" s="22">
        <v>6</v>
      </c>
      <c r="C14" s="14" t="s">
        <v>46</v>
      </c>
      <c r="D14" s="15" t="s">
        <v>27</v>
      </c>
      <c r="E14" s="15" t="s">
        <v>26</v>
      </c>
      <c r="F14" s="16" t="s">
        <v>20</v>
      </c>
      <c r="G14" s="17">
        <v>1</v>
      </c>
      <c r="H14" s="25">
        <f t="shared" si="0"/>
        <v>50</v>
      </c>
      <c r="I14" s="24">
        <f t="shared" si="1"/>
        <v>4.95</v>
      </c>
      <c r="J14" s="23">
        <v>9.9000000000000005E-2</v>
      </c>
      <c r="K14" s="20"/>
    </row>
    <row r="15" spans="2:11" x14ac:dyDescent="0.25">
      <c r="B15" s="22">
        <v>7</v>
      </c>
      <c r="C15" s="14" t="s">
        <v>46</v>
      </c>
      <c r="D15" s="15" t="s">
        <v>49</v>
      </c>
      <c r="E15" s="15" t="s">
        <v>10</v>
      </c>
      <c r="F15" s="16" t="s">
        <v>20</v>
      </c>
      <c r="G15" s="17">
        <v>1</v>
      </c>
      <c r="H15" s="25">
        <f t="shared" si="0"/>
        <v>50</v>
      </c>
      <c r="I15" s="24">
        <f t="shared" si="1"/>
        <v>75.5</v>
      </c>
      <c r="J15" s="23">
        <v>1.51</v>
      </c>
      <c r="K15" s="20"/>
    </row>
    <row r="16" spans="2:11" x14ac:dyDescent="0.25">
      <c r="B16" s="22">
        <v>8</v>
      </c>
      <c r="C16" s="14" t="s">
        <v>46</v>
      </c>
      <c r="D16" s="18" t="s">
        <v>53</v>
      </c>
      <c r="E16" s="14" t="s">
        <v>70</v>
      </c>
      <c r="F16" s="16" t="s">
        <v>20</v>
      </c>
      <c r="G16" s="17">
        <v>9</v>
      </c>
      <c r="H16" s="25">
        <f t="shared" si="0"/>
        <v>450</v>
      </c>
      <c r="I16" s="24">
        <f t="shared" si="1"/>
        <v>18.900000000000002</v>
      </c>
      <c r="J16" s="23">
        <v>4.2000000000000003E-2</v>
      </c>
      <c r="K16" s="20"/>
    </row>
    <row r="17" spans="2:11" x14ac:dyDescent="0.25">
      <c r="B17" s="22">
        <v>9</v>
      </c>
      <c r="C17" s="14" t="s">
        <v>46</v>
      </c>
      <c r="D17" s="18" t="s">
        <v>52</v>
      </c>
      <c r="E17" s="14" t="s">
        <v>71</v>
      </c>
      <c r="F17" s="16" t="s">
        <v>20</v>
      </c>
      <c r="G17" s="17">
        <v>1</v>
      </c>
      <c r="H17" s="25">
        <f t="shared" si="0"/>
        <v>50</v>
      </c>
      <c r="I17" s="24">
        <f t="shared" si="1"/>
        <v>1.9</v>
      </c>
      <c r="J17" s="23">
        <v>3.7999999999999999E-2</v>
      </c>
      <c r="K17" s="20"/>
    </row>
    <row r="18" spans="2:11" x14ac:dyDescent="0.25">
      <c r="B18" s="22">
        <v>10</v>
      </c>
      <c r="C18" s="14" t="s">
        <v>46</v>
      </c>
      <c r="D18" s="15" t="s">
        <v>13</v>
      </c>
      <c r="E18" s="15" t="s">
        <v>12</v>
      </c>
      <c r="F18" s="16" t="s">
        <v>20</v>
      </c>
      <c r="G18" s="17">
        <v>3</v>
      </c>
      <c r="H18" s="25">
        <f t="shared" si="0"/>
        <v>150</v>
      </c>
      <c r="I18" s="24">
        <f t="shared" si="1"/>
        <v>7.6499999999999995</v>
      </c>
      <c r="J18" s="23">
        <v>5.0999999999999997E-2</v>
      </c>
      <c r="K18" s="20"/>
    </row>
    <row r="19" spans="2:11" x14ac:dyDescent="0.25">
      <c r="B19" s="22">
        <v>11</v>
      </c>
      <c r="C19" s="14" t="s">
        <v>46</v>
      </c>
      <c r="D19" s="15" t="s">
        <v>15</v>
      </c>
      <c r="E19" s="15" t="s">
        <v>14</v>
      </c>
      <c r="F19" s="16" t="s">
        <v>20</v>
      </c>
      <c r="G19" s="17">
        <v>2</v>
      </c>
      <c r="H19" s="25">
        <f t="shared" si="0"/>
        <v>100</v>
      </c>
      <c r="I19" s="24">
        <f t="shared" si="1"/>
        <v>13.600000000000001</v>
      </c>
      <c r="J19" s="23">
        <v>0.13600000000000001</v>
      </c>
      <c r="K19" s="20"/>
    </row>
    <row r="20" spans="2:11" x14ac:dyDescent="0.25">
      <c r="B20" s="22">
        <v>12</v>
      </c>
      <c r="C20" s="14" t="s">
        <v>46</v>
      </c>
      <c r="D20" s="18" t="s">
        <v>51</v>
      </c>
      <c r="E20" s="14" t="s">
        <v>77</v>
      </c>
      <c r="F20" s="16" t="s">
        <v>20</v>
      </c>
      <c r="G20" s="17">
        <v>2</v>
      </c>
      <c r="H20" s="25">
        <f t="shared" si="0"/>
        <v>100</v>
      </c>
      <c r="I20" s="24">
        <f t="shared" si="1"/>
        <v>3.1</v>
      </c>
      <c r="J20" s="23">
        <v>3.1E-2</v>
      </c>
      <c r="K20" s="20"/>
    </row>
    <row r="21" spans="2:11" x14ac:dyDescent="0.25">
      <c r="B21" s="22">
        <v>13</v>
      </c>
      <c r="C21" s="14" t="s">
        <v>46</v>
      </c>
      <c r="D21" s="15" t="s">
        <v>7</v>
      </c>
      <c r="E21" s="15" t="s">
        <v>6</v>
      </c>
      <c r="F21" s="16" t="s">
        <v>20</v>
      </c>
      <c r="G21" s="17">
        <v>1</v>
      </c>
      <c r="H21" s="25">
        <f t="shared" si="0"/>
        <v>50</v>
      </c>
      <c r="I21" s="24">
        <f t="shared" si="1"/>
        <v>22.35</v>
      </c>
      <c r="J21" s="23">
        <v>0.44700000000000001</v>
      </c>
      <c r="K21" s="20"/>
    </row>
    <row r="22" spans="2:11" x14ac:dyDescent="0.25">
      <c r="B22" s="22">
        <v>14</v>
      </c>
      <c r="C22" s="14" t="s">
        <v>46</v>
      </c>
      <c r="D22" s="15" t="s">
        <v>31</v>
      </c>
      <c r="E22" s="15" t="s">
        <v>30</v>
      </c>
      <c r="F22" s="16" t="s">
        <v>20</v>
      </c>
      <c r="G22" s="17">
        <v>1</v>
      </c>
      <c r="H22" s="25">
        <f t="shared" si="0"/>
        <v>50</v>
      </c>
      <c r="I22" s="24">
        <f t="shared" si="1"/>
        <v>9.35</v>
      </c>
      <c r="J22" s="23">
        <v>0.187</v>
      </c>
      <c r="K22" s="20"/>
    </row>
    <row r="23" spans="2:11" x14ac:dyDescent="0.25">
      <c r="B23" s="22">
        <v>15</v>
      </c>
      <c r="C23" s="14" t="s">
        <v>46</v>
      </c>
      <c r="D23" s="18" t="s">
        <v>61</v>
      </c>
      <c r="E23" t="s">
        <v>90</v>
      </c>
      <c r="F23" s="16" t="s">
        <v>20</v>
      </c>
      <c r="G23" s="17">
        <v>1</v>
      </c>
      <c r="H23" s="25">
        <f t="shared" si="0"/>
        <v>50</v>
      </c>
      <c r="I23" s="24">
        <f t="shared" si="1"/>
        <v>229.5</v>
      </c>
      <c r="J23" s="23">
        <v>4.59</v>
      </c>
      <c r="K23" s="20"/>
    </row>
    <row r="24" spans="2:11" x14ac:dyDescent="0.25">
      <c r="B24" s="22">
        <v>16</v>
      </c>
      <c r="C24" s="14" t="s">
        <v>46</v>
      </c>
      <c r="D24" s="15" t="s">
        <v>25</v>
      </c>
      <c r="E24" s="15" t="s">
        <v>24</v>
      </c>
      <c r="F24" s="16" t="s">
        <v>20</v>
      </c>
      <c r="G24" s="17">
        <v>1</v>
      </c>
      <c r="H24" s="25">
        <f t="shared" si="0"/>
        <v>50</v>
      </c>
      <c r="I24" s="24">
        <f t="shared" si="1"/>
        <v>26.35</v>
      </c>
      <c r="J24" s="23">
        <v>0.52700000000000002</v>
      </c>
      <c r="K24" s="20"/>
    </row>
    <row r="25" spans="2:11" x14ac:dyDescent="0.25">
      <c r="B25" s="22">
        <v>17</v>
      </c>
      <c r="C25" s="14" t="s">
        <v>46</v>
      </c>
      <c r="D25" s="15" t="s">
        <v>17</v>
      </c>
      <c r="E25" s="15" t="s">
        <v>16</v>
      </c>
      <c r="F25" s="16" t="s">
        <v>20</v>
      </c>
      <c r="G25" s="17">
        <v>1</v>
      </c>
      <c r="H25" s="25">
        <f t="shared" si="0"/>
        <v>50</v>
      </c>
      <c r="I25" s="24">
        <f t="shared" si="1"/>
        <v>28.95</v>
      </c>
      <c r="J25" s="23">
        <v>0.57899999999999996</v>
      </c>
      <c r="K25" s="20"/>
    </row>
    <row r="26" spans="2:11" ht="15" customHeight="1" x14ac:dyDescent="0.25">
      <c r="B26" s="22">
        <v>18</v>
      </c>
      <c r="C26" s="14" t="s">
        <v>46</v>
      </c>
      <c r="D26" s="15" t="s">
        <v>29</v>
      </c>
      <c r="E26" s="15" t="s">
        <v>28</v>
      </c>
      <c r="F26" s="16" t="s">
        <v>20</v>
      </c>
      <c r="G26" s="17">
        <v>1</v>
      </c>
      <c r="H26" s="25">
        <f t="shared" si="0"/>
        <v>50</v>
      </c>
      <c r="I26" s="24">
        <f t="shared" si="1"/>
        <v>15.5</v>
      </c>
      <c r="J26" s="23">
        <v>0.31</v>
      </c>
      <c r="K26" s="20"/>
    </row>
    <row r="27" spans="2:11" x14ac:dyDescent="0.25">
      <c r="B27" s="22">
        <v>19</v>
      </c>
      <c r="C27" s="14" t="s">
        <v>46</v>
      </c>
      <c r="D27" s="15" t="s">
        <v>9</v>
      </c>
      <c r="E27" s="15" t="s">
        <v>8</v>
      </c>
      <c r="F27" s="16" t="s">
        <v>20</v>
      </c>
      <c r="G27" s="17">
        <v>3</v>
      </c>
      <c r="H27" s="25">
        <f t="shared" si="0"/>
        <v>150</v>
      </c>
      <c r="I27" s="24">
        <f t="shared" si="1"/>
        <v>69</v>
      </c>
      <c r="J27" s="23">
        <v>0.46</v>
      </c>
      <c r="K27" s="20"/>
    </row>
    <row r="28" spans="2:11" x14ac:dyDescent="0.25">
      <c r="B28" s="22">
        <v>20</v>
      </c>
      <c r="C28" s="14" t="s">
        <v>46</v>
      </c>
      <c r="D28" s="15" t="s">
        <v>36</v>
      </c>
      <c r="E28" s="15" t="s">
        <v>35</v>
      </c>
      <c r="F28" s="16" t="s">
        <v>21</v>
      </c>
      <c r="G28" s="17">
        <v>2</v>
      </c>
      <c r="H28" s="25">
        <f t="shared" si="0"/>
        <v>100</v>
      </c>
      <c r="I28" s="24">
        <f t="shared" si="1"/>
        <v>123</v>
      </c>
      <c r="J28" s="23">
        <v>1.23</v>
      </c>
      <c r="K28" s="20"/>
    </row>
    <row r="29" spans="2:11" x14ac:dyDescent="0.25">
      <c r="B29" s="22">
        <v>21</v>
      </c>
      <c r="C29" s="14" t="s">
        <v>46</v>
      </c>
      <c r="D29" s="15" t="s">
        <v>48</v>
      </c>
      <c r="E29" s="15" t="s">
        <v>5</v>
      </c>
      <c r="F29" s="16" t="s">
        <v>20</v>
      </c>
      <c r="G29" s="17">
        <v>1</v>
      </c>
      <c r="H29" s="25">
        <f t="shared" si="0"/>
        <v>50</v>
      </c>
      <c r="I29" s="24">
        <f t="shared" si="1"/>
        <v>5</v>
      </c>
      <c r="J29" s="23">
        <v>0.1</v>
      </c>
      <c r="K29" s="20"/>
    </row>
    <row r="30" spans="2:11" x14ac:dyDescent="0.25">
      <c r="B30" s="22">
        <v>22</v>
      </c>
      <c r="C30" s="14" t="s">
        <v>46</v>
      </c>
      <c r="D30" s="18" t="s">
        <v>59</v>
      </c>
      <c r="E30" s="14" t="s">
        <v>81</v>
      </c>
      <c r="F30" s="16" t="s">
        <v>21</v>
      </c>
      <c r="G30" s="17">
        <v>2</v>
      </c>
      <c r="H30" s="25">
        <f t="shared" si="0"/>
        <v>100</v>
      </c>
      <c r="I30" s="24">
        <f t="shared" si="1"/>
        <v>1.4200000000000002</v>
      </c>
      <c r="J30" s="23">
        <v>1.4200000000000001E-2</v>
      </c>
      <c r="K30" s="20"/>
    </row>
    <row r="31" spans="2:11" x14ac:dyDescent="0.25">
      <c r="B31" s="22">
        <v>23</v>
      </c>
      <c r="C31" s="14" t="s">
        <v>46</v>
      </c>
      <c r="D31" s="18" t="s">
        <v>55</v>
      </c>
      <c r="E31" s="14" t="s">
        <v>78</v>
      </c>
      <c r="F31" s="16" t="s">
        <v>21</v>
      </c>
      <c r="G31" s="17">
        <v>2</v>
      </c>
      <c r="H31" s="25">
        <f t="shared" si="0"/>
        <v>100</v>
      </c>
      <c r="I31" s="24">
        <f t="shared" si="1"/>
        <v>1.4200000000000002</v>
      </c>
      <c r="J31" s="23">
        <v>1.4200000000000001E-2</v>
      </c>
      <c r="K31" s="20"/>
    </row>
    <row r="32" spans="2:11" x14ac:dyDescent="0.25">
      <c r="B32" s="22">
        <v>24</v>
      </c>
      <c r="C32" s="14" t="s">
        <v>46</v>
      </c>
      <c r="D32" s="18" t="s">
        <v>58</v>
      </c>
      <c r="E32" s="14" t="s">
        <v>80</v>
      </c>
      <c r="F32" s="16" t="s">
        <v>21</v>
      </c>
      <c r="G32" s="17">
        <v>3</v>
      </c>
      <c r="H32" s="25">
        <f t="shared" si="0"/>
        <v>150</v>
      </c>
      <c r="I32" s="24">
        <f t="shared" si="1"/>
        <v>2.1300000000000003</v>
      </c>
      <c r="J32" s="23">
        <v>1.4200000000000001E-2</v>
      </c>
      <c r="K32" s="20"/>
    </row>
    <row r="33" spans="2:11" x14ac:dyDescent="0.25">
      <c r="B33" s="22">
        <v>25</v>
      </c>
      <c r="C33" s="14" t="s">
        <v>46</v>
      </c>
      <c r="D33" s="18" t="s">
        <v>54</v>
      </c>
      <c r="E33" s="14" t="s">
        <v>79</v>
      </c>
      <c r="F33" s="16" t="s">
        <v>21</v>
      </c>
      <c r="G33" s="17">
        <v>1</v>
      </c>
      <c r="H33" s="25">
        <f t="shared" si="0"/>
        <v>50</v>
      </c>
      <c r="I33" s="24">
        <f t="shared" si="1"/>
        <v>0.71000000000000008</v>
      </c>
      <c r="J33" s="23">
        <v>1.4200000000000001E-2</v>
      </c>
      <c r="K33" s="20"/>
    </row>
    <row r="34" spans="2:11" x14ac:dyDescent="0.25">
      <c r="B34" s="22">
        <v>26</v>
      </c>
      <c r="C34" s="14" t="s">
        <v>46</v>
      </c>
      <c r="D34" s="18" t="s">
        <v>60</v>
      </c>
      <c r="E34" s="14" t="s">
        <v>84</v>
      </c>
      <c r="F34" s="16" t="s">
        <v>21</v>
      </c>
      <c r="G34" s="17">
        <v>1</v>
      </c>
      <c r="H34" s="25">
        <f t="shared" si="0"/>
        <v>50</v>
      </c>
      <c r="I34" s="24">
        <f t="shared" si="1"/>
        <v>0.71000000000000008</v>
      </c>
      <c r="J34" s="23">
        <v>1.4200000000000001E-2</v>
      </c>
      <c r="K34" s="20"/>
    </row>
    <row r="35" spans="2:11" x14ac:dyDescent="0.25">
      <c r="B35" s="22">
        <v>27</v>
      </c>
      <c r="C35" s="14" t="s">
        <v>46</v>
      </c>
      <c r="D35" s="18" t="s">
        <v>56</v>
      </c>
      <c r="E35" s="14" t="s">
        <v>82</v>
      </c>
      <c r="F35" s="16" t="s">
        <v>21</v>
      </c>
      <c r="G35" s="17">
        <v>1</v>
      </c>
      <c r="H35" s="25">
        <f t="shared" si="0"/>
        <v>50</v>
      </c>
      <c r="I35" s="24">
        <f t="shared" si="1"/>
        <v>0.71000000000000008</v>
      </c>
      <c r="J35" s="23">
        <v>1.4200000000000001E-2</v>
      </c>
      <c r="K35" s="20"/>
    </row>
    <row r="36" spans="2:11" x14ac:dyDescent="0.25">
      <c r="B36" s="22">
        <v>28</v>
      </c>
      <c r="C36" s="14" t="s">
        <v>46</v>
      </c>
      <c r="D36" s="18" t="s">
        <v>57</v>
      </c>
      <c r="E36" s="14" t="s">
        <v>83</v>
      </c>
      <c r="F36" s="16" t="s">
        <v>21</v>
      </c>
      <c r="G36" s="17">
        <v>1</v>
      </c>
      <c r="H36" s="25">
        <f t="shared" si="0"/>
        <v>50</v>
      </c>
      <c r="I36" s="24">
        <f t="shared" si="1"/>
        <v>0.71000000000000008</v>
      </c>
      <c r="J36" s="23">
        <v>1.4200000000000001E-2</v>
      </c>
      <c r="K36" s="20"/>
    </row>
    <row r="37" spans="2:11" x14ac:dyDescent="0.25">
      <c r="B37" s="22">
        <v>29</v>
      </c>
      <c r="C37" s="14" t="s">
        <v>63</v>
      </c>
      <c r="D37" s="18" t="s">
        <v>64</v>
      </c>
      <c r="E37" s="14" t="s">
        <v>75</v>
      </c>
      <c r="F37" s="16" t="s">
        <v>21</v>
      </c>
      <c r="G37" s="17">
        <v>2</v>
      </c>
      <c r="H37" s="25">
        <f t="shared" si="0"/>
        <v>100</v>
      </c>
      <c r="I37" s="24">
        <f t="shared" si="1"/>
        <v>50</v>
      </c>
      <c r="J37" s="23">
        <v>0.5</v>
      </c>
      <c r="K37" s="20" t="s">
        <v>88</v>
      </c>
    </row>
    <row r="38" spans="2:11" x14ac:dyDescent="0.25">
      <c r="B38" s="22">
        <v>30</v>
      </c>
      <c r="C38" s="14" t="s">
        <v>63</v>
      </c>
      <c r="D38" s="15" t="s">
        <v>19</v>
      </c>
      <c r="E38" s="15" t="s">
        <v>18</v>
      </c>
      <c r="F38" s="16" t="s">
        <v>21</v>
      </c>
      <c r="G38" s="17">
        <v>1</v>
      </c>
      <c r="H38" s="25">
        <f t="shared" si="0"/>
        <v>50</v>
      </c>
      <c r="I38" s="24">
        <f t="shared" si="1"/>
        <v>66.5</v>
      </c>
      <c r="J38" s="23">
        <v>1.33</v>
      </c>
      <c r="K38" s="20"/>
    </row>
    <row r="39" spans="2:11" x14ac:dyDescent="0.25">
      <c r="B39" s="22">
        <v>31</v>
      </c>
      <c r="C39" s="14" t="s">
        <v>63</v>
      </c>
      <c r="D39" s="18" t="s">
        <v>98</v>
      </c>
      <c r="E39" s="14" t="s">
        <v>76</v>
      </c>
      <c r="F39" s="14" t="s">
        <v>99</v>
      </c>
      <c r="G39" s="17">
        <v>1</v>
      </c>
      <c r="H39" s="25">
        <f t="shared" si="0"/>
        <v>50</v>
      </c>
      <c r="I39" s="24">
        <f t="shared" si="1"/>
        <v>31.5</v>
      </c>
      <c r="J39" s="23">
        <f>(0.0225*28)</f>
        <v>0.63</v>
      </c>
      <c r="K39" s="20" t="s">
        <v>73</v>
      </c>
    </row>
    <row r="40" spans="2:11" x14ac:dyDescent="0.25">
      <c r="B40" s="22">
        <v>32</v>
      </c>
      <c r="C40" s="14" t="s">
        <v>2</v>
      </c>
      <c r="D40" s="18" t="s">
        <v>66</v>
      </c>
      <c r="E40" s="14"/>
      <c r="F40" s="14" t="s">
        <v>69</v>
      </c>
      <c r="G40" s="17">
        <v>1</v>
      </c>
      <c r="H40" s="25">
        <f t="shared" si="0"/>
        <v>50</v>
      </c>
      <c r="I40" s="24">
        <f t="shared" si="1"/>
        <v>142</v>
      </c>
      <c r="J40" s="23">
        <v>2.84</v>
      </c>
      <c r="K40" s="20"/>
    </row>
    <row r="41" spans="2:11" x14ac:dyDescent="0.25">
      <c r="B41" s="22">
        <v>33</v>
      </c>
      <c r="C41" s="14" t="s">
        <v>2</v>
      </c>
      <c r="D41" s="18" t="s">
        <v>67</v>
      </c>
      <c r="E41" s="14"/>
      <c r="F41" s="14" t="s">
        <v>69</v>
      </c>
      <c r="G41" s="17">
        <v>1</v>
      </c>
      <c r="H41" s="25">
        <f t="shared" si="0"/>
        <v>50</v>
      </c>
      <c r="I41" s="24">
        <f t="shared" si="1"/>
        <v>142</v>
      </c>
      <c r="J41" s="23">
        <v>2.84</v>
      </c>
      <c r="K41" s="20"/>
    </row>
    <row r="42" spans="2:11" x14ac:dyDescent="0.25">
      <c r="B42" s="22">
        <v>34</v>
      </c>
      <c r="C42" s="14" t="s">
        <v>2</v>
      </c>
      <c r="D42" s="18" t="s">
        <v>65</v>
      </c>
      <c r="E42" s="14"/>
      <c r="F42" s="14" t="s">
        <v>69</v>
      </c>
      <c r="G42" s="17">
        <v>1</v>
      </c>
      <c r="H42" s="25">
        <f t="shared" si="0"/>
        <v>50</v>
      </c>
      <c r="I42" s="24">
        <f t="shared" si="1"/>
        <v>43</v>
      </c>
      <c r="J42" s="23">
        <v>0.86</v>
      </c>
      <c r="K42" s="20"/>
    </row>
    <row r="43" spans="2:11" ht="15.75" thickBot="1" x14ac:dyDescent="0.3">
      <c r="E43" s="3"/>
      <c r="F43" s="3"/>
      <c r="G43" s="6"/>
    </row>
    <row r="44" spans="2:11" ht="15.75" thickBot="1" x14ac:dyDescent="0.3">
      <c r="E44" s="3"/>
      <c r="F44" s="3"/>
      <c r="G44" s="6"/>
      <c r="H44" s="7" t="s">
        <v>1</v>
      </c>
      <c r="I44" s="8">
        <f>(SUM(I9:I42))</f>
        <v>1877.0100000000004</v>
      </c>
      <c r="J44" s="9">
        <f>I44/50</f>
        <v>37.540200000000006</v>
      </c>
    </row>
    <row r="45" spans="2:11" x14ac:dyDescent="0.25">
      <c r="E45" s="3"/>
      <c r="F45" s="3"/>
      <c r="G45" s="6"/>
    </row>
    <row r="46" spans="2:11" x14ac:dyDescent="0.25">
      <c r="E46" s="3"/>
      <c r="F46" s="3"/>
      <c r="G46" s="6"/>
    </row>
    <row r="47" spans="2:11" x14ac:dyDescent="0.25">
      <c r="E47" s="3"/>
      <c r="F47" s="3"/>
      <c r="G47" s="6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workbookViewId="0">
      <selection activeCell="E22" sqref="E22"/>
    </sheetView>
  </sheetViews>
  <sheetFormatPr baseColWidth="10" defaultRowHeight="15" x14ac:dyDescent="0.25"/>
  <cols>
    <col min="4" max="4" width="29" bestFit="1" customWidth="1"/>
    <col min="5" max="5" width="17.7109375" bestFit="1" customWidth="1"/>
    <col min="6" max="6" width="14.5703125" bestFit="1" customWidth="1"/>
    <col min="8" max="8" width="12.140625" bestFit="1" customWidth="1"/>
  </cols>
  <sheetData>
    <row r="1" spans="2:10" ht="18.75" x14ac:dyDescent="0.3">
      <c r="B1" s="2" t="s">
        <v>95</v>
      </c>
      <c r="G1" s="5"/>
      <c r="H1" s="5"/>
      <c r="I1" s="5"/>
      <c r="J1" s="5"/>
    </row>
    <row r="2" spans="2:10" x14ac:dyDescent="0.25">
      <c r="G2" s="5"/>
      <c r="H2" s="5"/>
      <c r="I2" s="5"/>
      <c r="J2" s="5"/>
    </row>
    <row r="3" spans="2:10" x14ac:dyDescent="0.25">
      <c r="B3" t="s">
        <v>93</v>
      </c>
      <c r="G3" s="5"/>
      <c r="H3" s="5"/>
      <c r="I3" s="5"/>
      <c r="J3" s="5"/>
    </row>
    <row r="4" spans="2:10" x14ac:dyDescent="0.25">
      <c r="B4" t="s">
        <v>94</v>
      </c>
      <c r="G4" s="5"/>
      <c r="H4" s="5"/>
      <c r="I4" s="5"/>
      <c r="J4" s="5"/>
    </row>
    <row r="5" spans="2:10" x14ac:dyDescent="0.25">
      <c r="C5" s="3"/>
      <c r="D5" s="3"/>
      <c r="E5" s="3"/>
      <c r="F5" s="3"/>
      <c r="G5" s="5"/>
      <c r="H5" s="5"/>
      <c r="I5" s="5"/>
      <c r="J5" s="5"/>
    </row>
    <row r="6" spans="2:10" ht="30" x14ac:dyDescent="0.25">
      <c r="B6" s="10" t="s">
        <v>40</v>
      </c>
      <c r="C6" s="11" t="s">
        <v>41</v>
      </c>
      <c r="D6" s="11" t="s">
        <v>42</v>
      </c>
      <c r="E6" s="11" t="s">
        <v>43</v>
      </c>
      <c r="F6" s="11" t="s">
        <v>0</v>
      </c>
      <c r="G6" s="12" t="s">
        <v>91</v>
      </c>
      <c r="H6" s="12" t="s">
        <v>44</v>
      </c>
      <c r="I6" s="12" t="s">
        <v>92</v>
      </c>
      <c r="J6" s="19" t="s">
        <v>72</v>
      </c>
    </row>
    <row r="7" spans="2:10" x14ac:dyDescent="0.25">
      <c r="B7" s="13">
        <v>1</v>
      </c>
      <c r="C7" s="14" t="s">
        <v>46</v>
      </c>
      <c r="D7" s="15" t="s">
        <v>36</v>
      </c>
      <c r="E7" s="15" t="s">
        <v>35</v>
      </c>
      <c r="F7" s="16" t="s">
        <v>21</v>
      </c>
      <c r="G7" s="17">
        <v>2</v>
      </c>
      <c r="H7" s="17">
        <v>1.58</v>
      </c>
      <c r="I7" s="17">
        <f>H7*G7</f>
        <v>3.16</v>
      </c>
      <c r="J7" s="20"/>
    </row>
    <row r="8" spans="2:10" x14ac:dyDescent="0.25">
      <c r="B8" s="13">
        <v>1</v>
      </c>
      <c r="C8" s="14" t="s">
        <v>46</v>
      </c>
      <c r="D8" s="1" t="s">
        <v>34</v>
      </c>
      <c r="E8" s="1" t="s">
        <v>33</v>
      </c>
      <c r="F8" s="16" t="s">
        <v>21</v>
      </c>
      <c r="G8" s="17">
        <v>1</v>
      </c>
      <c r="H8" s="17">
        <v>2.0499999999999998</v>
      </c>
      <c r="I8" s="17">
        <f t="shared" ref="I8:I10" si="0">H8*G8</f>
        <v>2.0499999999999998</v>
      </c>
      <c r="J8" s="20"/>
    </row>
    <row r="9" spans="2:10" x14ac:dyDescent="0.25">
      <c r="B9" s="13">
        <v>1</v>
      </c>
      <c r="C9" s="14" t="s">
        <v>2</v>
      </c>
      <c r="D9" s="15" t="s">
        <v>96</v>
      </c>
      <c r="E9" s="15"/>
      <c r="F9" s="16" t="s">
        <v>69</v>
      </c>
      <c r="G9" s="17">
        <v>1</v>
      </c>
      <c r="H9" s="17">
        <v>0.5</v>
      </c>
      <c r="I9" s="17">
        <f t="shared" si="0"/>
        <v>0.5</v>
      </c>
      <c r="J9" s="20" t="s">
        <v>100</v>
      </c>
    </row>
    <row r="10" spans="2:10" x14ac:dyDescent="0.25">
      <c r="B10" s="26">
        <v>1</v>
      </c>
      <c r="C10" s="14" t="s">
        <v>63</v>
      </c>
      <c r="D10" s="18" t="s">
        <v>98</v>
      </c>
      <c r="E10" s="14" t="s">
        <v>97</v>
      </c>
      <c r="F10" s="14" t="s">
        <v>99</v>
      </c>
      <c r="G10" s="17">
        <v>1</v>
      </c>
      <c r="H10" s="25">
        <v>0.47249999999999998</v>
      </c>
      <c r="I10" s="17">
        <f t="shared" si="0"/>
        <v>0.47249999999999998</v>
      </c>
      <c r="J10" s="20" t="s">
        <v>73</v>
      </c>
    </row>
    <row r="11" spans="2:10" ht="15.75" thickBot="1" x14ac:dyDescent="0.3"/>
    <row r="12" spans="2:10" ht="15.75" thickBot="1" x14ac:dyDescent="0.3">
      <c r="H12" s="7" t="s">
        <v>1</v>
      </c>
      <c r="I12" s="9">
        <f>(SUM(I7:I10))</f>
        <v>6.1825000000000001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Feeder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2018-04-09T06:55:33Z</dcterms:created>
  <dcterms:modified xsi:type="dcterms:W3CDTF">2018-06-02T16:05:34Z</dcterms:modified>
</cp:coreProperties>
</file>