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git\CQUPT-Physics-Lab\原始数据处理表\"/>
    </mc:Choice>
  </mc:AlternateContent>
  <xr:revisionPtr revIDLastSave="0" documentId="13_ncr:1_{85692F2E-D45C-4D49-B9FE-8B9F395F786E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I8" i="1"/>
  <c r="J5" i="1"/>
  <c r="K5" i="1"/>
  <c r="L5" i="1"/>
  <c r="M5" i="1"/>
  <c r="I5" i="1"/>
  <c r="C7" i="1"/>
  <c r="D7" i="1"/>
  <c r="E7" i="1"/>
  <c r="F7" i="1"/>
  <c r="B12" i="1"/>
  <c r="C12" i="1"/>
  <c r="D12" i="1"/>
  <c r="E12" i="1"/>
  <c r="F12" i="1"/>
  <c r="B7" i="1"/>
  <c r="C5" i="1"/>
  <c r="D5" i="1"/>
  <c r="E5" i="1"/>
  <c r="F5" i="1"/>
  <c r="B10" i="1"/>
  <c r="C10" i="1"/>
  <c r="D10" i="1"/>
  <c r="E10" i="1"/>
  <c r="F10" i="1"/>
  <c r="B5" i="1"/>
  <c r="L9" i="1" l="1"/>
  <c r="I9" i="1"/>
  <c r="M9" i="1"/>
  <c r="K9" i="1"/>
  <c r="J9" i="1"/>
  <c r="B13" i="1"/>
  <c r="F13" i="1"/>
  <c r="E13" i="1"/>
  <c r="D13" i="1"/>
  <c r="C13" i="1"/>
  <c r="B14" i="1" l="1"/>
  <c r="I10" i="1"/>
  <c r="I11" i="1" s="1"/>
</calcChain>
</file>

<file path=xl/sharedStrings.xml><?xml version="1.0" encoding="utf-8"?>
<sst xmlns="http://schemas.openxmlformats.org/spreadsheetml/2006/main" count="26" uniqueCount="14">
  <si>
    <t>时差法</t>
    <phoneticPr fontId="1" type="noConversion"/>
  </si>
  <si>
    <t>测量次数</t>
    <phoneticPr fontId="1" type="noConversion"/>
  </si>
  <si>
    <t>位置（mm）</t>
    <phoneticPr fontId="1" type="noConversion"/>
  </si>
  <si>
    <t>时间（us）</t>
    <phoneticPr fontId="1" type="noConversion"/>
  </si>
  <si>
    <t>速度（m/s）</t>
    <phoneticPr fontId="1" type="noConversion"/>
  </si>
  <si>
    <t>m</t>
    <phoneticPr fontId="1" type="noConversion"/>
  </si>
  <si>
    <t>s</t>
    <phoneticPr fontId="1" type="noConversion"/>
  </si>
  <si>
    <t>平均速度</t>
    <phoneticPr fontId="1" type="noConversion"/>
  </si>
  <si>
    <t>相位比较法</t>
    <phoneticPr fontId="1" type="noConversion"/>
  </si>
  <si>
    <t>波长（m）</t>
    <phoneticPr fontId="1" type="noConversion"/>
  </si>
  <si>
    <t>平均波长</t>
    <phoneticPr fontId="1" type="noConversion"/>
  </si>
  <si>
    <t>频率37.000KHz</t>
    <phoneticPr fontId="1" type="noConversion"/>
  </si>
  <si>
    <t>注意</t>
    <phoneticPr fontId="1" type="noConversion"/>
  </si>
  <si>
    <t>①请在黄色区域填入原始数据②请勿改动白色区域，均为公式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</si>
</sst>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160" zoomScaleNormal="160" workbookViewId="0">
      <selection activeCell="K10" sqref="K10"/>
    </sheetView>
  </sheetViews>
  <sheetFormatPr defaultRowHeight="14.25" x14ac:dyDescent="0.2"/>
  <cols>
    <col min="2" max="2" width="10.5" bestFit="1" customWidth="1"/>
    <col min="7" max="7" width="12.75" customWidth="1"/>
  </cols>
  <sheetData>
    <row r="1" spans="1:13" ht="37.5" customHeight="1" x14ac:dyDescent="0.2">
      <c r="A1" s="3" t="s">
        <v>12</v>
      </c>
      <c r="B1" s="4" t="s">
        <v>13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25.5" customHeight="1" x14ac:dyDescent="0.3">
      <c r="A2" s="2" t="s">
        <v>0</v>
      </c>
      <c r="B2" s="2"/>
      <c r="C2" s="2"/>
      <c r="D2" s="2"/>
      <c r="E2" s="2"/>
      <c r="F2" s="2"/>
      <c r="G2" t="s">
        <v>11</v>
      </c>
      <c r="H2" s="2" t="s">
        <v>8</v>
      </c>
      <c r="I2" s="2"/>
      <c r="J2" s="2"/>
      <c r="K2" s="2"/>
      <c r="L2" s="2"/>
      <c r="M2" s="2"/>
    </row>
    <row r="3" spans="1:13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H3" t="s">
        <v>1</v>
      </c>
      <c r="I3">
        <v>1</v>
      </c>
      <c r="J3">
        <v>2</v>
      </c>
      <c r="K3">
        <v>3</v>
      </c>
      <c r="L3">
        <v>4</v>
      </c>
      <c r="M3">
        <v>5</v>
      </c>
    </row>
    <row r="4" spans="1:13" x14ac:dyDescent="0.2">
      <c r="A4" s="1" t="s">
        <v>2</v>
      </c>
      <c r="B4" s="1">
        <v>100</v>
      </c>
      <c r="C4" s="1">
        <v>120</v>
      </c>
      <c r="D4" s="1">
        <v>140</v>
      </c>
      <c r="E4" s="1">
        <v>160</v>
      </c>
      <c r="F4" s="1">
        <v>180</v>
      </c>
      <c r="H4" s="1" t="s">
        <v>2</v>
      </c>
      <c r="I4" s="1">
        <v>78.62</v>
      </c>
      <c r="J4" s="1">
        <v>97.42</v>
      </c>
      <c r="K4" s="1">
        <v>120.3</v>
      </c>
      <c r="L4" s="1">
        <v>140.6</v>
      </c>
      <c r="M4" s="1">
        <v>164.22</v>
      </c>
    </row>
    <row r="5" spans="1:13" x14ac:dyDescent="0.2">
      <c r="A5" t="s">
        <v>5</v>
      </c>
      <c r="B5">
        <f>B4/1000</f>
        <v>0.1</v>
      </c>
      <c r="C5">
        <f t="shared" ref="C5:F5" si="0">C4/1000</f>
        <v>0.12</v>
      </c>
      <c r="D5">
        <f t="shared" si="0"/>
        <v>0.14000000000000001</v>
      </c>
      <c r="E5">
        <f t="shared" si="0"/>
        <v>0.16</v>
      </c>
      <c r="F5">
        <f t="shared" si="0"/>
        <v>0.18</v>
      </c>
      <c r="H5" t="s">
        <v>5</v>
      </c>
      <c r="I5">
        <f>I4/1000</f>
        <v>7.8620000000000009E-2</v>
      </c>
      <c r="J5">
        <f t="shared" ref="J5:M5" si="1">J4/1000</f>
        <v>9.7420000000000007E-2</v>
      </c>
      <c r="K5">
        <f t="shared" si="1"/>
        <v>0.12029999999999999</v>
      </c>
      <c r="L5">
        <f t="shared" si="1"/>
        <v>0.1406</v>
      </c>
      <c r="M5">
        <f t="shared" si="1"/>
        <v>0.16422</v>
      </c>
    </row>
    <row r="6" spans="1:13" x14ac:dyDescent="0.2">
      <c r="A6" s="1" t="s">
        <v>3</v>
      </c>
      <c r="B6" s="1">
        <v>98.7</v>
      </c>
      <c r="C6" s="1">
        <v>111.6</v>
      </c>
      <c r="D6" s="1">
        <v>124.3</v>
      </c>
      <c r="E6" s="1">
        <v>138</v>
      </c>
      <c r="F6" s="1">
        <v>154.4</v>
      </c>
      <c r="H6" t="s">
        <v>1</v>
      </c>
      <c r="I6">
        <v>6</v>
      </c>
      <c r="J6">
        <v>7</v>
      </c>
      <c r="K6">
        <v>8</v>
      </c>
      <c r="L6">
        <v>9</v>
      </c>
      <c r="M6">
        <v>10</v>
      </c>
    </row>
    <row r="7" spans="1:13" x14ac:dyDescent="0.2">
      <c r="A7" t="s">
        <v>6</v>
      </c>
      <c r="B7">
        <f>B6/1000000</f>
        <v>9.87E-5</v>
      </c>
      <c r="C7">
        <f t="shared" ref="C7:F7" si="2">C6/1000000</f>
        <v>1.1159999999999999E-4</v>
      </c>
      <c r="D7">
        <f t="shared" si="2"/>
        <v>1.2429999999999999E-4</v>
      </c>
      <c r="E7">
        <f t="shared" si="2"/>
        <v>1.3799999999999999E-4</v>
      </c>
      <c r="F7">
        <f t="shared" si="2"/>
        <v>1.5440000000000001E-4</v>
      </c>
      <c r="H7" s="1" t="s">
        <v>2</v>
      </c>
      <c r="I7" s="1">
        <v>182.58</v>
      </c>
      <c r="J7" s="1">
        <v>208</v>
      </c>
      <c r="K7" s="1">
        <v>220.5</v>
      </c>
      <c r="L7" s="1">
        <v>244.1</v>
      </c>
      <c r="M7" s="1">
        <v>265.39999999999998</v>
      </c>
    </row>
    <row r="8" spans="1:13" x14ac:dyDescent="0.2">
      <c r="A8" t="s">
        <v>1</v>
      </c>
      <c r="B8">
        <v>6</v>
      </c>
      <c r="C8">
        <v>7</v>
      </c>
      <c r="D8">
        <v>8</v>
      </c>
      <c r="E8">
        <v>9</v>
      </c>
      <c r="F8">
        <v>10</v>
      </c>
      <c r="H8" t="s">
        <v>5</v>
      </c>
      <c r="I8">
        <f>I7/1000</f>
        <v>0.18258000000000002</v>
      </c>
      <c r="J8">
        <f t="shared" ref="J8:M8" si="3">J7/1000</f>
        <v>0.20799999999999999</v>
      </c>
      <c r="K8">
        <f t="shared" si="3"/>
        <v>0.2205</v>
      </c>
      <c r="L8">
        <f t="shared" si="3"/>
        <v>0.24409999999999998</v>
      </c>
      <c r="M8">
        <f t="shared" si="3"/>
        <v>0.26539999999999997</v>
      </c>
    </row>
    <row r="9" spans="1:13" x14ac:dyDescent="0.2">
      <c r="A9" s="1" t="s">
        <v>2</v>
      </c>
      <c r="B9" s="1">
        <v>200</v>
      </c>
      <c r="C9" s="1">
        <v>220</v>
      </c>
      <c r="D9" s="1">
        <v>240</v>
      </c>
      <c r="E9" s="1">
        <v>260</v>
      </c>
      <c r="F9" s="1">
        <v>280</v>
      </c>
      <c r="H9" t="s">
        <v>9</v>
      </c>
      <c r="I9">
        <f>2*(I8-I5)/5</f>
        <v>4.1584000000000003E-2</v>
      </c>
      <c r="J9">
        <f t="shared" ref="J9:M9" si="4">2*(J8-J5)/5</f>
        <v>4.4231999999999994E-2</v>
      </c>
      <c r="K9">
        <f t="shared" si="4"/>
        <v>4.0080000000000005E-2</v>
      </c>
      <c r="L9">
        <f t="shared" si="4"/>
        <v>4.1399999999999992E-2</v>
      </c>
      <c r="M9">
        <f t="shared" si="4"/>
        <v>4.0471999999999987E-2</v>
      </c>
    </row>
    <row r="10" spans="1:13" x14ac:dyDescent="0.2">
      <c r="A10" t="s">
        <v>5</v>
      </c>
      <c r="B10">
        <f>B9/1000</f>
        <v>0.2</v>
      </c>
      <c r="C10">
        <f>C9/1000</f>
        <v>0.22</v>
      </c>
      <c r="D10">
        <f>D9/1000</f>
        <v>0.24</v>
      </c>
      <c r="E10">
        <f>E9/1000</f>
        <v>0.26</v>
      </c>
      <c r="F10">
        <f>F9/1000</f>
        <v>0.28000000000000003</v>
      </c>
      <c r="H10" t="s">
        <v>10</v>
      </c>
      <c r="I10">
        <f>AVERAGE(I9:M9)</f>
        <v>4.1553599999999996E-2</v>
      </c>
    </row>
    <row r="11" spans="1:13" x14ac:dyDescent="0.2">
      <c r="A11" s="1" t="s">
        <v>3</v>
      </c>
      <c r="B11" s="1">
        <v>170.5</v>
      </c>
      <c r="C11" s="1">
        <v>185.5</v>
      </c>
      <c r="D11" s="1">
        <v>198.5</v>
      </c>
      <c r="E11" s="1">
        <v>211</v>
      </c>
      <c r="F11" s="1">
        <v>244.7</v>
      </c>
      <c r="H11" t="s">
        <v>7</v>
      </c>
      <c r="I11">
        <f>I10*37000</f>
        <v>1537.4831999999999</v>
      </c>
    </row>
    <row r="12" spans="1:13" x14ac:dyDescent="0.2">
      <c r="A12" t="s">
        <v>6</v>
      </c>
      <c r="B12">
        <f>B11/1000000</f>
        <v>1.705E-4</v>
      </c>
      <c r="C12">
        <f>C11/1000000</f>
        <v>1.8550000000000001E-4</v>
      </c>
      <c r="D12">
        <f>D11/1000000</f>
        <v>1.985E-4</v>
      </c>
      <c r="E12">
        <f>E11/1000000</f>
        <v>2.1100000000000001E-4</v>
      </c>
      <c r="F12">
        <f>F11/1000000</f>
        <v>2.4469999999999998E-4</v>
      </c>
    </row>
    <row r="13" spans="1:13" x14ac:dyDescent="0.2">
      <c r="A13" t="s">
        <v>4</v>
      </c>
      <c r="B13">
        <f>(B10-B5)/(B12-B7)</f>
        <v>1392.757660167131</v>
      </c>
      <c r="C13">
        <f t="shared" ref="C13:F13" si="5">(C10-C5)/(C12-C7)</f>
        <v>1353.1799729364002</v>
      </c>
      <c r="D13">
        <f t="shared" si="5"/>
        <v>1347.7088948787057</v>
      </c>
      <c r="E13">
        <f t="shared" si="5"/>
        <v>1369.8630136986301</v>
      </c>
      <c r="F13">
        <f t="shared" si="5"/>
        <v>1107.4197120708757</v>
      </c>
    </row>
    <row r="14" spans="1:13" x14ac:dyDescent="0.2">
      <c r="A14" t="s">
        <v>7</v>
      </c>
      <c r="B14">
        <f>AVERAGE(B13:F13)</f>
        <v>1314.1858507503487</v>
      </c>
    </row>
  </sheetData>
  <mergeCells count="3">
    <mergeCell ref="A2:F2"/>
    <mergeCell ref="H2:M2"/>
    <mergeCell ref="B1:M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Scaxlibur</dc:creator>
  <cp:lastModifiedBy>费 思博</cp:lastModifiedBy>
  <dcterms:created xsi:type="dcterms:W3CDTF">2015-06-05T18:17:20Z</dcterms:created>
  <dcterms:modified xsi:type="dcterms:W3CDTF">2024-11-15T04:41:05Z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2024-09-17T12:22:02Z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d203433a-6eab-4a4f-8947-29833bb9c5f1</vt:lpwstr>
  </property>
  <property fmtid="{D5CDD505-2E9C-101B-9397-08002B2CF9AE}" pid="7" name="MSIP_Label_defa4170-0d19-0005-0004-bc88714345d2_ActionId">
    <vt:lpwstr>bc62c627-0635-488c-9c3a-0f318ce7a215</vt:lpwstr>
  </property>
  <property fmtid="{D5CDD505-2E9C-101B-9397-08002B2CF9AE}" pid="8" name="MSIP_Label_defa4170-0d19-0005-0004-bc88714345d2_ContentBits">
    <vt:lpwstr>0</vt:lpwstr>
  </property>
</Properties>
</file>