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<sst xmlns="http://schemas.openxmlformats.org/spreadsheetml/2006/main" count="62" uniqueCount="39">
  <si>
    <t xml:space="preserve">Roboter</t>
  </si>
  <si>
    <t xml:space="preserve">LBR-Typ</t>
  </si>
  <si>
    <t xml:space="preserve">LBR-Typ min.</t>
  </si>
  <si>
    <t xml:space="preserve">Knickarmroboter-Typ</t>
  </si>
  <si>
    <t xml:space="preserve">Knickarmroboter min.</t>
  </si>
  <si>
    <t xml:space="preserve">SCARA-Typ</t>
  </si>
  <si>
    <t xml:space="preserve">SCARA-Typ min.</t>
  </si>
  <si>
    <t xml:space="preserve">Name_Datenbank</t>
  </si>
  <si>
    <t xml:space="preserve">S7RRRRRRR1</t>
  </si>
  <si>
    <t xml:space="preserve">lwr4p</t>
  </si>
  <si>
    <t xml:space="preserve">S6RRRRRR10</t>
  </si>
  <si>
    <t xml:space="preserve">kuka6dof</t>
  </si>
  <si>
    <t xml:space="preserve">S4RRPR1</t>
  </si>
  <si>
    <t xml:space="preserve">SCARA4DOF</t>
  </si>
  <si>
    <t xml:space="preserve">Anzahl pkin</t>
  </si>
  <si>
    <t xml:space="preserve">Anzahl MPV</t>
  </si>
  <si>
    <t xml:space="preserve">Anzahl Gelenk-FG</t>
  </si>
  <si>
    <t xml:space="preserve">Operation</t>
  </si>
  <si>
    <t xml:space="preserve">invdynJ_fixb_slag_vp1</t>
  </si>
  <si>
    <t xml:space="preserve">Add</t>
  </si>
  <si>
    <t xml:space="preserve">Mult</t>
  </si>
  <si>
    <t xml:space="preserve">Ass</t>
  </si>
  <si>
    <t xml:space="preserve">GewSum</t>
  </si>
  <si>
    <t xml:space="preserve">invdynJ_fixb_slag_vp2</t>
  </si>
  <si>
    <t xml:space="preserve">Verringerung ggü vp1</t>
  </si>
  <si>
    <t xml:space="preserve">invdynJ_fixb_reg2_slag_vp</t>
  </si>
  <si>
    <t xml:space="preserve">invdynJ_fixb_regmin_slag_vp</t>
  </si>
  <si>
    <t xml:space="preserve">Anzahl Nullen RegMatrix</t>
  </si>
  <si>
    <t xml:space="preserve">Anzahl Nicht-Nullen RegMatrix</t>
  </si>
  <si>
    <t xml:space="preserve">Dimension Regressor</t>
  </si>
  <si>
    <t xml:space="preserve">Anteil Nullen</t>
  </si>
  <si>
    <t xml:space="preserve">Rechenoperationen InvDyn Reg. Mult. (Ohne Ausnutzung der Nullen)</t>
  </si>
  <si>
    <t xml:space="preserve">Rechenoperationen InvDyn Reg. Mult. Sym (Ausnutzung der Nullen in der Regressormatrix)</t>
  </si>
  <si>
    <t xml:space="preserve">invdynJ_fixb_mdp_slag</t>
  </si>
  <si>
    <t xml:space="preserve">Reg*Vec Opt</t>
  </si>
  <si>
    <t xml:space="preserve">Ersparnis in Prozent (ohne Ausnutzung der Nullen in der Multiplikation)</t>
  </si>
  <si>
    <t xml:space="preserve">Ersparnis in Prozent (mit Ausnutzung der Nullen in der Multiplikation)</t>
  </si>
  <si>
    <t xml:space="preserve">Rechenaufwand für x Dynamik-Auswertungen direkt</t>
  </si>
  <si>
    <t xml:space="preserve">Rechenaufwand für x Dynamik-Auswertungen Regressor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</si>
</sst>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36" activeCellId="0" sqref="K36"/>
    </sheetView>
  </sheetViews>
  <sheetFormatPr defaultRowHeight="12.75" zeroHeight="false" outlineLevelRow="0" outlineLevelCol="0"/>
  <cols>
    <col collapsed="false" customWidth="true" hidden="false" outlineLevel="0" max="1" min="1" style="0" width="15.56"/>
    <col collapsed="false" customWidth="true" hidden="false" outlineLevel="0" max="4" min="2" style="0" width="8.37"/>
    <col collapsed="false" customWidth="true" hidden="false" outlineLevel="0" max="5" min="5" style="0" width="8.51"/>
    <col collapsed="false" customWidth="true" hidden="false" outlineLevel="0" max="1025" min="6" style="0" width="8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 customFormat="false" ht="12.8" hidden="false" customHeight="false" outlineLevel="0" collapsed="false">
      <c r="A3" s="0" t="s">
        <v>14</v>
      </c>
      <c r="B3" s="0" t="n">
        <v>4</v>
      </c>
      <c r="C3" s="2" t="n">
        <v>3</v>
      </c>
      <c r="D3" s="0" t="n">
        <v>14</v>
      </c>
      <c r="E3" s="2" t="n">
        <v>6</v>
      </c>
      <c r="F3" s="0" t="n">
        <v>7</v>
      </c>
      <c r="G3" s="2" t="n">
        <v>2</v>
      </c>
    </row>
    <row r="4" customFormat="false" ht="12.8" hidden="false" customHeight="false" outlineLevel="0" collapsed="false">
      <c r="A4" s="0" t="s">
        <v>15</v>
      </c>
      <c r="B4" s="0" t="n">
        <v>45</v>
      </c>
      <c r="C4" s="2" t="n">
        <v>45</v>
      </c>
      <c r="D4" s="0" t="n">
        <v>38</v>
      </c>
      <c r="E4" s="2" t="n">
        <v>38</v>
      </c>
      <c r="F4" s="0" t="n">
        <v>10</v>
      </c>
      <c r="G4" s="2" t="n">
        <v>10</v>
      </c>
    </row>
    <row r="5" customFormat="false" ht="12.8" hidden="false" customHeight="false" outlineLevel="0" collapsed="false">
      <c r="A5" s="0" t="s">
        <v>16</v>
      </c>
      <c r="B5" s="0" t="n">
        <v>7</v>
      </c>
      <c r="C5" s="2" t="n">
        <v>7</v>
      </c>
      <c r="D5" s="0" t="n">
        <v>6</v>
      </c>
      <c r="E5" s="2" t="n">
        <v>6</v>
      </c>
      <c r="F5" s="0" t="n">
        <v>4</v>
      </c>
      <c r="G5" s="2" t="n">
        <v>4</v>
      </c>
    </row>
    <row r="6" customFormat="false" ht="12.75" hidden="false" customHeight="false" outlineLevel="0" collapsed="false">
      <c r="A6" s="0" t="s">
        <v>17</v>
      </c>
    </row>
    <row r="7" customFormat="false" ht="12.75" hidden="false" customHeight="false" outlineLevel="0" collapsed="false">
      <c r="A7" s="0" t="s">
        <v>18</v>
      </c>
    </row>
    <row r="8" customFormat="false" ht="12.8" hidden="false" customHeight="false" outlineLevel="0" collapsed="false">
      <c r="A8" s="0" t="s">
        <v>19</v>
      </c>
      <c r="B8" s="0" t="n">
        <v>4238</v>
      </c>
      <c r="C8" s="0" t="n">
        <v>4091</v>
      </c>
      <c r="D8" s="0" t="n">
        <v>3544</v>
      </c>
      <c r="E8" s="0" t="n">
        <v>2462</v>
      </c>
      <c r="F8" s="0" t="n">
        <v>117</v>
      </c>
      <c r="G8" s="0" t="n">
        <v>207</v>
      </c>
    </row>
    <row r="9" customFormat="false" ht="12.8" hidden="false" customHeight="false" outlineLevel="0" collapsed="false">
      <c r="A9" s="0" t="s">
        <v>20</v>
      </c>
      <c r="B9" s="0" t="n">
        <v>5739</v>
      </c>
      <c r="C9" s="0" t="n">
        <v>5523</v>
      </c>
      <c r="D9" s="0" t="n">
        <v>4667</v>
      </c>
      <c r="E9" s="0" t="n">
        <v>3390</v>
      </c>
      <c r="F9" s="0" t="n">
        <v>131</v>
      </c>
      <c r="G9" s="0" t="n">
        <v>202</v>
      </c>
    </row>
    <row r="10" customFormat="false" ht="12.8" hidden="false" customHeight="false" outlineLevel="0" collapsed="false">
      <c r="A10" s="0" t="s">
        <v>21</v>
      </c>
      <c r="B10" s="0" t="n">
        <v>1254</v>
      </c>
      <c r="C10" s="0" t="n">
        <v>1227</v>
      </c>
      <c r="D10" s="0" t="n">
        <v>1134</v>
      </c>
      <c r="E10" s="0" t="n">
        <v>969</v>
      </c>
      <c r="F10" s="0" t="n">
        <v>73</v>
      </c>
      <c r="G10" s="0" t="n">
        <v>113</v>
      </c>
    </row>
    <row r="11" customFormat="false" ht="12.8" hidden="false" customHeight="false" outlineLevel="0" collapsed="false">
      <c r="A11" s="0" t="s">
        <v>22</v>
      </c>
      <c r="B11" s="1" t="n">
        <f aca="false">B8+B9+B10</f>
        <v>11231</v>
      </c>
      <c r="C11" s="1" t="n">
        <f aca="false">C8+C9+C10</f>
        <v>10841</v>
      </c>
      <c r="D11" s="1" t="n">
        <f aca="false">D8+D9+D10</f>
        <v>9345</v>
      </c>
      <c r="E11" s="1" t="n">
        <f aca="false">E8+E9+E10</f>
        <v>6821</v>
      </c>
      <c r="F11" s="1" t="n">
        <f aca="false">F8+F9+F10</f>
        <v>321</v>
      </c>
      <c r="G11" s="1" t="n">
        <f aca="false">G8+G9+G10</f>
        <v>522</v>
      </c>
    </row>
    <row r="13" customFormat="false" ht="12.75" hidden="false" customHeight="false" outlineLevel="0" collapsed="false">
      <c r="A13" s="0" t="s">
        <v>23</v>
      </c>
    </row>
    <row r="14" customFormat="false" ht="12.8" hidden="false" customHeight="false" outlineLevel="0" collapsed="false">
      <c r="A14" s="0" t="s">
        <v>19</v>
      </c>
      <c r="B14" s="0" t="n">
        <v>1547</v>
      </c>
      <c r="C14" s="0" t="n">
        <v>1471</v>
      </c>
      <c r="D14" s="0" t="n">
        <v>1622</v>
      </c>
      <c r="E14" s="0" t="n">
        <v>999</v>
      </c>
      <c r="F14" s="0" t="n">
        <v>133</v>
      </c>
      <c r="G14" s="0" t="n">
        <v>146</v>
      </c>
    </row>
    <row r="15" customFormat="false" ht="12.8" hidden="false" customHeight="false" outlineLevel="0" collapsed="false">
      <c r="A15" s="0" t="s">
        <v>20</v>
      </c>
      <c r="B15" s="0" t="n">
        <v>2156</v>
      </c>
      <c r="C15" s="0" t="n">
        <v>2059</v>
      </c>
      <c r="D15" s="0" t="n">
        <v>2261</v>
      </c>
      <c r="E15" s="0" t="n">
        <v>1373</v>
      </c>
      <c r="F15" s="0" t="n">
        <v>176</v>
      </c>
      <c r="G15" s="0" t="n">
        <v>211</v>
      </c>
    </row>
    <row r="16" customFormat="false" ht="12.8" hidden="false" customHeight="false" outlineLevel="0" collapsed="false">
      <c r="A16" s="0" t="s">
        <v>21</v>
      </c>
      <c r="B16" s="0" t="n">
        <v>680</v>
      </c>
      <c r="C16" s="0" t="n">
        <v>627</v>
      </c>
      <c r="D16" s="0" t="n">
        <v>740</v>
      </c>
      <c r="E16" s="0" t="n">
        <v>456</v>
      </c>
      <c r="F16" s="0" t="n">
        <v>75</v>
      </c>
      <c r="G16" s="0" t="n">
        <v>91</v>
      </c>
    </row>
    <row r="17" customFormat="false" ht="12.8" hidden="false" customHeight="false" outlineLevel="0" collapsed="false">
      <c r="A17" s="0" t="s">
        <v>22</v>
      </c>
      <c r="B17" s="1" t="n">
        <f aca="false">B14+B15+B16</f>
        <v>4383</v>
      </c>
      <c r="C17" s="1" t="n">
        <f aca="false">C14+C15+C16</f>
        <v>4157</v>
      </c>
      <c r="D17" s="1" t="n">
        <f aca="false">D14+D15+D16</f>
        <v>4623</v>
      </c>
      <c r="E17" s="1" t="n">
        <f aca="false">E14+E15+E16</f>
        <v>2828</v>
      </c>
      <c r="F17" s="1" t="n">
        <f aca="false">F14+F15+F16</f>
        <v>384</v>
      </c>
      <c r="G17" s="1" t="n">
        <f aca="false">G14+G15+G16</f>
        <v>448</v>
      </c>
    </row>
    <row r="18" customFormat="false" ht="12.8" hidden="false" customHeight="false" outlineLevel="0" collapsed="false">
      <c r="A18" s="0" t="s">
        <v>24</v>
      </c>
      <c r="B18" s="3" t="n">
        <f aca="false">1-B17/B$11</f>
        <v>0.609740895735019</v>
      </c>
      <c r="C18" s="3" t="n">
        <f aca="false">1-C17/C$11</f>
        <v>0.616548288903238</v>
      </c>
      <c r="D18" s="3" t="n">
        <f aca="false">1-D17/D$11</f>
        <v>0.505296950240771</v>
      </c>
      <c r="E18" s="3" t="n">
        <f aca="false">1-E17/E$11</f>
        <v>0.585398035478669</v>
      </c>
      <c r="F18" s="3" t="n">
        <f aca="false">1-F17/F$11</f>
        <v>-0.196261682242991</v>
      </c>
      <c r="G18" s="3" t="n">
        <f aca="false">1-G17/G$11</f>
        <v>0.14176245210728</v>
      </c>
    </row>
    <row r="20" customFormat="false" ht="12.75" hidden="false" customHeight="false" outlineLevel="0" collapsed="false">
      <c r="A20" s="0" t="s">
        <v>25</v>
      </c>
    </row>
    <row r="21" customFormat="false" ht="12.8" hidden="false" customHeight="false" outlineLevel="0" collapsed="false">
      <c r="A21" s="0" t="s">
        <v>19</v>
      </c>
      <c r="B21" s="0" t="n">
        <v>1409</v>
      </c>
      <c r="C21" s="0" t="n">
        <v>1350</v>
      </c>
      <c r="D21" s="0" t="n">
        <v>1441</v>
      </c>
      <c r="E21" s="0" t="n">
        <v>872</v>
      </c>
      <c r="F21" s="0" t="n">
        <v>113</v>
      </c>
      <c r="G21" s="0" t="n">
        <v>151</v>
      </c>
    </row>
    <row r="22" customFormat="false" ht="12.8" hidden="false" customHeight="false" outlineLevel="0" collapsed="false">
      <c r="A22" s="0" t="s">
        <v>20</v>
      </c>
      <c r="B22" s="0" t="n">
        <v>1975</v>
      </c>
      <c r="C22" s="0" t="n">
        <v>1914</v>
      </c>
      <c r="D22" s="0" t="n">
        <v>1985</v>
      </c>
      <c r="E22" s="0" t="n">
        <v>1173</v>
      </c>
      <c r="F22" s="0" t="n">
        <v>148</v>
      </c>
      <c r="G22" s="0" t="n">
        <v>145</v>
      </c>
    </row>
    <row r="23" customFormat="false" ht="12.8" hidden="false" customHeight="false" outlineLevel="0" collapsed="false">
      <c r="A23" s="0" t="s">
        <v>21</v>
      </c>
      <c r="B23" s="0" t="n">
        <v>612</v>
      </c>
      <c r="C23" s="0" t="n">
        <v>571</v>
      </c>
      <c r="D23" s="0" t="n">
        <v>611</v>
      </c>
      <c r="E23" s="0" t="n">
        <v>420</v>
      </c>
      <c r="F23" s="0" t="n">
        <v>85</v>
      </c>
      <c r="G23" s="0" t="n">
        <v>246</v>
      </c>
    </row>
    <row r="24" customFormat="false" ht="12.8" hidden="false" customHeight="false" outlineLevel="0" collapsed="false">
      <c r="A24" s="0" t="s">
        <v>22</v>
      </c>
      <c r="B24" s="1" t="n">
        <f aca="false">B21+B22+B23</f>
        <v>3996</v>
      </c>
      <c r="C24" s="1" t="n">
        <f aca="false">C21+C22+C23</f>
        <v>3835</v>
      </c>
      <c r="D24" s="1" t="n">
        <f aca="false">D21+D22+D23</f>
        <v>4037</v>
      </c>
      <c r="E24" s="1" t="n">
        <f aca="false">E21+E22+E23</f>
        <v>2465</v>
      </c>
      <c r="F24" s="1" t="n">
        <f aca="false">F21+F22+F23</f>
        <v>346</v>
      </c>
      <c r="G24" s="1" t="n">
        <f aca="false">G21+G22+G23</f>
        <v>542</v>
      </c>
    </row>
    <row r="26" customFormat="false" ht="12.75" hidden="false" customHeight="false" outlineLevel="0" collapsed="false">
      <c r="A26" s="0" t="s">
        <v>26</v>
      </c>
    </row>
    <row r="27" customFormat="false" ht="12.8" hidden="false" customHeight="false" outlineLevel="0" collapsed="false">
      <c r="A27" s="0" t="s">
        <v>19</v>
      </c>
      <c r="B27" s="0" t="n">
        <v>1090</v>
      </c>
      <c r="C27" s="0" t="n">
        <v>1038</v>
      </c>
      <c r="D27" s="0" t="n">
        <v>1100</v>
      </c>
      <c r="E27" s="0" t="n">
        <v>613</v>
      </c>
      <c r="F27" s="0" t="n">
        <v>92</v>
      </c>
      <c r="G27" s="0" t="n">
        <v>106</v>
      </c>
    </row>
    <row r="28" customFormat="false" ht="12.8" hidden="false" customHeight="false" outlineLevel="0" collapsed="false">
      <c r="A28" s="0" t="s">
        <v>20</v>
      </c>
      <c r="B28" s="0" t="n">
        <v>1597</v>
      </c>
      <c r="C28" s="0" t="n">
        <v>1525</v>
      </c>
      <c r="D28" s="0" t="n">
        <v>1580</v>
      </c>
      <c r="E28" s="0" t="n">
        <v>880</v>
      </c>
      <c r="F28" s="0" t="n">
        <v>125</v>
      </c>
      <c r="G28" s="0" t="n">
        <v>118</v>
      </c>
    </row>
    <row r="29" customFormat="false" ht="12.8" hidden="false" customHeight="false" outlineLevel="0" collapsed="false">
      <c r="A29" s="0" t="s">
        <v>21</v>
      </c>
      <c r="B29" s="0" t="n">
        <v>464</v>
      </c>
      <c r="C29" s="0" t="n">
        <v>440</v>
      </c>
      <c r="D29" s="0" t="n">
        <v>493</v>
      </c>
      <c r="E29" s="0" t="n">
        <v>303</v>
      </c>
      <c r="F29" s="0" t="n">
        <v>59</v>
      </c>
      <c r="G29" s="0" t="n">
        <v>103</v>
      </c>
    </row>
    <row r="30" customFormat="false" ht="12.8" hidden="false" customHeight="false" outlineLevel="0" collapsed="false">
      <c r="A30" s="0" t="s">
        <v>22</v>
      </c>
      <c r="B30" s="1" t="n">
        <f aca="false">B27+B28+B29</f>
        <v>3151</v>
      </c>
      <c r="C30" s="4" t="n">
        <f aca="false">C27+C28+C29</f>
        <v>3003</v>
      </c>
      <c r="D30" s="1" t="n">
        <f aca="false">D27+D28+D29</f>
        <v>3173</v>
      </c>
      <c r="E30" s="4" t="n">
        <f aca="false">E27+E28+E29</f>
        <v>1796</v>
      </c>
      <c r="F30" s="1" t="n">
        <f aca="false">F27+F28+F29</f>
        <v>276</v>
      </c>
      <c r="G30" s="4" t="n">
        <f aca="false">G27+G28+G29</f>
        <v>327</v>
      </c>
    </row>
    <row r="32" customFormat="false" ht="12.8" hidden="false" customHeight="false" outlineLevel="0" collapsed="false">
      <c r="A32" s="0" t="s">
        <v>27</v>
      </c>
      <c r="B32" s="1" t="n">
        <v>124</v>
      </c>
      <c r="C32" s="4" t="n">
        <v>124</v>
      </c>
      <c r="D32" s="1" t="n">
        <v>85</v>
      </c>
      <c r="E32" s="4" t="n">
        <v>87</v>
      </c>
      <c r="F32" s="1" t="n">
        <v>19</v>
      </c>
      <c r="G32" s="4" t="n">
        <v>19</v>
      </c>
    </row>
    <row r="33" customFormat="false" ht="12.8" hidden="false" customHeight="false" outlineLevel="0" collapsed="false">
      <c r="A33" s="0" t="s">
        <v>28</v>
      </c>
      <c r="B33" s="1" t="n">
        <f aca="false">B34-B32</f>
        <v>191</v>
      </c>
      <c r="C33" s="1" t="n">
        <f aca="false">C34-C32</f>
        <v>191</v>
      </c>
      <c r="D33" s="1" t="n">
        <f aca="false">D34-D32</f>
        <v>143</v>
      </c>
      <c r="E33" s="1" t="n">
        <f aca="false">E34-E32</f>
        <v>141</v>
      </c>
      <c r="F33" s="1" t="n">
        <f aca="false">F34-F32</f>
        <v>21</v>
      </c>
      <c r="G33" s="1" t="n">
        <f aca="false">G34-G32</f>
        <v>21</v>
      </c>
    </row>
    <row r="34" customFormat="false" ht="12.8" hidden="false" customHeight="false" outlineLevel="0" collapsed="false">
      <c r="A34" s="0" t="s">
        <v>29</v>
      </c>
      <c r="B34" s="1" t="n">
        <f aca="false">B$4*B$5</f>
        <v>315</v>
      </c>
      <c r="C34" s="4" t="n">
        <f aca="false">C$4*C$5</f>
        <v>315</v>
      </c>
      <c r="D34" s="1" t="n">
        <f aca="false">D$4*D$5</f>
        <v>228</v>
      </c>
      <c r="E34" s="4" t="n">
        <f aca="false">E$4*E$5</f>
        <v>228</v>
      </c>
      <c r="F34" s="1" t="n">
        <f aca="false">F$4*F$5</f>
        <v>40</v>
      </c>
      <c r="G34" s="4" t="n">
        <f aca="false">G$4*G$5</f>
        <v>40</v>
      </c>
    </row>
    <row r="35" customFormat="false" ht="12.8" hidden="false" customHeight="false" outlineLevel="0" collapsed="false">
      <c r="A35" s="0" t="s">
        <v>30</v>
      </c>
      <c r="B35" s="3" t="n">
        <f aca="false">B32/B34</f>
        <v>0.393650793650794</v>
      </c>
      <c r="C35" s="3" t="n">
        <f aca="false">C32/C34</f>
        <v>0.393650793650794</v>
      </c>
      <c r="D35" s="3" t="n">
        <f aca="false">D32/D34</f>
        <v>0.37280701754386</v>
      </c>
      <c r="E35" s="3" t="n">
        <f aca="false">E32/E34</f>
        <v>0.381578947368421</v>
      </c>
      <c r="F35" s="3" t="n">
        <f aca="false">F32/F34</f>
        <v>0.475</v>
      </c>
      <c r="G35" s="3" t="n">
        <f aca="false">G32/G34</f>
        <v>0.475</v>
      </c>
    </row>
    <row r="37" customFormat="false" ht="12.75" hidden="false" customHeight="false" outlineLevel="0" collapsed="false">
      <c r="A37" s="0" t="s">
        <v>31</v>
      </c>
    </row>
    <row r="38" customFormat="false" ht="12.8" hidden="false" customHeight="false" outlineLevel="0" collapsed="false">
      <c r="A38" s="0" t="s">
        <v>19</v>
      </c>
      <c r="B38" s="0" t="n">
        <f aca="false">B$34</f>
        <v>315</v>
      </c>
      <c r="C38" s="0" t="n">
        <f aca="false">C$34</f>
        <v>315</v>
      </c>
      <c r="D38" s="0" t="n">
        <f aca="false">D$34</f>
        <v>228</v>
      </c>
      <c r="E38" s="0" t="n">
        <f aca="false">E$34</f>
        <v>228</v>
      </c>
      <c r="F38" s="0" t="n">
        <f aca="false">F$34</f>
        <v>40</v>
      </c>
      <c r="G38" s="0" t="n">
        <f aca="false">G$34</f>
        <v>40</v>
      </c>
    </row>
    <row r="39" customFormat="false" ht="12.8" hidden="false" customHeight="false" outlineLevel="0" collapsed="false">
      <c r="A39" s="0" t="s">
        <v>20</v>
      </c>
      <c r="B39" s="0" t="n">
        <f aca="false">B$34</f>
        <v>315</v>
      </c>
      <c r="C39" s="0" t="n">
        <f aca="false">C$34</f>
        <v>315</v>
      </c>
      <c r="D39" s="0" t="n">
        <f aca="false">D$34</f>
        <v>228</v>
      </c>
      <c r="E39" s="0" t="n">
        <f aca="false">E$34</f>
        <v>228</v>
      </c>
      <c r="F39" s="0" t="n">
        <f aca="false">F$34</f>
        <v>40</v>
      </c>
      <c r="G39" s="0" t="n">
        <f aca="false">G$34</f>
        <v>40</v>
      </c>
    </row>
    <row r="40" customFormat="false" ht="12.8" hidden="false" customHeight="false" outlineLevel="0" collapsed="false">
      <c r="A40" s="0" t="s">
        <v>22</v>
      </c>
      <c r="B40" s="1" t="n">
        <f aca="false">B38+B39</f>
        <v>630</v>
      </c>
      <c r="C40" s="1" t="n">
        <f aca="false">C38+C39</f>
        <v>630</v>
      </c>
      <c r="D40" s="1" t="n">
        <f aca="false">D38+D39</f>
        <v>456</v>
      </c>
      <c r="E40" s="1" t="n">
        <f aca="false">E38+E39</f>
        <v>456</v>
      </c>
      <c r="F40" s="1" t="n">
        <f aca="false">F38+F39</f>
        <v>80</v>
      </c>
      <c r="G40" s="1" t="n">
        <f aca="false">G38+G39</f>
        <v>80</v>
      </c>
    </row>
    <row r="41" customFormat="false" ht="12.75" hidden="false" customHeight="false" outlineLevel="0" collapsed="false">
      <c r="B41" s="1"/>
      <c r="C41" s="1"/>
      <c r="D41" s="1"/>
      <c r="E41" s="1"/>
      <c r="F41" s="1"/>
    </row>
    <row r="42" customFormat="false" ht="12.75" hidden="false" customHeight="false" outlineLevel="0" collapsed="false">
      <c r="A42" s="0" t="s">
        <v>32</v>
      </c>
      <c r="B42" s="1"/>
      <c r="C42" s="1"/>
      <c r="D42" s="1"/>
      <c r="E42" s="1"/>
      <c r="F42" s="1"/>
    </row>
    <row r="43" customFormat="false" ht="12.8" hidden="false" customHeight="false" outlineLevel="0" collapsed="false">
      <c r="A43" s="0" t="s">
        <v>19</v>
      </c>
      <c r="B43" s="0" t="n">
        <f aca="false">B$5*B$4-B$32</f>
        <v>191</v>
      </c>
      <c r="C43" s="0" t="n">
        <f aca="false">C$5*C$4-C$32</f>
        <v>191</v>
      </c>
      <c r="D43" s="0" t="n">
        <f aca="false">D$5*D$4-D$32</f>
        <v>143</v>
      </c>
      <c r="E43" s="0" t="n">
        <f aca="false">E$5*E$4-E$32</f>
        <v>141</v>
      </c>
      <c r="F43" s="0" t="n">
        <f aca="false">F$5*F$4-F$32</f>
        <v>21</v>
      </c>
      <c r="G43" s="0" t="n">
        <f aca="false">G$5*G$4-G$32</f>
        <v>21</v>
      </c>
    </row>
    <row r="44" customFormat="false" ht="12.8" hidden="false" customHeight="false" outlineLevel="0" collapsed="false">
      <c r="A44" s="0" t="s">
        <v>20</v>
      </c>
      <c r="B44" s="0" t="n">
        <f aca="false">B$5*B$4-B$32</f>
        <v>191</v>
      </c>
      <c r="C44" s="0" t="n">
        <f aca="false">C$5*C$4-C$32</f>
        <v>191</v>
      </c>
      <c r="D44" s="0" t="n">
        <f aca="false">D$5*D$4-D$32</f>
        <v>143</v>
      </c>
      <c r="E44" s="0" t="n">
        <f aca="false">E$5*E$4-E$32</f>
        <v>141</v>
      </c>
      <c r="F44" s="0" t="n">
        <f aca="false">F$5*F$4-F$32</f>
        <v>21</v>
      </c>
      <c r="G44" s="0" t="n">
        <f aca="false">G$5*G$4-G$32</f>
        <v>21</v>
      </c>
    </row>
    <row r="45" customFormat="false" ht="12.8" hidden="false" customHeight="false" outlineLevel="0" collapsed="false">
      <c r="A45" s="0" t="s">
        <v>22</v>
      </c>
      <c r="B45" s="1" t="n">
        <f aca="false">B43+B44</f>
        <v>382</v>
      </c>
      <c r="C45" s="1" t="n">
        <f aca="false">C43+C44</f>
        <v>382</v>
      </c>
      <c r="D45" s="1" t="n">
        <f aca="false">D43+D44</f>
        <v>286</v>
      </c>
      <c r="E45" s="1" t="n">
        <f aca="false">E43+E44</f>
        <v>282</v>
      </c>
      <c r="F45" s="1" t="n">
        <f aca="false">F43+F44</f>
        <v>42</v>
      </c>
      <c r="G45" s="1" t="n">
        <f aca="false">G43+G44</f>
        <v>42</v>
      </c>
    </row>
    <row r="47" customFormat="false" ht="12.75" hidden="false" customHeight="false" outlineLevel="0" collapsed="false">
      <c r="A47" s="0" t="s">
        <v>33</v>
      </c>
    </row>
    <row r="48" customFormat="false" ht="12.8" hidden="false" customHeight="false" outlineLevel="0" collapsed="false">
      <c r="A48" s="0" t="s">
        <v>19</v>
      </c>
      <c r="F48" s="0" t="n">
        <v>108</v>
      </c>
      <c r="G48" s="0" t="n">
        <v>123</v>
      </c>
    </row>
    <row r="49" customFormat="false" ht="12.8" hidden="false" customHeight="false" outlineLevel="0" collapsed="false">
      <c r="A49" s="0" t="s">
        <v>20</v>
      </c>
      <c r="F49" s="0" t="n">
        <v>145</v>
      </c>
      <c r="G49" s="0" t="n">
        <v>136</v>
      </c>
    </row>
    <row r="50" customFormat="false" ht="12.8" hidden="false" customHeight="false" outlineLevel="0" collapsed="false">
      <c r="A50" s="0" t="s">
        <v>21</v>
      </c>
      <c r="F50" s="0" t="n">
        <v>59</v>
      </c>
      <c r="G50" s="0" t="n">
        <v>69</v>
      </c>
    </row>
    <row r="51" customFormat="false" ht="12.8" hidden="false" customHeight="false" outlineLevel="0" collapsed="false">
      <c r="A51" s="0" t="s">
        <v>22</v>
      </c>
      <c r="B51" s="1" t="n">
        <f aca="false">B52</f>
        <v>3533</v>
      </c>
      <c r="C51" s="4" t="n">
        <f aca="false">C52</f>
        <v>3385</v>
      </c>
      <c r="D51" s="1" t="n">
        <f aca="false">D52</f>
        <v>3459</v>
      </c>
      <c r="E51" s="4" t="n">
        <f aca="false">E52</f>
        <v>2078</v>
      </c>
      <c r="F51" s="1" t="n">
        <f aca="false">F48+F49+F50</f>
        <v>312</v>
      </c>
      <c r="G51" s="4" t="n">
        <f aca="false">G48+G49+G50</f>
        <v>328</v>
      </c>
    </row>
    <row r="52" customFormat="false" ht="12.8" hidden="false" customHeight="false" outlineLevel="0" collapsed="false">
      <c r="A52" s="0" t="s">
        <v>34</v>
      </c>
      <c r="B52" s="1" t="n">
        <f aca="false">B30+B45</f>
        <v>3533</v>
      </c>
      <c r="C52" s="1" t="n">
        <f aca="false">C30+C45</f>
        <v>3385</v>
      </c>
      <c r="D52" s="1" t="n">
        <f aca="false">D30+D45</f>
        <v>3459</v>
      </c>
      <c r="E52" s="1" t="n">
        <f aca="false">E30+E45</f>
        <v>2078</v>
      </c>
      <c r="F52" s="1" t="n">
        <f aca="false">F30+F45</f>
        <v>318</v>
      </c>
      <c r="G52" s="1" t="n">
        <f aca="false">G30+G45</f>
        <v>369</v>
      </c>
    </row>
    <row r="53" customFormat="false" ht="12.8" hidden="false" customHeight="false" outlineLevel="0" collapsed="false">
      <c r="A53" s="0" t="s">
        <v>24</v>
      </c>
      <c r="B53" s="3" t="n">
        <f aca="false">1-B51/B$11</f>
        <v>0.685424272103998</v>
      </c>
      <c r="C53" s="3" t="n">
        <f aca="false">1-C51/C$11</f>
        <v>0.687759431786736</v>
      </c>
      <c r="D53" s="3" t="n">
        <f aca="false">1-D51/D$11</f>
        <v>0.629855537720706</v>
      </c>
      <c r="E53" s="3" t="n">
        <f aca="false">1-E51/E$11</f>
        <v>0.695352587597126</v>
      </c>
      <c r="F53" s="3" t="n">
        <f aca="false">1-F51/F$11</f>
        <v>0.0280373831775701</v>
      </c>
      <c r="G53" s="3" t="n">
        <f aca="false">1-G51/G$11</f>
        <v>0.371647509578544</v>
      </c>
    </row>
    <row r="55" customFormat="false" ht="12.8" hidden="false" customHeight="false" outlineLevel="0" collapsed="false">
      <c r="A55" s="0" t="s">
        <v>35</v>
      </c>
      <c r="B55" s="3" t="n">
        <f aca="false">1-B40/B51</f>
        <v>0.821681290687801</v>
      </c>
      <c r="C55" s="3" t="n">
        <f aca="false">1-C40/C51</f>
        <v>0.813884785819793</v>
      </c>
      <c r="D55" s="3" t="n">
        <f aca="false">1-D40/D51</f>
        <v>0.868169991326973</v>
      </c>
      <c r="E55" s="3" t="n">
        <f aca="false">1-E40/E51</f>
        <v>0.78055822906641</v>
      </c>
      <c r="F55" s="3" t="n">
        <f aca="false">1-F40/F51</f>
        <v>0.743589743589744</v>
      </c>
      <c r="G55" s="3" t="n">
        <f aca="false">1-G40/G51</f>
        <v>0.75609756097561</v>
      </c>
    </row>
    <row r="56" customFormat="false" ht="12.8" hidden="false" customHeight="false" outlineLevel="0" collapsed="false">
      <c r="A56" s="0" t="s">
        <v>36</v>
      </c>
      <c r="B56" s="3" t="n">
        <f aca="false">1-B45/B51</f>
        <v>0.891876592131333</v>
      </c>
      <c r="C56" s="5" t="n">
        <f aca="false">1-C45/C51</f>
        <v>0.887149187592319</v>
      </c>
      <c r="D56" s="3" t="n">
        <f aca="false">1-D45/D51</f>
        <v>0.917317143683145</v>
      </c>
      <c r="E56" s="5" t="n">
        <f aca="false">1-E45/E51</f>
        <v>0.864292589027911</v>
      </c>
      <c r="F56" s="3" t="n">
        <f aca="false">1-F45/F51</f>
        <v>0.865384615384615</v>
      </c>
      <c r="G56" s="5" t="n">
        <f aca="false">1-G45/G51</f>
        <v>0.871951219512195</v>
      </c>
    </row>
    <row r="58" customFormat="false" ht="12.75" hidden="false" customHeight="false" outlineLevel="0" collapsed="false">
      <c r="A58" s="0" t="s">
        <v>37</v>
      </c>
    </row>
    <row r="59" customFormat="false" ht="12.8" hidden="false" customHeight="false" outlineLevel="0" collapsed="false">
      <c r="A59" s="0" t="n">
        <v>1</v>
      </c>
      <c r="B59" s="0" t="n">
        <f aca="false">$A59*B$51</f>
        <v>3533</v>
      </c>
      <c r="C59" s="0" t="n">
        <f aca="false">$A59*C$51</f>
        <v>3385</v>
      </c>
      <c r="D59" s="0" t="n">
        <f aca="false">$A59*D$51</f>
        <v>3459</v>
      </c>
      <c r="E59" s="0" t="n">
        <f aca="false">$A59*E$51</f>
        <v>2078</v>
      </c>
      <c r="F59" s="0" t="n">
        <f aca="false">$A59*F$51</f>
        <v>312</v>
      </c>
      <c r="G59" s="0" t="n">
        <f aca="false">$A59*G$51</f>
        <v>328</v>
      </c>
    </row>
    <row r="60" customFormat="false" ht="12.8" hidden="false" customHeight="false" outlineLevel="0" collapsed="false">
      <c r="A60" s="0" t="n">
        <v>10</v>
      </c>
      <c r="B60" s="0" t="n">
        <f aca="false">$A60*B$51</f>
        <v>35330</v>
      </c>
      <c r="C60" s="0" t="n">
        <f aca="false">$A60*C$51</f>
        <v>33850</v>
      </c>
      <c r="D60" s="0" t="n">
        <f aca="false">$A60*D$51</f>
        <v>34590</v>
      </c>
      <c r="E60" s="0" t="n">
        <f aca="false">$A60*E$51</f>
        <v>20780</v>
      </c>
      <c r="F60" s="0" t="n">
        <f aca="false">$A60*F$51</f>
        <v>3120</v>
      </c>
      <c r="G60" s="0" t="n">
        <f aca="false">$A60*G$51</f>
        <v>3280</v>
      </c>
    </row>
    <row r="61" customFormat="false" ht="12.8" hidden="false" customHeight="false" outlineLevel="0" collapsed="false">
      <c r="A61" s="0" t="n">
        <v>50</v>
      </c>
      <c r="B61" s="0" t="n">
        <f aca="false">$A61*B$51</f>
        <v>176650</v>
      </c>
      <c r="C61" s="0" t="n">
        <f aca="false">$A61*C$51</f>
        <v>169250</v>
      </c>
      <c r="D61" s="0" t="n">
        <f aca="false">$A61*D$51</f>
        <v>172950</v>
      </c>
      <c r="E61" s="0" t="n">
        <f aca="false">$A61*E$51</f>
        <v>103900</v>
      </c>
      <c r="F61" s="0" t="n">
        <f aca="false">$A61*F$51</f>
        <v>15600</v>
      </c>
      <c r="G61" s="0" t="n">
        <f aca="false">$A61*G$51</f>
        <v>16400</v>
      </c>
    </row>
    <row r="62" customFormat="false" ht="12.8" hidden="false" customHeight="false" outlineLevel="0" collapsed="false">
      <c r="A62" s="0" t="n">
        <v>100</v>
      </c>
      <c r="B62" s="0" t="n">
        <f aca="false">$A62*B$51</f>
        <v>353300</v>
      </c>
      <c r="C62" s="0" t="n">
        <f aca="false">$A62*C$51</f>
        <v>338500</v>
      </c>
      <c r="D62" s="0" t="n">
        <f aca="false">$A62*D$51</f>
        <v>345900</v>
      </c>
      <c r="E62" s="0" t="n">
        <f aca="false">$A62*E$51</f>
        <v>207800</v>
      </c>
      <c r="F62" s="0" t="n">
        <f aca="false">$A62*F$51</f>
        <v>31200</v>
      </c>
      <c r="G62" s="0" t="n">
        <f aca="false">$A62*G$51</f>
        <v>32800</v>
      </c>
    </row>
    <row r="63" customFormat="false" ht="12.8" hidden="false" customHeight="false" outlineLevel="0" collapsed="false">
      <c r="A63" s="0" t="n">
        <v>500</v>
      </c>
      <c r="B63" s="0" t="n">
        <f aca="false">$A63*B$51</f>
        <v>1766500</v>
      </c>
      <c r="C63" s="0" t="n">
        <f aca="false">$A63*C$51</f>
        <v>1692500</v>
      </c>
      <c r="D63" s="0" t="n">
        <f aca="false">$A63*D$51</f>
        <v>1729500</v>
      </c>
      <c r="E63" s="0" t="n">
        <f aca="false">$A63*E$51</f>
        <v>1039000</v>
      </c>
      <c r="F63" s="0" t="n">
        <f aca="false">$A63*F$51</f>
        <v>156000</v>
      </c>
      <c r="G63" s="0" t="n">
        <f aca="false">$A63*G$51</f>
        <v>164000</v>
      </c>
    </row>
    <row r="64" customFormat="false" ht="12.8" hidden="false" customHeight="false" outlineLevel="0" collapsed="false">
      <c r="A64" s="0" t="n">
        <v>1000</v>
      </c>
      <c r="B64" s="0" t="n">
        <f aca="false">$A64*B$51</f>
        <v>3533000</v>
      </c>
      <c r="C64" s="0" t="n">
        <f aca="false">$A64*C$51</f>
        <v>3385000</v>
      </c>
      <c r="D64" s="0" t="n">
        <f aca="false">$A64*D$51</f>
        <v>3459000</v>
      </c>
      <c r="E64" s="0" t="n">
        <f aca="false">$A64*E$51</f>
        <v>2078000</v>
      </c>
      <c r="F64" s="0" t="n">
        <f aca="false">$A64*F$51</f>
        <v>312000</v>
      </c>
      <c r="G64" s="0" t="n">
        <f aca="false">$A64*G$51</f>
        <v>328000</v>
      </c>
    </row>
    <row r="66" customFormat="false" ht="12.75" hidden="false" customHeight="false" outlineLevel="0" collapsed="false">
      <c r="A66" s="0" t="s">
        <v>38</v>
      </c>
    </row>
    <row r="67" customFormat="false" ht="12.8" hidden="false" customHeight="false" outlineLevel="0" collapsed="false">
      <c r="A67" s="0" t="n">
        <v>1</v>
      </c>
      <c r="B67" s="0" t="n">
        <f aca="false">B$40*$A67+B$30</f>
        <v>3781</v>
      </c>
      <c r="C67" s="0" t="n">
        <f aca="false">C$40*$A67+C$30</f>
        <v>3633</v>
      </c>
      <c r="D67" s="0" t="n">
        <f aca="false">D$40*$A67+D$30</f>
        <v>3629</v>
      </c>
      <c r="E67" s="0" t="n">
        <f aca="false">E$40*$A67+E$30</f>
        <v>2252</v>
      </c>
      <c r="F67" s="0" t="n">
        <f aca="false">F$40*$A67+F$30</f>
        <v>356</v>
      </c>
      <c r="G67" s="0" t="n">
        <f aca="false">G$40*$A67+G$30</f>
        <v>407</v>
      </c>
    </row>
    <row r="68" customFormat="false" ht="12.8" hidden="false" customHeight="false" outlineLevel="0" collapsed="false">
      <c r="A68" s="0" t="n">
        <v>10</v>
      </c>
      <c r="B68" s="0" t="n">
        <f aca="false">B$40*$A68+B$30</f>
        <v>9451</v>
      </c>
      <c r="C68" s="0" t="n">
        <f aca="false">C$40*$A68+C$30</f>
        <v>9303</v>
      </c>
      <c r="D68" s="0" t="n">
        <f aca="false">D$40*$A68+D$30</f>
        <v>7733</v>
      </c>
      <c r="E68" s="0" t="n">
        <f aca="false">E$40*$A68+E$30</f>
        <v>6356</v>
      </c>
      <c r="F68" s="0" t="n">
        <f aca="false">F$40*$A68+F$30</f>
        <v>1076</v>
      </c>
      <c r="G68" s="0" t="n">
        <f aca="false">G$40*$A68+G$30</f>
        <v>1127</v>
      </c>
    </row>
    <row r="69" customFormat="false" ht="12.8" hidden="false" customHeight="false" outlineLevel="0" collapsed="false">
      <c r="A69" s="0" t="n">
        <v>50</v>
      </c>
      <c r="B69" s="0" t="n">
        <f aca="false">B$40*$A69+B$30</f>
        <v>34651</v>
      </c>
      <c r="C69" s="0" t="n">
        <f aca="false">C$40*$A69+C$30</f>
        <v>34503</v>
      </c>
      <c r="D69" s="0" t="n">
        <f aca="false">D$40*$A69+D$30</f>
        <v>25973</v>
      </c>
      <c r="E69" s="0" t="n">
        <f aca="false">E$40*$A69+E$30</f>
        <v>24596</v>
      </c>
      <c r="F69" s="0" t="n">
        <f aca="false">F$40*$A69+F$30</f>
        <v>4276</v>
      </c>
      <c r="G69" s="0" t="n">
        <f aca="false">G$40*$A69+G$30</f>
        <v>4327</v>
      </c>
    </row>
    <row r="70" customFormat="false" ht="12.8" hidden="false" customHeight="false" outlineLevel="0" collapsed="false">
      <c r="A70" s="0" t="n">
        <v>100</v>
      </c>
      <c r="B70" s="0" t="n">
        <f aca="false">B$40*$A70+B$30</f>
        <v>66151</v>
      </c>
      <c r="C70" s="0" t="n">
        <f aca="false">C$40*$A70+C$30</f>
        <v>66003</v>
      </c>
      <c r="D70" s="0" t="n">
        <f aca="false">D$40*$A70+D$30</f>
        <v>48773</v>
      </c>
      <c r="E70" s="0" t="n">
        <f aca="false">E$40*$A70+E$30</f>
        <v>47396</v>
      </c>
      <c r="F70" s="0" t="n">
        <f aca="false">F$40*$A70+F$30</f>
        <v>8276</v>
      </c>
      <c r="G70" s="0" t="n">
        <f aca="false">G$40*$A70+G$30</f>
        <v>8327</v>
      </c>
    </row>
    <row r="71" customFormat="false" ht="12.8" hidden="false" customHeight="false" outlineLevel="0" collapsed="false">
      <c r="A71" s="0" t="n">
        <v>500</v>
      </c>
      <c r="B71" s="0" t="n">
        <f aca="false">B$40*$A71+B$30</f>
        <v>318151</v>
      </c>
      <c r="C71" s="0" t="n">
        <f aca="false">C$40*$A71+C$30</f>
        <v>318003</v>
      </c>
      <c r="D71" s="0" t="n">
        <f aca="false">D$40*$A71+D$30</f>
        <v>231173</v>
      </c>
      <c r="E71" s="0" t="n">
        <f aca="false">E$40*$A71+E$30</f>
        <v>229796</v>
      </c>
      <c r="F71" s="0" t="n">
        <f aca="false">F$40*$A71+F$30</f>
        <v>40276</v>
      </c>
      <c r="G71" s="0" t="n">
        <f aca="false">G$40*$A71+G$30</f>
        <v>40327</v>
      </c>
    </row>
    <row r="72" customFormat="false" ht="12.8" hidden="false" customHeight="false" outlineLevel="0" collapsed="false">
      <c r="A72" s="0" t="n">
        <v>1000</v>
      </c>
      <c r="B72" s="0" t="n">
        <f aca="false">B$40*$A72+B$30</f>
        <v>633151</v>
      </c>
      <c r="C72" s="0" t="n">
        <f aca="false">C$40*$A72+C$30</f>
        <v>633003</v>
      </c>
      <c r="D72" s="0" t="n">
        <f aca="false">D$40*$A72+D$30</f>
        <v>459173</v>
      </c>
      <c r="E72" s="0" t="n">
        <f aca="false">E$40*$A72+E$30</f>
        <v>457796</v>
      </c>
      <c r="F72" s="0" t="n">
        <f aca="false">F$40*$A72+F$30</f>
        <v>80276</v>
      </c>
      <c r="G72" s="0" t="n">
        <f aca="false">G$40*$A72+G$30</f>
        <v>80327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2018-01-04T11:43:00Z</dcterms:created>
  <dc:creator/>
  <dc:description/>
  <dc:language>de-DE</dc:language>
  <cp:lastModifiedBy/>
  <dcterms:modified xsi:type="dcterms:W3CDTF">2020-02-16T10:53:36Z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