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esktop\Schule_Jahr2\SPIEL\Spiele\Halbjahres Projekt\"/>
    </mc:Choice>
  </mc:AlternateContent>
  <xr:revisionPtr revIDLastSave="0" documentId="13_ncr:1_{8EA4A60D-3812-4A44-9B34-AB0D403326AA}" xr6:coauthVersionLast="47" xr6:coauthVersionMax="48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Ausdruck" sheetId="1" r:id="rId1"/>
    <sheet name="Punkteblatt" sheetId="2" r:id="rId2"/>
    <sheet name="Prozentgrenzen" sheetId="3" r:id="rId3"/>
    <sheet name="Punktegrenzen" sheetId="4" r:id="rId4"/>
    <sheet name="15Punkteschema" sheetId="5" r:id="rId5"/>
    <sheet name="Tabelle6" sheetId="6" r:id="rId6"/>
    <sheet name="Table" sheetId="7" state="hidden" r:id="rId7"/>
  </sheets>
  <definedNames>
    <definedName name="_xlnm._FilterDatabase" localSheetId="1" hidden="1">Punkteblatt!$F$1:$Z$1</definedName>
    <definedName name="_xlnm.Print_Area" localSheetId="0">Ausdruck!$A$1:$G$35</definedName>
    <definedName name="_xlnm.Print_Area" localSheetId="2">Prozentgrenzen!$A$1:$E$7</definedName>
    <definedName name="_xlnm.Print_Area" localSheetId="1">Punkteblatt!$A$1:$AD$88</definedName>
    <definedName name="_xlnm.Print_Area" localSheetId="3">Punktegrenzen!$A$1:$F$8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24" i="2"/>
  <c r="D23" i="2"/>
  <c r="Y31" i="2"/>
  <c r="Z31" i="2"/>
  <c r="AA31" i="2"/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19" i="1"/>
  <c r="A20" i="1"/>
  <c r="A14" i="1"/>
  <c r="A15" i="1"/>
  <c r="A16" i="1"/>
  <c r="A17" i="1"/>
  <c r="A18" i="1"/>
  <c r="D9" i="2" l="1"/>
  <c r="D13" i="2" l="1"/>
  <c r="B16" i="1" s="1"/>
  <c r="D14" i="2"/>
  <c r="B17" i="1" s="1"/>
  <c r="D16" i="2"/>
  <c r="B18" i="1" s="1"/>
  <c r="D17" i="2"/>
  <c r="B19" i="1" s="1"/>
  <c r="D18" i="2"/>
  <c r="B20" i="1" s="1"/>
  <c r="B21" i="1"/>
  <c r="D19" i="2"/>
  <c r="B22" i="1" s="1"/>
  <c r="D21" i="2"/>
  <c r="B23" i="1" s="1"/>
  <c r="D22" i="2"/>
  <c r="B24" i="1" s="1"/>
  <c r="B25" i="1"/>
  <c r="D26" i="2"/>
  <c r="B26" i="1" s="1"/>
  <c r="D27" i="2"/>
  <c r="B27" i="1" s="1"/>
  <c r="D28" i="2"/>
  <c r="B28" i="1" s="1"/>
  <c r="D29" i="2"/>
  <c r="B29" i="1" s="1"/>
  <c r="B30" i="1"/>
  <c r="B31" i="1"/>
  <c r="D30" i="2" l="1"/>
  <c r="B33" i="1" s="1"/>
  <c r="C16" i="5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" i="4"/>
  <c r="A7" i="4"/>
  <c r="A86" i="2" s="1"/>
  <c r="B6" i="4"/>
  <c r="A6" i="4"/>
  <c r="A85" i="2" s="1"/>
  <c r="B5" i="4"/>
  <c r="A5" i="4"/>
  <c r="A84" i="2" s="1"/>
  <c r="B4" i="4"/>
  <c r="A4" i="4"/>
  <c r="A83" i="2" s="1"/>
  <c r="B3" i="4"/>
  <c r="A3" i="4"/>
  <c r="A82" i="2" s="1"/>
  <c r="B2" i="4"/>
  <c r="A2" i="4"/>
  <c r="A81" i="2" s="1"/>
  <c r="E1" i="4"/>
  <c r="D1" i="4"/>
  <c r="C80" i="2" s="1"/>
  <c r="C1" i="4"/>
  <c r="B80" i="2" s="1"/>
  <c r="A1" i="4"/>
  <c r="A80" i="2" s="1"/>
  <c r="D7" i="3"/>
  <c r="E6" i="3"/>
  <c r="D6" i="3"/>
  <c r="D5" i="3"/>
  <c r="E5" i="3" s="1"/>
  <c r="D4" i="3"/>
  <c r="D3" i="3"/>
  <c r="E3" i="3" s="1"/>
  <c r="E2" i="3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32" i="1"/>
  <c r="D12" i="2"/>
  <c r="B15" i="1" s="1"/>
  <c r="B14" i="1"/>
  <c r="D11" i="2"/>
  <c r="B13" i="1" s="1"/>
  <c r="D10" i="2"/>
  <c r="B12" i="1" s="1"/>
  <c r="B11" i="1"/>
  <c r="D8" i="2"/>
  <c r="B10" i="1" s="1"/>
  <c r="D7" i="2"/>
  <c r="B9" i="1" s="1"/>
  <c r="D6" i="2"/>
  <c r="B8" i="1" s="1"/>
  <c r="D5" i="2"/>
  <c r="B7" i="1" s="1"/>
  <c r="D4" i="2"/>
  <c r="B6" i="1" s="1"/>
  <c r="D3" i="2"/>
  <c r="B5" i="1" s="1"/>
  <c r="D2" i="2"/>
  <c r="B39" i="1"/>
  <c r="A13" i="1"/>
  <c r="A12" i="1"/>
  <c r="A11" i="1"/>
  <c r="A10" i="1"/>
  <c r="E9" i="1"/>
  <c r="A9" i="1"/>
  <c r="E8" i="1"/>
  <c r="A8" i="1"/>
  <c r="E7" i="1"/>
  <c r="A7" i="1"/>
  <c r="E6" i="1"/>
  <c r="A6" i="1"/>
  <c r="E5" i="1"/>
  <c r="A5" i="1"/>
  <c r="E4" i="1"/>
  <c r="A4" i="1"/>
  <c r="G3" i="1"/>
  <c r="E3" i="1"/>
  <c r="C12" i="1"/>
  <c r="C17" i="1"/>
  <c r="C6" i="1"/>
  <c r="F3" i="1" l="1"/>
  <c r="D31" i="2"/>
  <c r="D3" i="4" s="1"/>
  <c r="B4" i="1"/>
  <c r="B34" i="1" s="1"/>
  <c r="E4" i="3"/>
  <c r="E7" i="3"/>
  <c r="C20" i="1"/>
  <c r="C15" i="1"/>
  <c r="C26" i="1"/>
  <c r="C4" i="1"/>
  <c r="C14" i="1"/>
  <c r="C16" i="1"/>
  <c r="C7" i="1"/>
  <c r="C18" i="1"/>
  <c r="C19" i="1"/>
  <c r="C9" i="1"/>
  <c r="C13" i="1"/>
  <c r="C28" i="1"/>
  <c r="C32" i="1"/>
  <c r="C22" i="1"/>
  <c r="C24" i="1"/>
  <c r="D38" i="1"/>
  <c r="C8" i="1"/>
  <c r="C23" i="1"/>
  <c r="C27" i="1"/>
  <c r="C31" i="1"/>
  <c r="C10" i="1"/>
  <c r="C29" i="1"/>
  <c r="C21" i="1"/>
  <c r="C25" i="1"/>
  <c r="C33" i="1"/>
  <c r="C30" i="1"/>
  <c r="C5" i="1"/>
  <c r="A1" i="1" l="1"/>
  <c r="D6" i="4"/>
  <c r="C3" i="4"/>
  <c r="P36" i="2" s="1"/>
  <c r="C2" i="4"/>
  <c r="C7" i="4"/>
  <c r="C6" i="4"/>
  <c r="B85" i="2" s="1"/>
  <c r="D7" i="4"/>
  <c r="C86" i="2" s="1"/>
  <c r="C5" i="4"/>
  <c r="B84" i="2" s="1"/>
  <c r="D5" i="4"/>
  <c r="D4" i="4"/>
  <c r="G6" i="1" s="1"/>
  <c r="D2" i="4"/>
  <c r="E2" i="5" s="1"/>
  <c r="C4" i="4"/>
  <c r="C82" i="2"/>
  <c r="G5" i="1"/>
  <c r="C11" i="1"/>
  <c r="J35" i="2" l="1"/>
  <c r="B81" i="2"/>
  <c r="C34" i="1"/>
  <c r="C83" i="2"/>
  <c r="N39" i="2"/>
  <c r="AO39" i="2"/>
  <c r="AX39" i="2"/>
  <c r="K39" i="2"/>
  <c r="AF39" i="2"/>
  <c r="R39" i="2"/>
  <c r="AY36" i="2"/>
  <c r="AW36" i="2"/>
  <c r="D39" i="2"/>
  <c r="U39" i="2"/>
  <c r="M39" i="2"/>
  <c r="H39" i="2"/>
  <c r="X36" i="2"/>
  <c r="BA36" i="2"/>
  <c r="G39" i="2"/>
  <c r="S39" i="2"/>
  <c r="G8" i="1"/>
  <c r="AU39" i="2"/>
  <c r="AA39" i="2"/>
  <c r="J39" i="2"/>
  <c r="AM36" i="2"/>
  <c r="V39" i="2"/>
  <c r="AT39" i="2"/>
  <c r="BB36" i="2"/>
  <c r="L39" i="2"/>
  <c r="P39" i="2"/>
  <c r="AS39" i="2"/>
  <c r="O39" i="2"/>
  <c r="Y39" i="2"/>
  <c r="C85" i="2"/>
  <c r="AL39" i="2"/>
  <c r="D37" i="2"/>
  <c r="AI39" i="2"/>
  <c r="W39" i="2"/>
  <c r="AA36" i="2"/>
  <c r="U36" i="2"/>
  <c r="AP39" i="2"/>
  <c r="AQ39" i="2"/>
  <c r="I39" i="2"/>
  <c r="E6" i="4"/>
  <c r="AQ36" i="2"/>
  <c r="AA38" i="2"/>
  <c r="B82" i="2"/>
  <c r="AH39" i="2"/>
  <c r="AY39" i="2"/>
  <c r="Q39" i="2"/>
  <c r="E17" i="5"/>
  <c r="D16" i="5" s="1"/>
  <c r="K36" i="2"/>
  <c r="AB35" i="2"/>
  <c r="H36" i="2"/>
  <c r="AK39" i="2"/>
  <c r="BB39" i="2"/>
  <c r="AG39" i="2"/>
  <c r="Z39" i="2"/>
  <c r="AN39" i="2"/>
  <c r="F39" i="2"/>
  <c r="AV36" i="2"/>
  <c r="AL37" i="2"/>
  <c r="BB40" i="2"/>
  <c r="AG36" i="2"/>
  <c r="L36" i="2"/>
  <c r="AE35" i="2"/>
  <c r="W36" i="2"/>
  <c r="M36" i="2"/>
  <c r="AN36" i="2"/>
  <c r="G36" i="2"/>
  <c r="P35" i="2"/>
  <c r="AT36" i="2"/>
  <c r="AI36" i="2"/>
  <c r="I36" i="2"/>
  <c r="AB38" i="2"/>
  <c r="L40" i="2"/>
  <c r="AA37" i="2"/>
  <c r="C84" i="2"/>
  <c r="Z40" i="2"/>
  <c r="Z35" i="2"/>
  <c r="S37" i="2"/>
  <c r="AL36" i="2"/>
  <c r="AF36" i="2"/>
  <c r="AK35" i="2"/>
  <c r="AD38" i="2"/>
  <c r="L35" i="2"/>
  <c r="AO35" i="2"/>
  <c r="W35" i="2"/>
  <c r="F36" i="2"/>
  <c r="AX36" i="2"/>
  <c r="AO36" i="2"/>
  <c r="AR36" i="2"/>
  <c r="AE36" i="2"/>
  <c r="AO37" i="2"/>
  <c r="E5" i="4"/>
  <c r="R40" i="2"/>
  <c r="O38" i="2"/>
  <c r="AB37" i="2"/>
  <c r="F6" i="1"/>
  <c r="AM35" i="2"/>
  <c r="AW37" i="2"/>
  <c r="AU38" i="2"/>
  <c r="D40" i="2"/>
  <c r="AS37" i="2"/>
  <c r="AC35" i="2"/>
  <c r="AZ35" i="2"/>
  <c r="B83" i="2"/>
  <c r="F4" i="1"/>
  <c r="AC36" i="2"/>
  <c r="AU36" i="2"/>
  <c r="Q37" i="2"/>
  <c r="M38" i="2"/>
  <c r="AZ40" i="2"/>
  <c r="P40" i="2"/>
  <c r="S36" i="2"/>
  <c r="Q36" i="2"/>
  <c r="J36" i="2"/>
  <c r="AZ36" i="2"/>
  <c r="AN38" i="2"/>
  <c r="AK37" i="2"/>
  <c r="AZ37" i="2"/>
  <c r="J40" i="2"/>
  <c r="K35" i="2"/>
  <c r="AJ35" i="2"/>
  <c r="AY35" i="2"/>
  <c r="I38" i="2"/>
  <c r="F9" i="1"/>
  <c r="AU35" i="2"/>
  <c r="V37" i="2"/>
  <c r="AJ37" i="2"/>
  <c r="AF38" i="2"/>
  <c r="AE37" i="2"/>
  <c r="AA40" i="2"/>
  <c r="AM38" i="2"/>
  <c r="T35" i="2"/>
  <c r="AC40" i="2"/>
  <c r="AD35" i="2"/>
  <c r="AJ36" i="2"/>
  <c r="AD36" i="2"/>
  <c r="AX37" i="2"/>
  <c r="AS38" i="2"/>
  <c r="Y38" i="2"/>
  <c r="AM40" i="2"/>
  <c r="AI40" i="2"/>
  <c r="O36" i="2"/>
  <c r="N40" i="2"/>
  <c r="Z36" i="2"/>
  <c r="Y36" i="2"/>
  <c r="E3" i="4"/>
  <c r="N36" i="2"/>
  <c r="H35" i="2"/>
  <c r="T36" i="2"/>
  <c r="T38" i="2"/>
  <c r="AO38" i="2"/>
  <c r="AY40" i="2"/>
  <c r="I40" i="2"/>
  <c r="AN35" i="2"/>
  <c r="R35" i="2"/>
  <c r="AG35" i="2"/>
  <c r="BA35" i="2"/>
  <c r="N35" i="2"/>
  <c r="AL35" i="2"/>
  <c r="D36" i="2"/>
  <c r="AR38" i="2"/>
  <c r="S40" i="2"/>
  <c r="AF40" i="2"/>
  <c r="V36" i="2"/>
  <c r="AP36" i="2"/>
  <c r="AH36" i="2"/>
  <c r="AB36" i="2"/>
  <c r="AX35" i="2"/>
  <c r="V35" i="2"/>
  <c r="AP35" i="2"/>
  <c r="AH35" i="2"/>
  <c r="AQ35" i="2"/>
  <c r="AF35" i="2"/>
  <c r="E4" i="4"/>
  <c r="AS35" i="2"/>
  <c r="U35" i="2"/>
  <c r="G35" i="2"/>
  <c r="D35" i="2"/>
  <c r="Y35" i="2"/>
  <c r="BB38" i="2"/>
  <c r="F35" i="2"/>
  <c r="B86" i="2"/>
  <c r="AI38" i="2"/>
  <c r="AH40" i="2"/>
  <c r="Y40" i="2"/>
  <c r="BB35" i="2"/>
  <c r="I35" i="2"/>
  <c r="Q35" i="2"/>
  <c r="AI35" i="2"/>
  <c r="AW35" i="2"/>
  <c r="AU40" i="2"/>
  <c r="O35" i="2"/>
  <c r="D17" i="5"/>
  <c r="F5" i="1"/>
  <c r="G38" i="2"/>
  <c r="AH38" i="2"/>
  <c r="V40" i="2"/>
  <c r="U40" i="2"/>
  <c r="AG40" i="2"/>
  <c r="AS36" i="2"/>
  <c r="R36" i="2"/>
  <c r="AK36" i="2"/>
  <c r="AV35" i="2"/>
  <c r="S35" i="2"/>
  <c r="AA35" i="2"/>
  <c r="AR35" i="2"/>
  <c r="X35" i="2"/>
  <c r="AT35" i="2"/>
  <c r="M35" i="2"/>
  <c r="D38" i="2"/>
  <c r="L37" i="2"/>
  <c r="P37" i="2"/>
  <c r="K38" i="2"/>
  <c r="AP38" i="2"/>
  <c r="AG38" i="2"/>
  <c r="AK40" i="2"/>
  <c r="O40" i="2"/>
  <c r="AQ40" i="2"/>
  <c r="AP40" i="2"/>
  <c r="AX40" i="2"/>
  <c r="AN40" i="2"/>
  <c r="G9" i="1"/>
  <c r="U38" i="2"/>
  <c r="BA40" i="2"/>
  <c r="W37" i="2"/>
  <c r="N38" i="2"/>
  <c r="G40" i="2"/>
  <c r="J37" i="2"/>
  <c r="M37" i="2"/>
  <c r="I37" i="2"/>
  <c r="J38" i="2"/>
  <c r="L38" i="2"/>
  <c r="AV38" i="2"/>
  <c r="BA39" i="2"/>
  <c r="W38" i="2"/>
  <c r="AZ39" i="2"/>
  <c r="T39" i="2"/>
  <c r="AV39" i="2"/>
  <c r="AW39" i="2"/>
  <c r="K40" i="2"/>
  <c r="T40" i="2"/>
  <c r="AB40" i="2"/>
  <c r="H40" i="2"/>
  <c r="E7" i="4"/>
  <c r="AC39" i="2"/>
  <c r="F37" i="2"/>
  <c r="AE40" i="2"/>
  <c r="AD40" i="2"/>
  <c r="AL40" i="2"/>
  <c r="AD39" i="2"/>
  <c r="C81" i="2"/>
  <c r="AS40" i="2"/>
  <c r="AM37" i="2"/>
  <c r="T37" i="2"/>
  <c r="AF37" i="2"/>
  <c r="AY38" i="2"/>
  <c r="AX38" i="2"/>
  <c r="X38" i="2"/>
  <c r="AT40" i="2"/>
  <c r="M40" i="2"/>
  <c r="AW40" i="2"/>
  <c r="X40" i="2"/>
  <c r="AV40" i="2"/>
  <c r="AT38" i="2"/>
  <c r="W40" i="2"/>
  <c r="AM39" i="2"/>
  <c r="E2" i="4"/>
  <c r="H38" i="2"/>
  <c r="F8" i="1"/>
  <c r="F40" i="2"/>
  <c r="AY37" i="2"/>
  <c r="Y37" i="2"/>
  <c r="AE39" i="2"/>
  <c r="S38" i="2"/>
  <c r="Q38" i="2"/>
  <c r="AB39" i="2"/>
  <c r="AJ39" i="2"/>
  <c r="AR39" i="2"/>
  <c r="X39" i="2"/>
  <c r="AJ40" i="2"/>
  <c r="AR40" i="2"/>
  <c r="Q40" i="2"/>
  <c r="AO40" i="2"/>
  <c r="F38" i="2"/>
  <c r="V38" i="2"/>
  <c r="BA38" i="2"/>
  <c r="K37" i="2"/>
  <c r="Z37" i="2"/>
  <c r="AQ38" i="2"/>
  <c r="Z38" i="2"/>
  <c r="AJ38" i="2"/>
  <c r="P38" i="2"/>
  <c r="G37" i="2"/>
  <c r="AD37" i="2"/>
  <c r="AL38" i="2"/>
  <c r="AC37" i="2"/>
  <c r="AK38" i="2"/>
  <c r="G4" i="1"/>
  <c r="F7" i="1"/>
  <c r="AC38" i="2"/>
  <c r="AH37" i="2"/>
  <c r="R37" i="2"/>
  <c r="H37" i="2"/>
  <c r="AW38" i="2"/>
  <c r="AZ38" i="2"/>
  <c r="R38" i="2"/>
  <c r="G7" i="1"/>
  <c r="AE38" i="2"/>
  <c r="BA37" i="2"/>
  <c r="AT37" i="2"/>
  <c r="AP37" i="2"/>
  <c r="AQ37" i="2"/>
  <c r="AG37" i="2"/>
  <c r="AN37" i="2"/>
  <c r="U37" i="2"/>
  <c r="O37" i="2"/>
  <c r="AI37" i="2"/>
  <c r="AR37" i="2"/>
  <c r="X37" i="2"/>
  <c r="AV37" i="2"/>
  <c r="N37" i="2"/>
  <c r="BB37" i="2"/>
  <c r="AU37" i="2"/>
  <c r="AQ72" i="2" l="1"/>
  <c r="BB72" i="2"/>
  <c r="V56" i="2"/>
  <c r="AG72" i="2"/>
  <c r="AB72" i="2"/>
  <c r="AG56" i="2"/>
  <c r="F17" i="5"/>
  <c r="AP56" i="2"/>
  <c r="G72" i="2"/>
  <c r="D72" i="2"/>
  <c r="V72" i="2"/>
  <c r="AE72" i="2"/>
  <c r="Q72" i="2"/>
  <c r="AS56" i="2"/>
  <c r="AA56" i="2"/>
  <c r="P72" i="2"/>
  <c r="S56" i="2"/>
  <c r="AK56" i="2"/>
  <c r="AR56" i="2"/>
  <c r="AZ56" i="2"/>
  <c r="AU72" i="2"/>
  <c r="T56" i="2"/>
  <c r="AU56" i="2"/>
  <c r="AE56" i="2"/>
  <c r="AX56" i="2"/>
  <c r="AB56" i="2"/>
  <c r="I56" i="2"/>
  <c r="AD56" i="2"/>
  <c r="AT72" i="2"/>
  <c r="AF72" i="2"/>
  <c r="AD72" i="2"/>
  <c r="G56" i="2"/>
  <c r="AJ72" i="2"/>
  <c r="AZ72" i="2"/>
  <c r="X72" i="2"/>
  <c r="AM72" i="2"/>
  <c r="AC72" i="2"/>
  <c r="AK72" i="2"/>
  <c r="BB56" i="2"/>
  <c r="AT56" i="2"/>
  <c r="S72" i="2"/>
  <c r="AV72" i="2"/>
  <c r="AU34" i="2"/>
  <c r="AO34" i="2"/>
  <c r="AI34" i="2"/>
  <c r="AH34" i="2"/>
  <c r="AZ34" i="2"/>
  <c r="AF34" i="2"/>
  <c r="AQ56" i="2"/>
  <c r="Z56" i="2"/>
  <c r="N56" i="2"/>
  <c r="AS72" i="2"/>
  <c r="AM56" i="2"/>
  <c r="AH72" i="2"/>
  <c r="AA72" i="2"/>
  <c r="K72" i="2"/>
  <c r="R72" i="2"/>
  <c r="AR34" i="2"/>
  <c r="AE34" i="2"/>
  <c r="H56" i="2"/>
  <c r="N72" i="2"/>
  <c r="AL56" i="2"/>
  <c r="BA72" i="2"/>
  <c r="L72" i="2"/>
  <c r="AH56" i="2"/>
  <c r="Y56" i="2"/>
  <c r="Y72" i="2"/>
  <c r="P56" i="2"/>
  <c r="AN34" i="2"/>
  <c r="AM34" i="2"/>
  <c r="AK34" i="2"/>
  <c r="AX34" i="2"/>
  <c r="BB34" i="2"/>
  <c r="D34" i="2"/>
  <c r="AS34" i="2"/>
  <c r="F72" i="2"/>
  <c r="U56" i="2"/>
  <c r="AJ56" i="2"/>
  <c r="AI56" i="2"/>
  <c r="H72" i="2"/>
  <c r="J56" i="2"/>
  <c r="R56" i="2"/>
  <c r="AV56" i="2"/>
  <c r="F56" i="2"/>
  <c r="AL72" i="2"/>
  <c r="BA56" i="2"/>
  <c r="W72" i="2"/>
  <c r="T72" i="2"/>
  <c r="L56" i="2"/>
  <c r="AY72" i="2"/>
  <c r="AX72" i="2"/>
  <c r="K56" i="2"/>
  <c r="J72" i="2"/>
  <c r="AF56" i="2"/>
  <c r="AO72" i="2"/>
  <c r="AJ34" i="2"/>
  <c r="Q56" i="2"/>
  <c r="AY56" i="2"/>
  <c r="AP72" i="2"/>
  <c r="AW56" i="2"/>
  <c r="M56" i="2"/>
  <c r="AN72" i="2"/>
  <c r="AW72" i="2"/>
  <c r="I72" i="2"/>
  <c r="O72" i="2"/>
  <c r="O56" i="2"/>
  <c r="W56" i="2"/>
  <c r="AC56" i="2"/>
  <c r="U72" i="2"/>
  <c r="AI72" i="2"/>
  <c r="Z72" i="2"/>
  <c r="M72" i="2"/>
  <c r="AR72" i="2"/>
  <c r="X56" i="2"/>
  <c r="D56" i="2"/>
  <c r="AO56" i="2"/>
  <c r="AN56" i="2"/>
  <c r="AP34" i="2"/>
  <c r="AL34" i="2"/>
  <c r="AY34" i="2"/>
  <c r="AG34" i="2"/>
  <c r="AV34" i="2"/>
  <c r="AW34" i="2"/>
  <c r="AT34" i="2"/>
  <c r="BA34" i="2"/>
  <c r="AQ34" i="2"/>
  <c r="E16" i="5"/>
  <c r="AF55" i="2" s="1"/>
  <c r="I71" i="2" l="1"/>
  <c r="AJ55" i="2"/>
  <c r="AH71" i="2"/>
  <c r="AM71" i="2"/>
  <c r="F71" i="2"/>
  <c r="AU71" i="2"/>
  <c r="BA55" i="2"/>
  <c r="AQ55" i="2"/>
  <c r="AB71" i="2"/>
  <c r="BB55" i="2"/>
  <c r="AK71" i="2"/>
  <c r="AD55" i="2"/>
  <c r="AI55" i="2"/>
  <c r="AX55" i="2"/>
  <c r="AY55" i="2"/>
  <c r="AA55" i="2"/>
  <c r="Q71" i="2"/>
  <c r="AW71" i="2"/>
  <c r="V71" i="2"/>
  <c r="AM55" i="2"/>
  <c r="N55" i="2"/>
  <c r="AA71" i="2"/>
  <c r="AH55" i="2"/>
  <c r="K71" i="2"/>
  <c r="Z71" i="2"/>
  <c r="AV71" i="2"/>
  <c r="AV55" i="2"/>
  <c r="G71" i="2"/>
  <c r="F55" i="2"/>
  <c r="AC71" i="2"/>
  <c r="AR55" i="2"/>
  <c r="R55" i="2"/>
  <c r="M71" i="2"/>
  <c r="AG71" i="2"/>
  <c r="AN55" i="2"/>
  <c r="X55" i="2"/>
  <c r="BB71" i="2"/>
  <c r="AS55" i="2"/>
  <c r="K55" i="2"/>
  <c r="AX71" i="2"/>
  <c r="O55" i="2"/>
  <c r="T55" i="2"/>
  <c r="AJ71" i="2"/>
  <c r="I55" i="2"/>
  <c r="P71" i="2"/>
  <c r="X71" i="2"/>
  <c r="AE55" i="2"/>
  <c r="O71" i="2"/>
  <c r="W71" i="2"/>
  <c r="M55" i="2"/>
  <c r="AP55" i="2"/>
  <c r="AN71" i="2"/>
  <c r="D71" i="2"/>
  <c r="D55" i="2"/>
  <c r="AU55" i="2"/>
  <c r="V55" i="2"/>
  <c r="AT55" i="2"/>
  <c r="AL55" i="2"/>
  <c r="AY71" i="2"/>
  <c r="U71" i="2"/>
  <c r="U55" i="2"/>
  <c r="H55" i="2"/>
  <c r="J55" i="2"/>
  <c r="AO55" i="2"/>
  <c r="G55" i="2"/>
  <c r="BA71" i="2"/>
  <c r="AT71" i="2"/>
  <c r="AW55" i="2"/>
  <c r="AQ71" i="2"/>
  <c r="L71" i="2"/>
  <c r="AI71" i="2"/>
  <c r="Y55" i="2"/>
  <c r="Z55" i="2"/>
  <c r="W55" i="2"/>
  <c r="AE71" i="2"/>
  <c r="AC55" i="2"/>
  <c r="AD71" i="2"/>
  <c r="AP71" i="2"/>
  <c r="AR71" i="2"/>
  <c r="AB55" i="2"/>
  <c r="S55" i="2"/>
  <c r="L55" i="2"/>
  <c r="H71" i="2"/>
  <c r="P55" i="2"/>
  <c r="AG55" i="2"/>
  <c r="N71" i="2"/>
  <c r="AS71" i="2"/>
  <c r="AL71" i="2"/>
  <c r="AK55" i="2"/>
  <c r="AZ71" i="2"/>
  <c r="S71" i="2"/>
  <c r="AZ55" i="2"/>
  <c r="T71" i="2"/>
  <c r="R71" i="2"/>
  <c r="Q55" i="2"/>
  <c r="AO71" i="2"/>
  <c r="J71" i="2"/>
  <c r="AF71" i="2"/>
  <c r="Y71" i="2"/>
  <c r="D15" i="5"/>
  <c r="F16" i="5"/>
  <c r="E15" i="5" l="1"/>
  <c r="D70" i="2" s="1"/>
  <c r="AL70" i="2" l="1"/>
  <c r="H54" i="2"/>
  <c r="BB54" i="2"/>
  <c r="Z70" i="2"/>
  <c r="AP54" i="2"/>
  <c r="AY70" i="2"/>
  <c r="AT70" i="2"/>
  <c r="AO54" i="2"/>
  <c r="AS54" i="2"/>
  <c r="AC70" i="2"/>
  <c r="AK54" i="2"/>
  <c r="J70" i="2"/>
  <c r="AR70" i="2"/>
  <c r="G70" i="2"/>
  <c r="AU70" i="2"/>
  <c r="J54" i="2"/>
  <c r="AD54" i="2"/>
  <c r="V54" i="2"/>
  <c r="AX54" i="2"/>
  <c r="AE70" i="2"/>
  <c r="M70" i="2"/>
  <c r="AG70" i="2"/>
  <c r="AL54" i="2"/>
  <c r="AP70" i="2"/>
  <c r="AF70" i="2"/>
  <c r="AM54" i="2"/>
  <c r="N54" i="2"/>
  <c r="AE54" i="2"/>
  <c r="T54" i="2"/>
  <c r="D54" i="2"/>
  <c r="V70" i="2"/>
  <c r="AQ70" i="2"/>
  <c r="AR54" i="2"/>
  <c r="AW54" i="2"/>
  <c r="BB70" i="2"/>
  <c r="BA70" i="2"/>
  <c r="K70" i="2"/>
  <c r="AQ54" i="2"/>
  <c r="I70" i="2"/>
  <c r="O70" i="2"/>
  <c r="N70" i="2"/>
  <c r="U70" i="2"/>
  <c r="AJ54" i="2"/>
  <c r="AB54" i="2"/>
  <c r="AH54" i="2"/>
  <c r="Y70" i="2"/>
  <c r="X70" i="2"/>
  <c r="F54" i="2"/>
  <c r="AM70" i="2"/>
  <c r="AU54" i="2"/>
  <c r="AB70" i="2"/>
  <c r="K54" i="2"/>
  <c r="X54" i="2"/>
  <c r="Q54" i="2"/>
  <c r="BA54" i="2"/>
  <c r="AD70" i="2"/>
  <c r="F70" i="2"/>
  <c r="AK70" i="2"/>
  <c r="T70" i="2"/>
  <c r="R54" i="2"/>
  <c r="AI54" i="2"/>
  <c r="L70" i="2"/>
  <c r="S54" i="2"/>
  <c r="AH70" i="2"/>
  <c r="AO70" i="2"/>
  <c r="Q70" i="2"/>
  <c r="G54" i="2"/>
  <c r="AT54" i="2"/>
  <c r="S70" i="2"/>
  <c r="AA54" i="2"/>
  <c r="AZ70" i="2"/>
  <c r="AA70" i="2"/>
  <c r="Y54" i="2"/>
  <c r="AG54" i="2"/>
  <c r="AF54" i="2"/>
  <c r="AV54" i="2"/>
  <c r="I54" i="2"/>
  <c r="AV70" i="2"/>
  <c r="W70" i="2"/>
  <c r="O54" i="2"/>
  <c r="W54" i="2"/>
  <c r="AS70" i="2"/>
  <c r="AC54" i="2"/>
  <c r="AX70" i="2"/>
  <c r="U54" i="2"/>
  <c r="AI70" i="2"/>
  <c r="AZ54" i="2"/>
  <c r="AN70" i="2"/>
  <c r="H70" i="2"/>
  <c r="AN54" i="2"/>
  <c r="P70" i="2"/>
  <c r="M54" i="2"/>
  <c r="L54" i="2"/>
  <c r="AJ70" i="2"/>
  <c r="Z54" i="2"/>
  <c r="AY54" i="2"/>
  <c r="P54" i="2"/>
  <c r="R70" i="2"/>
  <c r="AW70" i="2"/>
  <c r="D14" i="5"/>
  <c r="F15" i="5"/>
  <c r="E14" i="5" l="1"/>
  <c r="D53" i="2" s="1"/>
  <c r="AZ53" i="2" l="1"/>
  <c r="F69" i="2"/>
  <c r="AU69" i="2"/>
  <c r="AY69" i="2"/>
  <c r="AD69" i="2"/>
  <c r="O69" i="2"/>
  <c r="AX53" i="2"/>
  <c r="G53" i="2"/>
  <c r="AS53" i="2"/>
  <c r="U69" i="2"/>
  <c r="AC69" i="2"/>
  <c r="L53" i="2"/>
  <c r="AT69" i="2"/>
  <c r="R53" i="2"/>
  <c r="AA69" i="2"/>
  <c r="T69" i="2"/>
  <c r="AK53" i="2"/>
  <c r="Z69" i="2"/>
  <c r="D69" i="2"/>
  <c r="W69" i="2"/>
  <c r="K69" i="2"/>
  <c r="P53" i="2"/>
  <c r="BB69" i="2"/>
  <c r="AP53" i="2"/>
  <c r="AX69" i="2"/>
  <c r="I53" i="2"/>
  <c r="AM69" i="2"/>
  <c r="AL53" i="2"/>
  <c r="AY53" i="2"/>
  <c r="AF69" i="2"/>
  <c r="AR53" i="2"/>
  <c r="AK69" i="2"/>
  <c r="V53" i="2"/>
  <c r="T53" i="2"/>
  <c r="AQ69" i="2"/>
  <c r="S53" i="2"/>
  <c r="AA53" i="2"/>
  <c r="H69" i="2"/>
  <c r="Y53" i="2"/>
  <c r="Y69" i="2"/>
  <c r="F53" i="2"/>
  <c r="AS69" i="2"/>
  <c r="AM53" i="2"/>
  <c r="AI69" i="2"/>
  <c r="AP69" i="2"/>
  <c r="U53" i="2"/>
  <c r="AJ53" i="2"/>
  <c r="AV69" i="2"/>
  <c r="Q69" i="2"/>
  <c r="AH69" i="2"/>
  <c r="Q53" i="2"/>
  <c r="AO69" i="2"/>
  <c r="AR69" i="2"/>
  <c r="O53" i="2"/>
  <c r="BB53" i="2"/>
  <c r="AQ53" i="2"/>
  <c r="AB69" i="2"/>
  <c r="L69" i="2"/>
  <c r="J69" i="2"/>
  <c r="H53" i="2"/>
  <c r="I69" i="2"/>
  <c r="R69" i="2"/>
  <c r="AO53" i="2"/>
  <c r="W53" i="2"/>
  <c r="AE53" i="2"/>
  <c r="N53" i="2"/>
  <c r="N69" i="2"/>
  <c r="AH53" i="2"/>
  <c r="AZ69" i="2"/>
  <c r="AC53" i="2"/>
  <c r="AF53" i="2"/>
  <c r="AN53" i="2"/>
  <c r="AG53" i="2"/>
  <c r="AT53" i="2"/>
  <c r="AD53" i="2"/>
  <c r="AL69" i="2"/>
  <c r="AU53" i="2"/>
  <c r="AI53" i="2"/>
  <c r="AB53" i="2"/>
  <c r="M53" i="2"/>
  <c r="M69" i="2"/>
  <c r="AW53" i="2"/>
  <c r="X69" i="2"/>
  <c r="AV53" i="2"/>
  <c r="J53" i="2"/>
  <c r="P69" i="2"/>
  <c r="X53" i="2"/>
  <c r="G69" i="2"/>
  <c r="BA69" i="2"/>
  <c r="AE69" i="2"/>
  <c r="V69" i="2"/>
  <c r="BA53" i="2"/>
  <c r="K53" i="2"/>
  <c r="Z53" i="2"/>
  <c r="S69" i="2"/>
  <c r="AJ69" i="2"/>
  <c r="AG69" i="2"/>
  <c r="AN69" i="2"/>
  <c r="AW69" i="2"/>
  <c r="D13" i="5"/>
  <c r="F14" i="5"/>
  <c r="E13" i="5" l="1"/>
  <c r="H68" i="2" s="1"/>
  <c r="G68" i="2" l="1"/>
  <c r="AZ52" i="2"/>
  <c r="L52" i="2"/>
  <c r="AU68" i="2"/>
  <c r="M52" i="2"/>
  <c r="AM52" i="2"/>
  <c r="AQ68" i="2"/>
  <c r="AE68" i="2"/>
  <c r="AL68" i="2"/>
  <c r="R52" i="2"/>
  <c r="W52" i="2"/>
  <c r="AO68" i="2"/>
  <c r="G52" i="2"/>
  <c r="AE52" i="2"/>
  <c r="AD52" i="2"/>
  <c r="AY52" i="2"/>
  <c r="L68" i="2"/>
  <c r="R68" i="2"/>
  <c r="AB52" i="2"/>
  <c r="S68" i="2"/>
  <c r="AV68" i="2"/>
  <c r="AN68" i="2"/>
  <c r="Y68" i="2"/>
  <c r="AW52" i="2"/>
  <c r="AM68" i="2"/>
  <c r="O68" i="2"/>
  <c r="AA68" i="2"/>
  <c r="M68" i="2"/>
  <c r="AQ52" i="2"/>
  <c r="AP68" i="2"/>
  <c r="AF52" i="2"/>
  <c r="H52" i="2"/>
  <c r="Q68" i="2"/>
  <c r="I68" i="2"/>
  <c r="W68" i="2"/>
  <c r="BB52" i="2"/>
  <c r="AD68" i="2"/>
  <c r="AY68" i="2"/>
  <c r="AU52" i="2"/>
  <c r="AL52" i="2"/>
  <c r="AT68" i="2"/>
  <c r="N52" i="2"/>
  <c r="S52" i="2"/>
  <c r="AA52" i="2"/>
  <c r="AR52" i="2"/>
  <c r="AI68" i="2"/>
  <c r="J68" i="2"/>
  <c r="AH68" i="2"/>
  <c r="AG68" i="2"/>
  <c r="AV52" i="2"/>
  <c r="BA68" i="2"/>
  <c r="AR68" i="2"/>
  <c r="P68" i="2"/>
  <c r="I52" i="2"/>
  <c r="AS52" i="2"/>
  <c r="AK68" i="2"/>
  <c r="Y52" i="2"/>
  <c r="AJ52" i="2"/>
  <c r="T52" i="2"/>
  <c r="K68" i="2"/>
  <c r="D52" i="2"/>
  <c r="AG52" i="2"/>
  <c r="AN52" i="2"/>
  <c r="Q52" i="2"/>
  <c r="BA52" i="2"/>
  <c r="AX52" i="2"/>
  <c r="AJ68" i="2"/>
  <c r="AW68" i="2"/>
  <c r="O52" i="2"/>
  <c r="AT52" i="2"/>
  <c r="AS68" i="2"/>
  <c r="AC68" i="2"/>
  <c r="U52" i="2"/>
  <c r="AX68" i="2"/>
  <c r="AI52" i="2"/>
  <c r="AP52" i="2"/>
  <c r="Z52" i="2"/>
  <c r="AF68" i="2"/>
  <c r="X68" i="2"/>
  <c r="X52" i="2"/>
  <c r="F52" i="2"/>
  <c r="K52" i="2"/>
  <c r="D68" i="2"/>
  <c r="V68" i="2"/>
  <c r="BB68" i="2"/>
  <c r="AC52" i="2"/>
  <c r="V52" i="2"/>
  <c r="AK52" i="2"/>
  <c r="N68" i="2"/>
  <c r="AZ68" i="2"/>
  <c r="F68" i="2"/>
  <c r="U68" i="2"/>
  <c r="T68" i="2"/>
  <c r="AB68" i="2"/>
  <c r="AH52" i="2"/>
  <c r="Z68" i="2"/>
  <c r="J52" i="2"/>
  <c r="AO52" i="2"/>
  <c r="P52" i="2"/>
  <c r="D12" i="5"/>
  <c r="F13" i="5"/>
  <c r="E12" i="5" l="1"/>
  <c r="H67" i="2" s="1"/>
  <c r="AQ51" i="2" l="1"/>
  <c r="O51" i="2"/>
  <c r="AL51" i="2"/>
  <c r="T67" i="2"/>
  <c r="AS67" i="2"/>
  <c r="BA67" i="2"/>
  <c r="AD67" i="2"/>
  <c r="U51" i="2"/>
  <c r="AX67" i="2"/>
  <c r="AE51" i="2"/>
  <c r="AR67" i="2"/>
  <c r="AV51" i="2"/>
  <c r="AL67" i="2"/>
  <c r="AT67" i="2"/>
  <c r="AJ67" i="2"/>
  <c r="AX51" i="2"/>
  <c r="AY51" i="2"/>
  <c r="AJ51" i="2"/>
  <c r="R51" i="2"/>
  <c r="P51" i="2"/>
  <c r="X51" i="2"/>
  <c r="Y67" i="2"/>
  <c r="AG51" i="2"/>
  <c r="AT51" i="2"/>
  <c r="S67" i="2"/>
  <c r="AN51" i="2"/>
  <c r="AO51" i="2"/>
  <c r="N67" i="2"/>
  <c r="M67" i="2"/>
  <c r="AM51" i="2"/>
  <c r="O67" i="2"/>
  <c r="AK51" i="2"/>
  <c r="AU51" i="2"/>
  <c r="AB67" i="2"/>
  <c r="AH51" i="2"/>
  <c r="AA67" i="2"/>
  <c r="L51" i="2"/>
  <c r="AW51" i="2"/>
  <c r="P67" i="2"/>
  <c r="X67" i="2"/>
  <c r="Q67" i="2"/>
  <c r="AR51" i="2"/>
  <c r="W67" i="2"/>
  <c r="AU67" i="2"/>
  <c r="S51" i="2"/>
  <c r="AF67" i="2"/>
  <c r="F51" i="2"/>
  <c r="BB67" i="2"/>
  <c r="V51" i="2"/>
  <c r="W51" i="2"/>
  <c r="T51" i="2"/>
  <c r="K51" i="2"/>
  <c r="AZ67" i="2"/>
  <c r="AA51" i="2"/>
  <c r="Y51" i="2"/>
  <c r="J51" i="2"/>
  <c r="AO67" i="2"/>
  <c r="AW67" i="2"/>
  <c r="AV67" i="2"/>
  <c r="AC67" i="2"/>
  <c r="L67" i="2"/>
  <c r="AE67" i="2"/>
  <c r="AI51" i="2"/>
  <c r="H51" i="2"/>
  <c r="Z67" i="2"/>
  <c r="AC51" i="2"/>
  <c r="AD51" i="2"/>
  <c r="BA51" i="2"/>
  <c r="G51" i="2"/>
  <c r="U67" i="2"/>
  <c r="J67" i="2"/>
  <c r="AY67" i="2"/>
  <c r="AI67" i="2"/>
  <c r="Q51" i="2"/>
  <c r="AP67" i="2"/>
  <c r="AG67" i="2"/>
  <c r="AF51" i="2"/>
  <c r="D67" i="2"/>
  <c r="V67" i="2"/>
  <c r="R67" i="2"/>
  <c r="AK67" i="2"/>
  <c r="AB51" i="2"/>
  <c r="AQ67" i="2"/>
  <c r="AH67" i="2"/>
  <c r="G67" i="2"/>
  <c r="AS51" i="2"/>
  <c r="F67" i="2"/>
  <c r="N51" i="2"/>
  <c r="AM67" i="2"/>
  <c r="BB51" i="2"/>
  <c r="M51" i="2"/>
  <c r="AZ51" i="2"/>
  <c r="AP51" i="2"/>
  <c r="K67" i="2"/>
  <c r="I67" i="2"/>
  <c r="Z51" i="2"/>
  <c r="D51" i="2"/>
  <c r="I51" i="2"/>
  <c r="AN67" i="2"/>
  <c r="D11" i="5"/>
  <c r="F12" i="5"/>
  <c r="E11" i="5" l="1"/>
  <c r="P50" i="2" s="1"/>
  <c r="AK50" i="2" l="1"/>
  <c r="AG50" i="2"/>
  <c r="AS66" i="2"/>
  <c r="AZ50" i="2"/>
  <c r="X50" i="2"/>
  <c r="AE50" i="2"/>
  <c r="S66" i="2"/>
  <c r="AT50" i="2"/>
  <c r="AO50" i="2"/>
  <c r="W66" i="2"/>
  <c r="L50" i="2"/>
  <c r="AQ66" i="2"/>
  <c r="BB50" i="2"/>
  <c r="AI66" i="2"/>
  <c r="Q66" i="2"/>
  <c r="AL50" i="2"/>
  <c r="M66" i="2"/>
  <c r="AF50" i="2"/>
  <c r="V66" i="2"/>
  <c r="AJ50" i="2"/>
  <c r="Z66" i="2"/>
  <c r="AA66" i="2"/>
  <c r="AW66" i="2"/>
  <c r="N66" i="2"/>
  <c r="AC66" i="2"/>
  <c r="V50" i="2"/>
  <c r="J66" i="2"/>
  <c r="T50" i="2"/>
  <c r="AB50" i="2"/>
  <c r="U66" i="2"/>
  <c r="AX66" i="2"/>
  <c r="X66" i="2"/>
  <c r="H66" i="2"/>
  <c r="AV50" i="2"/>
  <c r="AS50" i="2"/>
  <c r="AM66" i="2"/>
  <c r="AU66" i="2"/>
  <c r="AC50" i="2"/>
  <c r="T66" i="2"/>
  <c r="AI50" i="2"/>
  <c r="AY50" i="2"/>
  <c r="M50" i="2"/>
  <c r="Z50" i="2"/>
  <c r="AP50" i="2"/>
  <c r="D66" i="2"/>
  <c r="AV66" i="2"/>
  <c r="O66" i="2"/>
  <c r="AM50" i="2"/>
  <c r="AB66" i="2"/>
  <c r="AZ66" i="2"/>
  <c r="AH50" i="2"/>
  <c r="AN66" i="2"/>
  <c r="G50" i="2"/>
  <c r="AT66" i="2"/>
  <c r="K50" i="2"/>
  <c r="AR66" i="2"/>
  <c r="R66" i="2"/>
  <c r="AD50" i="2"/>
  <c r="AD66" i="2"/>
  <c r="BA66" i="2"/>
  <c r="N50" i="2"/>
  <c r="AP66" i="2"/>
  <c r="AR50" i="2"/>
  <c r="U50" i="2"/>
  <c r="AJ66" i="2"/>
  <c r="I66" i="2"/>
  <c r="AW50" i="2"/>
  <c r="AN50" i="2"/>
  <c r="D50" i="2"/>
  <c r="AF66" i="2"/>
  <c r="P66" i="2"/>
  <c r="BB66" i="2"/>
  <c r="AK66" i="2"/>
  <c r="AE66" i="2"/>
  <c r="L66" i="2"/>
  <c r="K66" i="2"/>
  <c r="J50" i="2"/>
  <c r="R50" i="2"/>
  <c r="AU50" i="2"/>
  <c r="AL66" i="2"/>
  <c r="AA50" i="2"/>
  <c r="AX50" i="2"/>
  <c r="AG66" i="2"/>
  <c r="I50" i="2"/>
  <c r="H50" i="2"/>
  <c r="W50" i="2"/>
  <c r="O50" i="2"/>
  <c r="G66" i="2"/>
  <c r="F66" i="2"/>
  <c r="F50" i="2"/>
  <c r="BA50" i="2"/>
  <c r="AH66" i="2"/>
  <c r="AQ50" i="2"/>
  <c r="S50" i="2"/>
  <c r="AY66" i="2"/>
  <c r="Y66" i="2"/>
  <c r="AO66" i="2"/>
  <c r="Q50" i="2"/>
  <c r="Y50" i="2"/>
  <c r="D10" i="5"/>
  <c r="F11" i="5"/>
  <c r="E10" i="5" l="1"/>
  <c r="AF65" i="2" s="1"/>
  <c r="W49" i="2" l="1"/>
  <c r="U49" i="2"/>
  <c r="AA49" i="2"/>
  <c r="AL49" i="2"/>
  <c r="G65" i="2"/>
  <c r="AJ49" i="2"/>
  <c r="S65" i="2"/>
  <c r="AT49" i="2"/>
  <c r="BA65" i="2"/>
  <c r="AQ49" i="2"/>
  <c r="AO65" i="2"/>
  <c r="F65" i="2"/>
  <c r="U65" i="2"/>
  <c r="N65" i="2"/>
  <c r="AR49" i="2"/>
  <c r="AM65" i="2"/>
  <c r="AY49" i="2"/>
  <c r="AV65" i="2"/>
  <c r="BA49" i="2"/>
  <c r="R49" i="2"/>
  <c r="AB49" i="2"/>
  <c r="O65" i="2"/>
  <c r="F49" i="2"/>
  <c r="K65" i="2"/>
  <c r="AW65" i="2"/>
  <c r="AG49" i="2"/>
  <c r="D65" i="2"/>
  <c r="AC65" i="2"/>
  <c r="AE65" i="2"/>
  <c r="V65" i="2"/>
  <c r="AD65" i="2"/>
  <c r="AR65" i="2"/>
  <c r="K49" i="2"/>
  <c r="AX49" i="2"/>
  <c r="AP65" i="2"/>
  <c r="AW49" i="2"/>
  <c r="Z65" i="2"/>
  <c r="Z49" i="2"/>
  <c r="X49" i="2"/>
  <c r="X65" i="2"/>
  <c r="AK65" i="2"/>
  <c r="AS49" i="2"/>
  <c r="AX65" i="2"/>
  <c r="L65" i="2"/>
  <c r="AH65" i="2"/>
  <c r="AV49" i="2"/>
  <c r="I65" i="2"/>
  <c r="Q65" i="2"/>
  <c r="P65" i="2"/>
  <c r="J49" i="2"/>
  <c r="BB65" i="2"/>
  <c r="AU49" i="2"/>
  <c r="AP49" i="2"/>
  <c r="O49" i="2"/>
  <c r="AT65" i="2"/>
  <c r="AK49" i="2"/>
  <c r="AU65" i="2"/>
  <c r="W65" i="2"/>
  <c r="AY65" i="2"/>
  <c r="M49" i="2"/>
  <c r="AI65" i="2"/>
  <c r="T49" i="2"/>
  <c r="AN49" i="2"/>
  <c r="R65" i="2"/>
  <c r="H65" i="2"/>
  <c r="AG65" i="2"/>
  <c r="AZ65" i="2"/>
  <c r="T65" i="2"/>
  <c r="D49" i="2"/>
  <c r="AL65" i="2"/>
  <c r="AM49" i="2"/>
  <c r="AE49" i="2"/>
  <c r="G49" i="2"/>
  <c r="AS65" i="2"/>
  <c r="AZ49" i="2"/>
  <c r="AA65" i="2"/>
  <c r="AJ65" i="2"/>
  <c r="AI49" i="2"/>
  <c r="H49" i="2"/>
  <c r="AN65" i="2"/>
  <c r="J65" i="2"/>
  <c r="I49" i="2"/>
  <c r="AQ65" i="2"/>
  <c r="AC49" i="2"/>
  <c r="P49" i="2"/>
  <c r="Y49" i="2"/>
  <c r="Y65" i="2"/>
  <c r="V49" i="2"/>
  <c r="AD49" i="2"/>
  <c r="N49" i="2"/>
  <c r="BB49" i="2"/>
  <c r="M65" i="2"/>
  <c r="AB65" i="2"/>
  <c r="S49" i="2"/>
  <c r="L49" i="2"/>
  <c r="AH49" i="2"/>
  <c r="Q49" i="2"/>
  <c r="AF49" i="2"/>
  <c r="AO49" i="2"/>
  <c r="D9" i="5"/>
  <c r="F10" i="5"/>
  <c r="E9" i="5" l="1"/>
  <c r="I64" i="2" s="1"/>
  <c r="V48" i="2" l="1"/>
  <c r="AQ48" i="2"/>
  <c r="N64" i="2"/>
  <c r="AC48" i="2"/>
  <c r="Z48" i="2"/>
  <c r="AP64" i="2"/>
  <c r="T48" i="2"/>
  <c r="AL64" i="2"/>
  <c r="AA48" i="2"/>
  <c r="BB48" i="2"/>
  <c r="AC64" i="2"/>
  <c r="AH64" i="2"/>
  <c r="N48" i="2"/>
  <c r="O64" i="2"/>
  <c r="AY64" i="2"/>
  <c r="AU64" i="2"/>
  <c r="S64" i="2"/>
  <c r="H64" i="2"/>
  <c r="W48" i="2"/>
  <c r="AW64" i="2"/>
  <c r="W64" i="2"/>
  <c r="U64" i="2"/>
  <c r="R48" i="2"/>
  <c r="AG48" i="2"/>
  <c r="AF64" i="2"/>
  <c r="AU48" i="2"/>
  <c r="V64" i="2"/>
  <c r="AT48" i="2"/>
  <c r="F48" i="2"/>
  <c r="K64" i="2"/>
  <c r="AQ64" i="2"/>
  <c r="AR48" i="2"/>
  <c r="K48" i="2"/>
  <c r="Z64" i="2"/>
  <c r="P64" i="2"/>
  <c r="AW48" i="2"/>
  <c r="D48" i="2"/>
  <c r="Y48" i="2"/>
  <c r="F64" i="2"/>
  <c r="O48" i="2"/>
  <c r="AZ64" i="2"/>
  <c r="AX48" i="2"/>
  <c r="AI48" i="2"/>
  <c r="R64" i="2"/>
  <c r="Y64" i="2"/>
  <c r="J64" i="2"/>
  <c r="AN48" i="2"/>
  <c r="I48" i="2"/>
  <c r="G48" i="2"/>
  <c r="AM48" i="2"/>
  <c r="AE64" i="2"/>
  <c r="G64" i="2"/>
  <c r="AE48" i="2"/>
  <c r="AK48" i="2"/>
  <c r="BB64" i="2"/>
  <c r="AR64" i="2"/>
  <c r="M48" i="2"/>
  <c r="AP48" i="2"/>
  <c r="AZ48" i="2"/>
  <c r="Q64" i="2"/>
  <c r="AO48" i="2"/>
  <c r="P48" i="2"/>
  <c r="X48" i="2"/>
  <c r="AT64" i="2"/>
  <c r="AJ48" i="2"/>
  <c r="AI64" i="2"/>
  <c r="AB64" i="2"/>
  <c r="J48" i="2"/>
  <c r="BA48" i="2"/>
  <c r="AL48" i="2"/>
  <c r="M64" i="2"/>
  <c r="AD48" i="2"/>
  <c r="AX64" i="2"/>
  <c r="AJ64" i="2"/>
  <c r="AA64" i="2"/>
  <c r="AB48" i="2"/>
  <c r="AY48" i="2"/>
  <c r="AF48" i="2"/>
  <c r="AN64" i="2"/>
  <c r="AV48" i="2"/>
  <c r="AG64" i="2"/>
  <c r="AK64" i="2"/>
  <c r="AS64" i="2"/>
  <c r="U48" i="2"/>
  <c r="D64" i="2"/>
  <c r="Q48" i="2"/>
  <c r="AO64" i="2"/>
  <c r="BA64" i="2"/>
  <c r="AM64" i="2"/>
  <c r="AS48" i="2"/>
  <c r="AD64" i="2"/>
  <c r="L48" i="2"/>
  <c r="L64" i="2"/>
  <c r="AH48" i="2"/>
  <c r="T64" i="2"/>
  <c r="S48" i="2"/>
  <c r="X64" i="2"/>
  <c r="H48" i="2"/>
  <c r="AV64" i="2"/>
  <c r="D8" i="5"/>
  <c r="F9" i="5"/>
  <c r="E8" i="5" l="1"/>
  <c r="AF47" i="2" s="1"/>
  <c r="AS47" i="2" l="1"/>
  <c r="AL63" i="2"/>
  <c r="V47" i="2"/>
  <c r="L47" i="2"/>
  <c r="Z63" i="2"/>
  <c r="AA47" i="2"/>
  <c r="AC63" i="2"/>
  <c r="F47" i="2"/>
  <c r="BB47" i="2"/>
  <c r="Y47" i="2"/>
  <c r="K63" i="2"/>
  <c r="AI63" i="2"/>
  <c r="BB63" i="2"/>
  <c r="R47" i="2"/>
  <c r="AM63" i="2"/>
  <c r="AA63" i="2"/>
  <c r="J47" i="2"/>
  <c r="AK47" i="2"/>
  <c r="AZ47" i="2"/>
  <c r="AR47" i="2"/>
  <c r="AV47" i="2"/>
  <c r="AU63" i="2"/>
  <c r="AD47" i="2"/>
  <c r="S63" i="2"/>
  <c r="T63" i="2"/>
  <c r="AO47" i="2"/>
  <c r="W63" i="2"/>
  <c r="AE63" i="2"/>
  <c r="AH47" i="2"/>
  <c r="AB63" i="2"/>
  <c r="AF63" i="2"/>
  <c r="AL47" i="2"/>
  <c r="AU47" i="2"/>
  <c r="AY63" i="2"/>
  <c r="AY47" i="2"/>
  <c r="AW47" i="2"/>
  <c r="Y63" i="2"/>
  <c r="AN63" i="2"/>
  <c r="AT47" i="2"/>
  <c r="N63" i="2"/>
  <c r="S47" i="2"/>
  <c r="U63" i="2"/>
  <c r="AN47" i="2"/>
  <c r="H63" i="2"/>
  <c r="AD63" i="2"/>
  <c r="F63" i="2"/>
  <c r="W47" i="2"/>
  <c r="G63" i="2"/>
  <c r="AQ63" i="2"/>
  <c r="AB47" i="2"/>
  <c r="AQ47" i="2"/>
  <c r="AJ47" i="2"/>
  <c r="T47" i="2"/>
  <c r="H47" i="2"/>
  <c r="J63" i="2"/>
  <c r="I63" i="2"/>
  <c r="Q63" i="2"/>
  <c r="P47" i="2"/>
  <c r="AM47" i="2"/>
  <c r="AT63" i="2"/>
  <c r="BA63" i="2"/>
  <c r="G47" i="2"/>
  <c r="AX47" i="2"/>
  <c r="R63" i="2"/>
  <c r="AI47" i="2"/>
  <c r="K47" i="2"/>
  <c r="AV63" i="2"/>
  <c r="AG47" i="2"/>
  <c r="I47" i="2"/>
  <c r="AO63" i="2"/>
  <c r="X63" i="2"/>
  <c r="AE47" i="2"/>
  <c r="V63" i="2"/>
  <c r="O47" i="2"/>
  <c r="BA47" i="2"/>
  <c r="AC47" i="2"/>
  <c r="AK63" i="2"/>
  <c r="AX63" i="2"/>
  <c r="AW63" i="2"/>
  <c r="AP47" i="2"/>
  <c r="M47" i="2"/>
  <c r="P63" i="2"/>
  <c r="AH63" i="2"/>
  <c r="X47" i="2"/>
  <c r="Q47" i="2"/>
  <c r="L63" i="2"/>
  <c r="D63" i="2"/>
  <c r="N47" i="2"/>
  <c r="O63" i="2"/>
  <c r="AS63" i="2"/>
  <c r="AJ63" i="2"/>
  <c r="AZ63" i="2"/>
  <c r="U47" i="2"/>
  <c r="M63" i="2"/>
  <c r="AP63" i="2"/>
  <c r="AR63" i="2"/>
  <c r="D47" i="2"/>
  <c r="Z47" i="2"/>
  <c r="AG63" i="2"/>
  <c r="D7" i="5"/>
  <c r="F8" i="5"/>
  <c r="E7" i="5" l="1"/>
  <c r="D62" i="2" s="1"/>
  <c r="AL46" i="2" l="1"/>
  <c r="BA62" i="2"/>
  <c r="AM46" i="2"/>
  <c r="AJ62" i="2"/>
  <c r="AK46" i="2"/>
  <c r="W62" i="2"/>
  <c r="AS62" i="2"/>
  <c r="AU46" i="2"/>
  <c r="AZ62" i="2"/>
  <c r="AC62" i="2"/>
  <c r="AO46" i="2"/>
  <c r="L62" i="2"/>
  <c r="AT46" i="2"/>
  <c r="S46" i="2"/>
  <c r="N46" i="2"/>
  <c r="BA46" i="2"/>
  <c r="AS46" i="2"/>
  <c r="G46" i="2"/>
  <c r="V46" i="2"/>
  <c r="AE62" i="2"/>
  <c r="AW62" i="2"/>
  <c r="AR62" i="2"/>
  <c r="K46" i="2"/>
  <c r="AU62" i="2"/>
  <c r="AD62" i="2"/>
  <c r="V62" i="2"/>
  <c r="N62" i="2"/>
  <c r="Q62" i="2"/>
  <c r="AN62" i="2"/>
  <c r="T62" i="2"/>
  <c r="AW46" i="2"/>
  <c r="Z62" i="2"/>
  <c r="AB46" i="2"/>
  <c r="AV62" i="2"/>
  <c r="AM62" i="2"/>
  <c r="O62" i="2"/>
  <c r="W46" i="2"/>
  <c r="AQ62" i="2"/>
  <c r="AX62" i="2"/>
  <c r="P62" i="2"/>
  <c r="O46" i="2"/>
  <c r="G62" i="2"/>
  <c r="AL62" i="2"/>
  <c r="J46" i="2"/>
  <c r="AO62" i="2"/>
  <c r="Y46" i="2"/>
  <c r="AE46" i="2"/>
  <c r="BB62" i="2"/>
  <c r="F62" i="2"/>
  <c r="AD46" i="2"/>
  <c r="AI62" i="2"/>
  <c r="I46" i="2"/>
  <c r="H46" i="2"/>
  <c r="U62" i="2"/>
  <c r="AY62" i="2"/>
  <c r="AA62" i="2"/>
  <c r="AY46" i="2"/>
  <c r="AP46" i="2"/>
  <c r="I62" i="2"/>
  <c r="AF46" i="2"/>
  <c r="AN46" i="2"/>
  <c r="BB46" i="2"/>
  <c r="AZ46" i="2"/>
  <c r="S62" i="2"/>
  <c r="T46" i="2"/>
  <c r="U46" i="2"/>
  <c r="AH62" i="2"/>
  <c r="AP62" i="2"/>
  <c r="AF62" i="2"/>
  <c r="J62" i="2"/>
  <c r="L46" i="2"/>
  <c r="AX46" i="2"/>
  <c r="R46" i="2"/>
  <c r="AG62" i="2"/>
  <c r="Z46" i="2"/>
  <c r="AH46" i="2"/>
  <c r="X62" i="2"/>
  <c r="AG46" i="2"/>
  <c r="AV46" i="2"/>
  <c r="AI46" i="2"/>
  <c r="M46" i="2"/>
  <c r="M62" i="2"/>
  <c r="AB62" i="2"/>
  <c r="X46" i="2"/>
  <c r="Y62" i="2"/>
  <c r="H62" i="2"/>
  <c r="P46" i="2"/>
  <c r="AT62" i="2"/>
  <c r="AJ46" i="2"/>
  <c r="AK62" i="2"/>
  <c r="AC46" i="2"/>
  <c r="F46" i="2"/>
  <c r="K62" i="2"/>
  <c r="AQ46" i="2"/>
  <c r="AR46" i="2"/>
  <c r="AA46" i="2"/>
  <c r="R62" i="2"/>
  <c r="Q46" i="2"/>
  <c r="D46" i="2"/>
  <c r="D6" i="5"/>
  <c r="F7" i="5"/>
  <c r="E6" i="5" l="1"/>
  <c r="D61" i="2" s="1"/>
  <c r="N61" i="2" l="1"/>
  <c r="AU61" i="2"/>
  <c r="AT45" i="2"/>
  <c r="AB61" i="2"/>
  <c r="AR45" i="2"/>
  <c r="U45" i="2"/>
  <c r="K61" i="2"/>
  <c r="M45" i="2"/>
  <c r="J45" i="2"/>
  <c r="T45" i="2"/>
  <c r="K45" i="2"/>
  <c r="I61" i="2"/>
  <c r="AU45" i="2"/>
  <c r="G45" i="2"/>
  <c r="G61" i="2"/>
  <c r="L61" i="2"/>
  <c r="AB45" i="2"/>
  <c r="AR61" i="2"/>
  <c r="AI61" i="2"/>
  <c r="AW61" i="2"/>
  <c r="R45" i="2"/>
  <c r="X61" i="2"/>
  <c r="AF45" i="2"/>
  <c r="D45" i="2"/>
  <c r="W61" i="2"/>
  <c r="AJ45" i="2"/>
  <c r="Z61" i="2"/>
  <c r="Q45" i="2"/>
  <c r="BA61" i="2"/>
  <c r="AM45" i="2"/>
  <c r="W45" i="2"/>
  <c r="V61" i="2"/>
  <c r="N45" i="2"/>
  <c r="S61" i="2"/>
  <c r="T61" i="2"/>
  <c r="L45" i="2"/>
  <c r="AX45" i="2"/>
  <c r="Y45" i="2"/>
  <c r="AO45" i="2"/>
  <c r="I45" i="2"/>
  <c r="H61" i="2"/>
  <c r="AQ45" i="2"/>
  <c r="AL61" i="2"/>
  <c r="Z45" i="2"/>
  <c r="AK45" i="2"/>
  <c r="AE45" i="2"/>
  <c r="AQ61" i="2"/>
  <c r="AG45" i="2"/>
  <c r="BB61" i="2"/>
  <c r="AD45" i="2"/>
  <c r="AS61" i="2"/>
  <c r="AL45" i="2"/>
  <c r="AY45" i="2"/>
  <c r="AP45" i="2"/>
  <c r="AI45" i="2"/>
  <c r="U61" i="2"/>
  <c r="AN61" i="2"/>
  <c r="Y61" i="2"/>
  <c r="AW45" i="2"/>
  <c r="AN45" i="2"/>
  <c r="V45" i="2"/>
  <c r="AE61" i="2"/>
  <c r="AS45" i="2"/>
  <c r="AA45" i="2"/>
  <c r="AV61" i="2"/>
  <c r="X45" i="2"/>
  <c r="AT61" i="2"/>
  <c r="O61" i="2"/>
  <c r="F45" i="2"/>
  <c r="AC45" i="2"/>
  <c r="BA45" i="2"/>
  <c r="S45" i="2"/>
  <c r="AJ61" i="2"/>
  <c r="AH45" i="2"/>
  <c r="AZ61" i="2"/>
  <c r="AV45" i="2"/>
  <c r="P45" i="2"/>
  <c r="AF61" i="2"/>
  <c r="H45" i="2"/>
  <c r="AG61" i="2"/>
  <c r="O45" i="2"/>
  <c r="AZ45" i="2"/>
  <c r="BB45" i="2"/>
  <c r="AX61" i="2"/>
  <c r="J61" i="2"/>
  <c r="Q61" i="2"/>
  <c r="AM61" i="2"/>
  <c r="AC61" i="2"/>
  <c r="AD61" i="2"/>
  <c r="F61" i="2"/>
  <c r="M61" i="2"/>
  <c r="AK61" i="2"/>
  <c r="AP61" i="2"/>
  <c r="AA61" i="2"/>
  <c r="AH61" i="2"/>
  <c r="AY61" i="2"/>
  <c r="P61" i="2"/>
  <c r="AO61" i="2"/>
  <c r="R61" i="2"/>
  <c r="D5" i="5"/>
  <c r="F6" i="5"/>
  <c r="E5" i="5" l="1"/>
  <c r="AG44" i="2" s="1"/>
  <c r="AU60" i="2" l="1"/>
  <c r="U44" i="2"/>
  <c r="BA60" i="2"/>
  <c r="F44" i="2"/>
  <c r="BB44" i="2"/>
  <c r="V60" i="2"/>
  <c r="AE60" i="2"/>
  <c r="AL44" i="2"/>
  <c r="AJ60" i="2"/>
  <c r="AS60" i="2"/>
  <c r="AZ44" i="2"/>
  <c r="AD44" i="2"/>
  <c r="AT60" i="2"/>
  <c r="F60" i="2"/>
  <c r="AC44" i="2"/>
  <c r="BA44" i="2"/>
  <c r="BB60" i="2"/>
  <c r="AY44" i="2"/>
  <c r="N44" i="2"/>
  <c r="W44" i="2"/>
  <c r="AM44" i="2"/>
  <c r="V44" i="2"/>
  <c r="Z44" i="2"/>
  <c r="S44" i="2"/>
  <c r="O44" i="2"/>
  <c r="AL60" i="2"/>
  <c r="AK44" i="2"/>
  <c r="AB44" i="2"/>
  <c r="K44" i="2"/>
  <c r="AR60" i="2"/>
  <c r="AH60" i="2"/>
  <c r="S60" i="2"/>
  <c r="AA60" i="2"/>
  <c r="AF60" i="2"/>
  <c r="AC60" i="2"/>
  <c r="AX44" i="2"/>
  <c r="R60" i="2"/>
  <c r="X44" i="2"/>
  <c r="I60" i="2"/>
  <c r="AW60" i="2"/>
  <c r="H44" i="2"/>
  <c r="Y60" i="2"/>
  <c r="D60" i="2"/>
  <c r="AG60" i="2"/>
  <c r="AQ44" i="2"/>
  <c r="L44" i="2"/>
  <c r="AZ60" i="2"/>
  <c r="AY60" i="2"/>
  <c r="K60" i="2"/>
  <c r="AX60" i="2"/>
  <c r="AA44" i="2"/>
  <c r="AR44" i="2"/>
  <c r="L60" i="2"/>
  <c r="J44" i="2"/>
  <c r="I44" i="2"/>
  <c r="AH44" i="2"/>
  <c r="Q44" i="2"/>
  <c r="X60" i="2"/>
  <c r="Q60" i="2"/>
  <c r="D44" i="2"/>
  <c r="P60" i="2"/>
  <c r="J60" i="2"/>
  <c r="P44" i="2"/>
  <c r="AK60" i="2"/>
  <c r="AT44" i="2"/>
  <c r="AP60" i="2"/>
  <c r="M44" i="2"/>
  <c r="M60" i="2"/>
  <c r="U60" i="2"/>
  <c r="AO60" i="2"/>
  <c r="AW44" i="2"/>
  <c r="AN44" i="2"/>
  <c r="Z60" i="2"/>
  <c r="AM60" i="2"/>
  <c r="AU44" i="2"/>
  <c r="AE44" i="2"/>
  <c r="G60" i="2"/>
  <c r="N60" i="2"/>
  <c r="AI60" i="2"/>
  <c r="AJ44" i="2"/>
  <c r="AP44" i="2"/>
  <c r="T60" i="2"/>
  <c r="AN60" i="2"/>
  <c r="AF44" i="2"/>
  <c r="Y44" i="2"/>
  <c r="AV44" i="2"/>
  <c r="AO44" i="2"/>
  <c r="AS44" i="2"/>
  <c r="G44" i="2"/>
  <c r="AD60" i="2"/>
  <c r="W60" i="2"/>
  <c r="O60" i="2"/>
  <c r="AB60" i="2"/>
  <c r="AQ60" i="2"/>
  <c r="T44" i="2"/>
  <c r="AI44" i="2"/>
  <c r="H60" i="2"/>
  <c r="R44" i="2"/>
  <c r="AV60" i="2"/>
  <c r="D4" i="5"/>
  <c r="F5" i="5"/>
  <c r="E4" i="5" l="1"/>
  <c r="D43" i="2" s="1"/>
  <c r="AE59" i="2" l="1"/>
  <c r="V43" i="2"/>
  <c r="W43" i="2"/>
  <c r="AK43" i="2"/>
  <c r="AU59" i="2"/>
  <c r="AS43" i="2"/>
  <c r="AM43" i="2"/>
  <c r="BB59" i="2"/>
  <c r="AD43" i="2"/>
  <c r="O43" i="2"/>
  <c r="AL59" i="2"/>
  <c r="AU43" i="2"/>
  <c r="F59" i="2"/>
  <c r="AL43" i="2"/>
  <c r="AK59" i="2"/>
  <c r="AM59" i="2"/>
  <c r="AD59" i="2"/>
  <c r="AB43" i="2"/>
  <c r="W59" i="2"/>
  <c r="AT43" i="2"/>
  <c r="AS59" i="2"/>
  <c r="F43" i="2"/>
  <c r="AC43" i="2"/>
  <c r="N59" i="2"/>
  <c r="G43" i="2"/>
  <c r="V59" i="2"/>
  <c r="BB43" i="2"/>
  <c r="BA59" i="2"/>
  <c r="Y43" i="2"/>
  <c r="AE43" i="2"/>
  <c r="AB59" i="2"/>
  <c r="AP59" i="2"/>
  <c r="AZ59" i="2"/>
  <c r="AX59" i="2"/>
  <c r="AP43" i="2"/>
  <c r="AW43" i="2"/>
  <c r="G59" i="2"/>
  <c r="AT59" i="2"/>
  <c r="BA43" i="2"/>
  <c r="U43" i="2"/>
  <c r="O59" i="2"/>
  <c r="N43" i="2"/>
  <c r="AR43" i="2"/>
  <c r="AY59" i="2"/>
  <c r="AH59" i="2"/>
  <c r="AA43" i="2"/>
  <c r="AH43" i="2"/>
  <c r="AZ43" i="2"/>
  <c r="AJ59" i="2"/>
  <c r="U59" i="2"/>
  <c r="L43" i="2"/>
  <c r="AJ43" i="2"/>
  <c r="AA59" i="2"/>
  <c r="R43" i="2"/>
  <c r="AI59" i="2"/>
  <c r="M43" i="2"/>
  <c r="T59" i="2"/>
  <c r="K43" i="2"/>
  <c r="K59" i="2"/>
  <c r="T43" i="2"/>
  <c r="AY43" i="2"/>
  <c r="M59" i="2"/>
  <c r="AO59" i="2"/>
  <c r="S43" i="2"/>
  <c r="AF59" i="2"/>
  <c r="D59" i="2"/>
  <c r="Y59" i="2"/>
  <c r="I43" i="2"/>
  <c r="Z43" i="2"/>
  <c r="P43" i="2"/>
  <c r="AW59" i="2"/>
  <c r="R59" i="2"/>
  <c r="P59" i="2"/>
  <c r="AG43" i="2"/>
  <c r="AO43" i="2"/>
  <c r="H59" i="2"/>
  <c r="AV59" i="2"/>
  <c r="Q43" i="2"/>
  <c r="AX43" i="2"/>
  <c r="AR59" i="2"/>
  <c r="Z59" i="2"/>
  <c r="J43" i="2"/>
  <c r="X43" i="2"/>
  <c r="AF43" i="2"/>
  <c r="Q59" i="2"/>
  <c r="L59" i="2"/>
  <c r="J59" i="2"/>
  <c r="AQ43" i="2"/>
  <c r="AN43" i="2"/>
  <c r="I59" i="2"/>
  <c r="AG59" i="2"/>
  <c r="X59" i="2"/>
  <c r="S59" i="2"/>
  <c r="AI43" i="2"/>
  <c r="AC59" i="2"/>
  <c r="AQ59" i="2"/>
  <c r="H43" i="2"/>
  <c r="AV43" i="2"/>
  <c r="AN59" i="2"/>
  <c r="D3" i="5"/>
  <c r="F4" i="5"/>
  <c r="E3" i="5" l="1"/>
  <c r="P58" i="2" s="1"/>
  <c r="AE58" i="2" l="1"/>
  <c r="AJ58" i="2"/>
  <c r="BA42" i="2"/>
  <c r="V42" i="2"/>
  <c r="AD58" i="2"/>
  <c r="AU42" i="2"/>
  <c r="K58" i="2"/>
  <c r="V58" i="2"/>
  <c r="BA58" i="2"/>
  <c r="W42" i="2"/>
  <c r="W58" i="2"/>
  <c r="K42" i="2"/>
  <c r="BB58" i="2"/>
  <c r="N42" i="2"/>
  <c r="G42" i="2"/>
  <c r="F58" i="2"/>
  <c r="O58" i="2"/>
  <c r="T42" i="2"/>
  <c r="AK58" i="2"/>
  <c r="AO58" i="2"/>
  <c r="N58" i="2"/>
  <c r="AL58" i="2"/>
  <c r="AK42" i="2"/>
  <c r="AS42" i="2"/>
  <c r="AC42" i="2"/>
  <c r="AS58" i="2"/>
  <c r="AE42" i="2"/>
  <c r="BB42" i="2"/>
  <c r="AC58" i="2"/>
  <c r="AI58" i="2"/>
  <c r="AT58" i="2"/>
  <c r="M42" i="2"/>
  <c r="AM58" i="2"/>
  <c r="AL42" i="2"/>
  <c r="O42" i="2"/>
  <c r="AM42" i="2"/>
  <c r="AD42" i="2"/>
  <c r="U58" i="2"/>
  <c r="T58" i="2"/>
  <c r="AU58" i="2"/>
  <c r="AT42" i="2"/>
  <c r="G58" i="2"/>
  <c r="F42" i="2"/>
  <c r="M58" i="2"/>
  <c r="S42" i="2"/>
  <c r="AJ42" i="2"/>
  <c r="AX42" i="2"/>
  <c r="AR58" i="2"/>
  <c r="AR42" i="2"/>
  <c r="AB58" i="2"/>
  <c r="Z42" i="2"/>
  <c r="AA58" i="2"/>
  <c r="AQ42" i="2"/>
  <c r="AQ58" i="2"/>
  <c r="AY42" i="2"/>
  <c r="AA42" i="2"/>
  <c r="R58" i="2"/>
  <c r="AY58" i="2"/>
  <c r="AH42" i="2"/>
  <c r="U42" i="2"/>
  <c r="L58" i="2"/>
  <c r="AB42" i="2"/>
  <c r="AX58" i="2"/>
  <c r="AP42" i="2"/>
  <c r="L42" i="2"/>
  <c r="AO42" i="2"/>
  <c r="AZ58" i="2"/>
  <c r="S58" i="2"/>
  <c r="AP58" i="2"/>
  <c r="AZ42" i="2"/>
  <c r="AI42" i="2"/>
  <c r="J42" i="2"/>
  <c r="X42" i="2"/>
  <c r="I42" i="2"/>
  <c r="X58" i="2"/>
  <c r="Q42" i="2"/>
  <c r="D58" i="2"/>
  <c r="I58" i="2"/>
  <c r="AW42" i="2"/>
  <c r="AF42" i="2"/>
  <c r="AH58" i="2"/>
  <c r="AV58" i="2"/>
  <c r="R42" i="2"/>
  <c r="AG58" i="2"/>
  <c r="Q58" i="2"/>
  <c r="P42" i="2"/>
  <c r="Y42" i="2"/>
  <c r="H42" i="2"/>
  <c r="AG42" i="2"/>
  <c r="AF58" i="2"/>
  <c r="Z58" i="2"/>
  <c r="D42" i="2"/>
  <c r="J58" i="2"/>
  <c r="Y58" i="2"/>
  <c r="AN42" i="2"/>
  <c r="AW58" i="2"/>
  <c r="H58" i="2"/>
  <c r="AV42" i="2"/>
  <c r="AN58" i="2"/>
  <c r="D2" i="5"/>
  <c r="F3" i="5"/>
  <c r="AN57" i="2" l="1"/>
  <c r="Y41" i="2"/>
  <c r="Y32" i="2" s="1"/>
  <c r="D57" i="2"/>
  <c r="H41" i="2"/>
  <c r="H32" i="2" s="1"/>
  <c r="X57" i="2"/>
  <c r="X33" i="2" s="1"/>
  <c r="X34" i="2" s="1"/>
  <c r="AN41" i="2"/>
  <c r="AN32" i="2" s="1"/>
  <c r="J57" i="2"/>
  <c r="J33" i="2" s="1"/>
  <c r="J34" i="2" s="1"/>
  <c r="Z57" i="2"/>
  <c r="AF41" i="2"/>
  <c r="AF32" i="2" s="1"/>
  <c r="Q41" i="2"/>
  <c r="Q32" i="2" s="1"/>
  <c r="Y57" i="2"/>
  <c r="P57" i="2"/>
  <c r="P33" i="2" s="1"/>
  <c r="P34" i="2" s="1"/>
  <c r="AW41" i="2"/>
  <c r="AW32" i="2" s="1"/>
  <c r="Z41" i="2"/>
  <c r="Z32" i="2" s="1"/>
  <c r="H57" i="2"/>
  <c r="H33" i="2" s="1"/>
  <c r="H34" i="2" s="1"/>
  <c r="X41" i="2"/>
  <c r="X32" i="2" s="1"/>
  <c r="I41" i="2"/>
  <c r="I32" i="2" s="1"/>
  <c r="Q57" i="2"/>
  <c r="Q33" i="2" s="1"/>
  <c r="Q34" i="2" s="1"/>
  <c r="AG57" i="2"/>
  <c r="AG33" i="2" s="1"/>
  <c r="AO57" i="2"/>
  <c r="R57" i="2"/>
  <c r="R33" i="2" s="1"/>
  <c r="R34" i="2" s="1"/>
  <c r="P41" i="2"/>
  <c r="P32" i="2" s="1"/>
  <c r="AF57" i="2"/>
  <c r="AF33" i="2" s="1"/>
  <c r="I57" i="2"/>
  <c r="I33" i="2" s="1"/>
  <c r="I34" i="2" s="1"/>
  <c r="D41" i="2"/>
  <c r="D32" i="2" s="1"/>
  <c r="AV57" i="2"/>
  <c r="AV41" i="2"/>
  <c r="AV32" i="2" s="1"/>
  <c r="J41" i="2"/>
  <c r="J32" i="2" s="1"/>
  <c r="AH57" i="2"/>
  <c r="AH33" i="2" s="1"/>
  <c r="AX57" i="2"/>
  <c r="AA57" i="2"/>
  <c r="L57" i="2"/>
  <c r="L33" i="2" s="1"/>
  <c r="L34" i="2" s="1"/>
  <c r="T41" i="2"/>
  <c r="T32" i="2" s="1"/>
  <c r="K41" i="2"/>
  <c r="K32" i="2" s="1"/>
  <c r="AQ41" i="2"/>
  <c r="AQ32" i="2" s="1"/>
  <c r="AY57" i="2"/>
  <c r="AZ57" i="2"/>
  <c r="U57" i="2"/>
  <c r="U33" i="2" s="1"/>
  <c r="U34" i="2" s="1"/>
  <c r="AO41" i="2"/>
  <c r="AO32" i="2" s="1"/>
  <c r="AP57" i="2"/>
  <c r="AX41" i="2"/>
  <c r="AX32" i="2" s="1"/>
  <c r="S57" i="2"/>
  <c r="S33" i="2" s="1"/>
  <c r="S34" i="2" s="1"/>
  <c r="AI57" i="2"/>
  <c r="AI33" i="2" s="1"/>
  <c r="AJ57" i="2"/>
  <c r="AJ33" i="2" s="1"/>
  <c r="AJ41" i="2"/>
  <c r="AJ32" i="2" s="1"/>
  <c r="M57" i="2"/>
  <c r="M33" i="2" s="1"/>
  <c r="M34" i="2" s="1"/>
  <c r="M41" i="2"/>
  <c r="M32" i="2" s="1"/>
  <c r="AH41" i="2"/>
  <c r="AH32" i="2" s="1"/>
  <c r="AI41" i="2"/>
  <c r="AI32" i="2" s="1"/>
  <c r="AQ57" i="2"/>
  <c r="L41" i="2"/>
  <c r="L32" i="2" s="1"/>
  <c r="AR57" i="2"/>
  <c r="AZ41" i="2"/>
  <c r="AZ32" i="2" s="1"/>
  <c r="AG41" i="2"/>
  <c r="AG32" i="2" s="1"/>
  <c r="AB57" i="2"/>
  <c r="AB33" i="2" s="1"/>
  <c r="AB34" i="2" s="1"/>
  <c r="R41" i="2"/>
  <c r="R32" i="2" s="1"/>
  <c r="AP41" i="2"/>
  <c r="AP32" i="2" s="1"/>
  <c r="K57" i="2"/>
  <c r="K33" i="2" s="1"/>
  <c r="K34" i="2" s="1"/>
  <c r="AA41" i="2"/>
  <c r="AA32" i="2" s="1"/>
  <c r="AB41" i="2"/>
  <c r="AB32" i="2" s="1"/>
  <c r="AW57" i="2"/>
  <c r="T57" i="2"/>
  <c r="T33" i="2" s="1"/>
  <c r="T34" i="2" s="1"/>
  <c r="S41" i="2"/>
  <c r="S32" i="2" s="1"/>
  <c r="AY41" i="2"/>
  <c r="AY32" i="2" s="1"/>
  <c r="AR41" i="2"/>
  <c r="AR32" i="2" s="1"/>
  <c r="AM57" i="2"/>
  <c r="AC57" i="2"/>
  <c r="AC33" i="2" s="1"/>
  <c r="AC34" i="2" s="1"/>
  <c r="AS57" i="2"/>
  <c r="BA41" i="2"/>
  <c r="BA32" i="2" s="1"/>
  <c r="N57" i="2"/>
  <c r="N33" i="2" s="1"/>
  <c r="N34" i="2" s="1"/>
  <c r="AL41" i="2"/>
  <c r="AL32" i="2" s="1"/>
  <c r="O57" i="2"/>
  <c r="O33" i="2" s="1"/>
  <c r="O34" i="2" s="1"/>
  <c r="AE41" i="2"/>
  <c r="AE32" i="2" s="1"/>
  <c r="W57" i="2"/>
  <c r="W33" i="2" s="1"/>
  <c r="W34" i="2" s="1"/>
  <c r="N41" i="2"/>
  <c r="N32" i="2" s="1"/>
  <c r="AL57" i="2"/>
  <c r="AL33" i="2" s="1"/>
  <c r="AU57" i="2"/>
  <c r="AC41" i="2"/>
  <c r="AC32" i="2" s="1"/>
  <c r="AS41" i="2"/>
  <c r="AS32" i="2" s="1"/>
  <c r="AD57" i="2"/>
  <c r="AD33" i="2" s="1"/>
  <c r="AD34" i="2" s="1"/>
  <c r="G41" i="2"/>
  <c r="G32" i="2" s="1"/>
  <c r="AE57" i="2"/>
  <c r="AE33" i="2" s="1"/>
  <c r="F57" i="2"/>
  <c r="F33" i="2" s="1"/>
  <c r="F34" i="2" s="1"/>
  <c r="F41" i="2"/>
  <c r="F32" i="2" s="1"/>
  <c r="AD41" i="2"/>
  <c r="AD32" i="2" s="1"/>
  <c r="BB41" i="2"/>
  <c r="BB32" i="2" s="1"/>
  <c r="G57" i="2"/>
  <c r="G33" i="2" s="1"/>
  <c r="G34" i="2" s="1"/>
  <c r="W41" i="2"/>
  <c r="W32" i="2" s="1"/>
  <c r="AU41" i="2"/>
  <c r="AU32" i="2" s="1"/>
  <c r="U41" i="2"/>
  <c r="U32" i="2" s="1"/>
  <c r="AK57" i="2"/>
  <c r="AK33" i="2" s="1"/>
  <c r="V57" i="2"/>
  <c r="V33" i="2" s="1"/>
  <c r="V34" i="2" s="1"/>
  <c r="AK41" i="2"/>
  <c r="AK32" i="2" s="1"/>
  <c r="BA57" i="2"/>
  <c r="V41" i="2"/>
  <c r="V32" i="2" s="1"/>
  <c r="AT57" i="2"/>
  <c r="AT41" i="2"/>
  <c r="AT32" i="2" s="1"/>
  <c r="BB57" i="2"/>
  <c r="O41" i="2"/>
  <c r="O32" i="2" s="1"/>
  <c r="AM41" i="2"/>
  <c r="AM32" i="2" s="1"/>
  <c r="F2" i="5"/>
  <c r="Z33" i="2" l="1"/>
  <c r="Z34" i="2" s="1"/>
  <c r="AA33" i="2"/>
  <c r="AA34" i="2" s="1"/>
  <c r="Y33" i="2"/>
  <c r="C38" i="1"/>
  <c r="B38" i="1"/>
  <c r="B35" i="1" l="1"/>
  <c r="Y34" i="2"/>
  <c r="J77" i="2" s="1"/>
  <c r="I77" i="2" l="1"/>
  <c r="F77" i="2"/>
  <c r="K77" i="2"/>
  <c r="H77" i="2"/>
  <c r="G77" i="2"/>
  <c r="E15" i="2" l="1"/>
  <c r="E23" i="2"/>
  <c r="E24" i="2"/>
  <c r="E9" i="2"/>
  <c r="E12" i="2"/>
  <c r="E13" i="2"/>
  <c r="E3" i="2"/>
  <c r="E4" i="2"/>
  <c r="E27" i="2"/>
  <c r="E11" i="2"/>
  <c r="E5" i="2"/>
  <c r="E2" i="2"/>
  <c r="E17" i="2"/>
  <c r="E19" i="2"/>
  <c r="E26" i="2"/>
  <c r="E22" i="2"/>
  <c r="E14" i="2"/>
  <c r="E10" i="2"/>
  <c r="E28" i="2"/>
  <c r="E21" i="2"/>
  <c r="E6" i="2"/>
  <c r="E8" i="2"/>
  <c r="E16" i="2"/>
  <c r="E29" i="2"/>
  <c r="E18" i="2"/>
  <c r="E7" i="2"/>
  <c r="L77" i="2"/>
  <c r="F35" i="1" s="1"/>
</calcChain>
</file>

<file path=xl/sharedStrings.xml><?xml version="1.0" encoding="utf-8"?>
<sst xmlns="http://schemas.openxmlformats.org/spreadsheetml/2006/main" count="123" uniqueCount="77">
  <si>
    <t>Aufgabe</t>
  </si>
  <si>
    <t>Möglich</t>
  </si>
  <si>
    <t>Erreicht</t>
  </si>
  <si>
    <t>Summe</t>
  </si>
  <si>
    <t>Note</t>
  </si>
  <si>
    <t>Durchschnitt:</t>
  </si>
  <si>
    <t>Start bei 5</t>
  </si>
  <si>
    <t>Notenzeile</t>
  </si>
  <si>
    <t>Kriterium</t>
  </si>
  <si>
    <t>Punkte</t>
  </si>
  <si>
    <t>Gewicht</t>
  </si>
  <si>
    <t>Erfolg</t>
  </si>
  <si>
    <t>1. Standard: Fenstermaße</t>
  </si>
  <si>
    <t>1. Standard: Hintergrund</t>
  </si>
  <si>
    <t>1. Standard: Beenden</t>
  </si>
  <si>
    <t>1. Standard: Sprite-Objekte</t>
  </si>
  <si>
    <t>1. Standard: Transparenz</t>
  </si>
  <si>
    <t>1. Standard: Group-Objekte</t>
  </si>
  <si>
    <t>1. Standard: 60fps</t>
  </si>
  <si>
    <t>1. Standard: Git</t>
  </si>
  <si>
    <t>2. Hindernis: Verschiedene Größen</t>
  </si>
  <si>
    <t>2. Hindernis: Zufallsposition</t>
  </si>
  <si>
    <t>a</t>
  </si>
  <si>
    <t>15-Punkte Schema</t>
  </si>
  <si>
    <t>Bestimmung der Einzelnote</t>
  </si>
  <si>
    <t>Bestimmung 15-Punkte</t>
  </si>
  <si>
    <t>Bestimmung gewichtete Note</t>
  </si>
  <si>
    <t>Notenspiegel:</t>
  </si>
  <si>
    <t>Ø</t>
  </si>
  <si>
    <t>Start</t>
  </si>
  <si>
    <t>Ende</t>
  </si>
  <si>
    <t>Spanne</t>
  </si>
  <si>
    <t>Sehr gut</t>
  </si>
  <si>
    <t>Gut</t>
  </si>
  <si>
    <t>Befriedigend</t>
  </si>
  <si>
    <t>Ausreichend</t>
  </si>
  <si>
    <t>Mangelhaft</t>
  </si>
  <si>
    <t>Ungenügend</t>
  </si>
  <si>
    <t>Anteil</t>
  </si>
  <si>
    <t>1+</t>
  </si>
  <si>
    <t>1</t>
  </si>
  <si>
    <t>1-</t>
  </si>
  <si>
    <t>2+</t>
  </si>
  <si>
    <t>2</t>
  </si>
  <si>
    <t>2-</t>
  </si>
  <si>
    <t>3+</t>
  </si>
  <si>
    <t>3</t>
  </si>
  <si>
    <t>3-</t>
  </si>
  <si>
    <t>4+</t>
  </si>
  <si>
    <t>4</t>
  </si>
  <si>
    <t>4-</t>
  </si>
  <si>
    <t>5+</t>
  </si>
  <si>
    <t>5</t>
  </si>
  <si>
    <t>5-</t>
  </si>
  <si>
    <t>Die Verknüpfung konnte nicht aktualisiert werden.</t>
  </si>
  <si>
    <t>Datei:</t>
  </si>
  <si>
    <t>file:///C|/Daten/unix/to/Lehramt/2001h2/itfm/Bewertung Klassenarbeit Gruppe 2 X.sdc</t>
  </si>
  <si>
    <t>Tabelle:</t>
  </si>
  <si>
    <t>Punkteblatt</t>
  </si>
  <si>
    <t>2. Hindernis: Löschen wenn am äußersten linken Rand angekommen</t>
  </si>
  <si>
    <t>3. Berechnung Punktestand</t>
  </si>
  <si>
    <t>4. Spieler: Spieler Sprite wird animiert</t>
  </si>
  <si>
    <t>3. Anzeige Punktestand</t>
  </si>
  <si>
    <t>4. Spieler: Spielerbitmap mit 2 Richtungen mit Randprüfung</t>
  </si>
  <si>
    <t>5. Kollision: Erkennen</t>
  </si>
  <si>
    <t>5. Kollision: 3 sekündige Unsterblichkeit nach Kollison</t>
  </si>
  <si>
    <t>5. Kollision: reduziert FP um 50 Punkte</t>
  </si>
  <si>
    <t>6. Anzeigen der FP als Lebensbalken</t>
  </si>
  <si>
    <t>6. Spielende wenn FP aufgebraucht sind</t>
  </si>
  <si>
    <t>7. Lebens regenerierende Powerups erscheinen in immer längeren Abständen</t>
  </si>
  <si>
    <t>8. Spezielle Powerups erscheinen in immer längeren Abständen</t>
  </si>
  <si>
    <t>9. Spezielle Powerups werden per Tastendruck aufgerufen</t>
  </si>
  <si>
    <t xml:space="preserve">10. Effekte der Powerups funktionieren </t>
  </si>
  <si>
    <t>11. Anzeigen der gesammelten Powerups über dem Lebensbalken</t>
  </si>
  <si>
    <t>12. Python-/PyGame-Funktionalität</t>
  </si>
  <si>
    <t>13. Quelltextqualität</t>
  </si>
  <si>
    <t>14. Ästhetik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</si>
</sst>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0"/>
      <name val="Arial"/>
      <family val="2"/>
    </font>
    <font>
      <sz val="10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2"/>
      <name val="DejaVu Sans"/>
      <family val="2"/>
    </font>
    <font>
      <sz val="7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E6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2" xfId="0" applyFont="1" applyBorder="1" applyProtection="1"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textRotation="80"/>
    </xf>
    <xf numFmtId="0" fontId="7" fillId="3" borderId="1" xfId="0" applyFont="1" applyFill="1" applyBorder="1" applyAlignment="1" applyProtection="1">
      <alignment textRotation="80"/>
      <protection locked="0"/>
    </xf>
    <xf numFmtId="0" fontId="7" fillId="3" borderId="2" xfId="0" applyFont="1" applyFill="1" applyBorder="1" applyAlignment="1" applyProtection="1">
      <alignment textRotation="80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2" borderId="1" xfId="0" applyFill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2" xfId="0" applyNumberFormat="1" applyBorder="1" applyAlignment="1" applyProtection="1">
      <alignment vertical="center"/>
      <protection locked="0"/>
    </xf>
    <xf numFmtId="0" fontId="8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164" fontId="9" fillId="0" borderId="1" xfId="0" applyNumberFormat="1" applyFont="1" applyBorder="1"/>
    <xf numFmtId="164" fontId="9" fillId="0" borderId="2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11" fillId="4" borderId="0" xfId="0" applyFont="1" applyFill="1" applyAlignment="1">
      <alignment horizontal="center"/>
    </xf>
    <xf numFmtId="0" fontId="12" fillId="0" borderId="4" xfId="0" applyFont="1" applyBorder="1"/>
    <xf numFmtId="164" fontId="12" fillId="4" borderId="4" xfId="0" applyNumberFormat="1" applyFont="1" applyFill="1" applyBorder="1" applyAlignment="1">
      <alignment horizontal="center"/>
    </xf>
    <xf numFmtId="0" fontId="9" fillId="0" borderId="1" xfId="0" applyFont="1" applyBorder="1"/>
    <xf numFmtId="0" fontId="13" fillId="0" borderId="0" xfId="0" applyFont="1" applyAlignment="1">
      <alignment horizontal="right"/>
    </xf>
    <xf numFmtId="0" fontId="13" fillId="0" borderId="0" xfId="0" applyFo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9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0" fontId="7" fillId="0" borderId="7" xfId="0" applyNumberFormat="1" applyFont="1" applyBorder="1" applyProtection="1">
      <protection locked="0"/>
    </xf>
    <xf numFmtId="0" fontId="7" fillId="0" borderId="6" xfId="0" applyFont="1" applyBorder="1" applyAlignment="1">
      <alignment horizontal="left" indent="1"/>
    </xf>
    <xf numFmtId="0" fontId="7" fillId="0" borderId="7" xfId="0" applyFont="1" applyBorder="1"/>
    <xf numFmtId="10" fontId="7" fillId="0" borderId="7" xfId="0" applyNumberFormat="1" applyFont="1" applyBorder="1"/>
    <xf numFmtId="10" fontId="0" fillId="0" borderId="8" xfId="0" applyNumberFormat="1" applyBorder="1"/>
    <xf numFmtId="165" fontId="6" fillId="0" borderId="7" xfId="0" applyNumberFormat="1" applyFont="1" applyBorder="1" applyAlignment="1">
      <alignment horizontal="center"/>
    </xf>
    <xf numFmtId="0" fontId="7" fillId="0" borderId="6" xfId="0" applyFont="1" applyBorder="1"/>
    <xf numFmtId="165" fontId="7" fillId="0" borderId="7" xfId="0" applyNumberFormat="1" applyFont="1" applyBorder="1"/>
    <xf numFmtId="2" fontId="7" fillId="0" borderId="8" xfId="0" applyNumberFormat="1" applyFont="1" applyBorder="1"/>
    <xf numFmtId="49" fontId="7" fillId="0" borderId="7" xfId="0" applyNumberFormat="1" applyFont="1" applyBorder="1" applyAlignment="1">
      <alignment horizontal="left" indent="1"/>
    </xf>
    <xf numFmtId="2" fontId="7" fillId="0" borderId="7" xfId="0" applyNumberFormat="1" applyFont="1" applyBorder="1"/>
    <xf numFmtId="0" fontId="7" fillId="0" borderId="8" xfId="0" applyFont="1" applyBorder="1"/>
    <xf numFmtId="0" fontId="7" fillId="0" borderId="7" xfId="0" applyFont="1" applyBorder="1" applyAlignment="1">
      <alignment horizontal="left" indent="1"/>
    </xf>
    <xf numFmtId="164" fontId="0" fillId="5" borderId="1" xfId="0" applyNumberFormat="1" applyFill="1" applyBorder="1" applyAlignment="1" applyProtection="1">
      <alignment vertical="center"/>
      <protection locked="0"/>
    </xf>
    <xf numFmtId="164" fontId="4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 applyProtection="1">
      <alignment horizontal="left" vertical="center" wrapText="1"/>
      <protection locked="0"/>
    </xf>
    <xf numFmtId="49" fontId="0" fillId="2" borderId="1" xfId="0" applyNumberFormat="1" applyFill="1" applyBorder="1" applyAlignment="1" applyProtection="1">
      <alignment vertical="center" wrapText="1"/>
      <protection locked="0"/>
    </xf>
    <xf numFmtId="0" fontId="0" fillId="2" borderId="10" xfId="0" applyFill="1" applyBorder="1" applyAlignment="1" applyProtection="1">
      <alignment vertical="center"/>
      <protection locked="0"/>
    </xf>
    <xf numFmtId="0" fontId="0" fillId="2" borderId="10" xfId="0" applyFill="1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vertical="center"/>
    </xf>
    <xf numFmtId="9" fontId="0" fillId="2" borderId="10" xfId="0" applyNumberFormat="1" applyFill="1" applyBorder="1" applyAlignment="1">
      <alignment vertical="center"/>
    </xf>
    <xf numFmtId="164" fontId="0" fillId="0" borderId="10" xfId="0" applyNumberFormat="1" applyBorder="1" applyAlignment="1" applyProtection="1">
      <alignment vertical="center"/>
      <protection locked="0"/>
    </xf>
    <xf numFmtId="164" fontId="0" fillId="0" borderId="9" xfId="0" applyNumberFormat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textRotation="80"/>
      <protection locked="0"/>
    </xf>
    <xf numFmtId="164" fontId="13" fillId="2" borderId="1" xfId="0" applyNumberFormat="1" applyFont="1" applyFill="1" applyBorder="1" applyAlignment="1" applyProtection="1">
      <alignment vertical="center"/>
      <protection locked="0"/>
    </xf>
    <xf numFmtId="164" fontId="0" fillId="0" borderId="5" xfId="0" applyNumberFormat="1" applyBorder="1" applyAlignment="1" applyProtection="1">
      <alignment vertical="center"/>
      <protection locked="0"/>
    </xf>
    <xf numFmtId="164" fontId="0" fillId="0" borderId="11" xfId="0" applyNumberFormat="1" applyBorder="1" applyAlignment="1" applyProtection="1">
      <alignment vertical="center"/>
      <protection locked="0"/>
    </xf>
    <xf numFmtId="164" fontId="0" fillId="0" borderId="12" xfId="0" applyNumberFormat="1" applyBorder="1" applyAlignment="1" applyProtection="1">
      <alignment vertical="center"/>
      <protection locked="0"/>
    </xf>
    <xf numFmtId="164" fontId="4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2">
    <cellStyle name="Erklärender Text" xfId="1" builtinId="53" customBuiltin="1"/>
    <cellStyle name="Standard" xfId="0" builtinId="0"/>
  </cellStyles>
  <dxfs count="3"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F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Notenverteilung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F00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Punkteblatt!$F$76:$K$76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Punkteblatt!$F$77:$K$77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475C-A49D-0C300629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301098"/>
        <c:axId val="66263523"/>
      </c:barChart>
      <c:catAx>
        <c:axId val="81301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41312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66263523"/>
        <c:crosses val="min"/>
        <c:auto val="1"/>
        <c:lblAlgn val="ctr"/>
        <c:lblOffset val="100"/>
        <c:noMultiLvlLbl val="1"/>
      </c:catAx>
      <c:valAx>
        <c:axId val="66263523"/>
        <c:scaling>
          <c:orientation val="minMax"/>
        </c:scaling>
        <c:delete val="0"/>
        <c:axPos val="l"/>
        <c:majorGridlines>
          <c:spPr>
            <a:ln>
              <a:solidFill>
                <a:srgbClr val="14131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141312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81301098"/>
        <c:crosses val="min"/>
        <c:crossBetween val="between"/>
        <c:majorUnit val="1"/>
        <c:minorUnit val="1"/>
      </c:valAx>
      <c:spPr>
        <a:noFill/>
        <a:ln w="12600">
          <a:noFill/>
        </a:ln>
      </c:spPr>
    </c:plotArea>
    <c:plotVisOnly val="0"/>
    <c:dispBlanksAs val="gap"/>
    <c:showDLblsOverMax val="1"/>
  </c:chart>
  <c:spPr>
    <a:solidFill>
      <a:srgbClr val="FFFFFF"/>
    </a:solidFill>
    <a:ln w="36000">
      <a:solidFill>
        <a:srgbClr val="141312"/>
      </a:solidFill>
      <a:round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Notenverteilung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F00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Punkteblatt!$F$76:$K$76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Punkteblatt!$F$77:$K$77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43A-839F-808F2061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230427"/>
        <c:axId val="10051899"/>
      </c:barChart>
      <c:catAx>
        <c:axId val="752304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141312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10051899"/>
        <c:crosses val="min"/>
        <c:auto val="1"/>
        <c:lblAlgn val="ctr"/>
        <c:lblOffset val="100"/>
        <c:noMultiLvlLbl val="1"/>
      </c:catAx>
      <c:valAx>
        <c:axId val="10051899"/>
        <c:scaling>
          <c:orientation val="minMax"/>
        </c:scaling>
        <c:delete val="0"/>
        <c:axPos val="l"/>
        <c:majorGridlines>
          <c:spPr>
            <a:ln>
              <a:solidFill>
                <a:srgbClr val="14131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141312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75230427"/>
        <c:crosses val="min"/>
        <c:crossBetween val="between"/>
        <c:majorUnit val="1"/>
        <c:minorUnit val="1"/>
      </c:valAx>
      <c:spPr>
        <a:noFill/>
        <a:ln w="12600"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1380661</xdr:colOff>
      <xdr:row>9</xdr:row>
      <xdr:rowOff>270001</xdr:rowOff>
    </xdr:from>
    <xdr:to>
      <xdr:col>6</xdr:col>
      <xdr:colOff>763797</xdr:colOff>
      <xdr:row>13</xdr:row>
      <xdr:rowOff>287548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5760</xdr:colOff>
      <xdr:row>74</xdr:row>
      <xdr:rowOff>176400</xdr:rowOff>
    </xdr:from>
    <xdr:to>
      <xdr:col>23</xdr:col>
      <xdr:colOff>30960</xdr:colOff>
      <xdr:row>86</xdr:row>
      <xdr:rowOff>72360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zoomScale="55" zoomScaleNormal="55" workbookViewId="0">
      <selection activeCell="D40" sqref="D40"/>
    </sheetView>
  </sheetViews>
  <sheetFormatPr baseColWidth="10" defaultColWidth="9.109375" defaultRowHeight="13.2"/>
  <cols>
    <col min="1" max="1" width="41.88671875"/>
    <col min="2" max="3" width="11.5546875"/>
    <col min="4" max="4" width="20.6640625"/>
    <col min="5" max="5" width="16.6640625"/>
    <col min="6" max="1025" width="11.5546875"/>
  </cols>
  <sheetData>
    <row r="1" spans="1:7" s="3" customFormat="1" ht="25.5" customHeight="1">
      <c r="A1" s="1" t="str">
        <f ca="1">"Schüler/-in: "&amp;D38</f>
        <v>Schüler/-in: 0</v>
      </c>
      <c r="B1" s="2"/>
      <c r="C1" s="1"/>
      <c r="E1" s="4"/>
      <c r="F1" s="4"/>
      <c r="G1" s="4"/>
    </row>
    <row r="2" spans="1:7" s="3" customFormat="1" ht="25.5" customHeight="1">
      <c r="A2" s="1"/>
      <c r="B2" s="1"/>
      <c r="C2" s="1"/>
      <c r="E2" s="4"/>
      <c r="F2" s="4"/>
      <c r="G2" s="4"/>
    </row>
    <row r="3" spans="1:7" s="3" customFormat="1" ht="25.5" customHeight="1">
      <c r="A3" s="5" t="s">
        <v>0</v>
      </c>
      <c r="B3" s="5" t="s">
        <v>1</v>
      </c>
      <c r="C3" s="5" t="s">
        <v>2</v>
      </c>
      <c r="E3" s="6" t="str">
        <f>Punktegrenzen!A1</f>
        <v>Note</v>
      </c>
      <c r="F3" s="6" t="str">
        <f>Punktegrenzen!C1</f>
        <v>Start</v>
      </c>
      <c r="G3" s="6" t="str">
        <f>Punktegrenzen!D1</f>
        <v>Ende</v>
      </c>
    </row>
    <row r="4" spans="1:7" s="3" customFormat="1" ht="25.5" customHeight="1">
      <c r="A4" s="7" t="str">
        <f>Punkteblatt!A2</f>
        <v>1. Standard: Fenstermaße</v>
      </c>
      <c r="B4" s="67">
        <f>Punkteblatt!D2</f>
        <v>2</v>
      </c>
      <c r="C4" s="83">
        <f t="shared" ref="C4:C33" ca="1" si="0">INDIRECT("punkteblatt!"&amp;ADDRESS(ROW()-2,$B$39))</f>
        <v>0</v>
      </c>
      <c r="E4" s="8" t="str">
        <f>Punktegrenzen!A2</f>
        <v>Sehr gut</v>
      </c>
      <c r="F4" s="67">
        <f>Punktegrenzen!C2</f>
        <v>62.56</v>
      </c>
      <c r="G4" s="67">
        <f>Punktegrenzen!D2</f>
        <v>68</v>
      </c>
    </row>
    <row r="5" spans="1:7" s="3" customFormat="1" ht="25.5" customHeight="1">
      <c r="A5" s="7" t="str">
        <f>Punkteblatt!A3</f>
        <v>1. Standard: Hintergrund</v>
      </c>
      <c r="B5" s="67">
        <f>Punkteblatt!D3</f>
        <v>2</v>
      </c>
      <c r="C5" s="83">
        <f t="shared" ca="1" si="0"/>
        <v>0</v>
      </c>
      <c r="E5" s="8" t="str">
        <f>Punktegrenzen!A3</f>
        <v>Gut</v>
      </c>
      <c r="F5" s="67">
        <f>Punktegrenzen!C3</f>
        <v>55.080000000000005</v>
      </c>
      <c r="G5" s="67">
        <f>Punktegrenzen!D3</f>
        <v>62.553200000000004</v>
      </c>
    </row>
    <row r="6" spans="1:7" s="3" customFormat="1" ht="25.5" customHeight="1">
      <c r="A6" s="7" t="str">
        <f>Punkteblatt!A4</f>
        <v>1. Standard: Beenden</v>
      </c>
      <c r="B6" s="67">
        <f>Punkteblatt!D4</f>
        <v>2</v>
      </c>
      <c r="C6" s="83">
        <f t="shared" ca="1" si="0"/>
        <v>0</v>
      </c>
      <c r="E6" s="8" t="str">
        <f>Punktegrenzen!A4</f>
        <v>Befriedigend</v>
      </c>
      <c r="F6" s="67">
        <f>Punktegrenzen!C4</f>
        <v>44.88</v>
      </c>
      <c r="G6" s="67">
        <f>Punktegrenzen!D4</f>
        <v>55.073200000000007</v>
      </c>
    </row>
    <row r="7" spans="1:7" s="3" customFormat="1" ht="25.5" customHeight="1">
      <c r="A7" s="7" t="str">
        <f>Punkteblatt!A5</f>
        <v>1. Standard: Sprite-Objekte</v>
      </c>
      <c r="B7" s="67">
        <f>Punkteblatt!D5</f>
        <v>2</v>
      </c>
      <c r="C7" s="83">
        <f t="shared" ca="1" si="0"/>
        <v>0</v>
      </c>
      <c r="E7" s="8" t="str">
        <f>Punktegrenzen!A5</f>
        <v>Ausreichend</v>
      </c>
      <c r="F7" s="67">
        <f>Punktegrenzen!C5</f>
        <v>34</v>
      </c>
      <c r="G7" s="67">
        <f>Punktegrenzen!D5</f>
        <v>44.873200000000004</v>
      </c>
    </row>
    <row r="8" spans="1:7" s="3" customFormat="1" ht="25.5" customHeight="1">
      <c r="A8" s="7" t="str">
        <f>Punkteblatt!A6</f>
        <v>1. Standard: Transparenz</v>
      </c>
      <c r="B8" s="67">
        <f>Punkteblatt!D6</f>
        <v>2</v>
      </c>
      <c r="C8" s="83">
        <f t="shared" ca="1" si="0"/>
        <v>0</v>
      </c>
      <c r="E8" s="8" t="str">
        <f>Punktegrenzen!A6</f>
        <v>Mangelhaft</v>
      </c>
      <c r="F8" s="67">
        <f>Punktegrenzen!C6</f>
        <v>19.72</v>
      </c>
      <c r="G8" s="67">
        <f>Punktegrenzen!D6</f>
        <v>33.993200000000002</v>
      </c>
    </row>
    <row r="9" spans="1:7" s="3" customFormat="1" ht="25.5" customHeight="1">
      <c r="A9" s="7" t="str">
        <f>Punkteblatt!A7</f>
        <v>1. Standard: Group-Objekte</v>
      </c>
      <c r="B9" s="67">
        <f>Punkteblatt!D7</f>
        <v>2</v>
      </c>
      <c r="C9" s="83">
        <f t="shared" ca="1" si="0"/>
        <v>0</v>
      </c>
      <c r="E9" s="8" t="str">
        <f>Punktegrenzen!A7</f>
        <v>Ungenügend</v>
      </c>
      <c r="F9" s="67">
        <f>Punktegrenzen!C7</f>
        <v>0</v>
      </c>
      <c r="G9" s="67">
        <f>Punktegrenzen!D7</f>
        <v>19.713200000000001</v>
      </c>
    </row>
    <row r="10" spans="1:7" s="3" customFormat="1" ht="25.5" customHeight="1">
      <c r="A10" s="7" t="str">
        <f>Punkteblatt!A8</f>
        <v>1. Standard: 60fps</v>
      </c>
      <c r="B10" s="67">
        <f>Punkteblatt!D8</f>
        <v>2</v>
      </c>
      <c r="C10" s="83">
        <f t="shared" ca="1" si="0"/>
        <v>0</v>
      </c>
      <c r="E10" s="9"/>
      <c r="F10" s="10"/>
    </row>
    <row r="11" spans="1:7" s="3" customFormat="1" ht="25.5" customHeight="1">
      <c r="A11" s="7" t="str">
        <f>Punkteblatt!A9</f>
        <v>1. Standard: Git</v>
      </c>
      <c r="B11" s="67">
        <f>Punkteblatt!D9</f>
        <v>2</v>
      </c>
      <c r="C11" s="83">
        <f t="shared" ca="1" si="0"/>
        <v>0</v>
      </c>
      <c r="D11" s="10"/>
      <c r="E11" s="11"/>
      <c r="F11" s="10"/>
      <c r="G11" s="10"/>
    </row>
    <row r="12" spans="1:7" s="3" customFormat="1" ht="25.5" customHeight="1">
      <c r="A12" s="7" t="str">
        <f>Punkteblatt!A10</f>
        <v>2. Hindernis: Verschiedene Größen</v>
      </c>
      <c r="B12" s="67">
        <f>Punkteblatt!D10</f>
        <v>5</v>
      </c>
      <c r="C12" s="83">
        <f t="shared" ca="1" si="0"/>
        <v>0</v>
      </c>
      <c r="D12" s="10"/>
      <c r="E12" s="11"/>
      <c r="F12" s="10"/>
      <c r="G12" s="10"/>
    </row>
    <row r="13" spans="1:7" s="3" customFormat="1" ht="25.5" customHeight="1">
      <c r="A13" s="7" t="str">
        <f>Punkteblatt!A11</f>
        <v>2. Hindernis: Zufallsposition</v>
      </c>
      <c r="B13" s="67">
        <f>Punkteblatt!D11</f>
        <v>5</v>
      </c>
      <c r="C13" s="83">
        <f t="shared" ca="1" si="0"/>
        <v>0</v>
      </c>
      <c r="D13" s="10"/>
      <c r="E13" s="11"/>
      <c r="F13" s="10"/>
      <c r="G13" s="10"/>
    </row>
    <row r="14" spans="1:7" s="3" customFormat="1" ht="25.5" customHeight="1">
      <c r="A14" s="7" t="e">
        <f>Punkteblatt!#REF!</f>
        <v>#REF!</v>
      </c>
      <c r="B14" s="67" t="e">
        <f>Punkteblatt!#REF!</f>
        <v>#REF!</v>
      </c>
      <c r="C14" s="83">
        <f t="shared" ca="1" si="0"/>
        <v>0</v>
      </c>
      <c r="D14" s="10"/>
      <c r="E14" s="11"/>
      <c r="F14" s="10"/>
      <c r="G14" s="10"/>
    </row>
    <row r="15" spans="1:7" s="3" customFormat="1" ht="25.5" customHeight="1">
      <c r="A15" s="7" t="str">
        <f>Punkteblatt!A12</f>
        <v>2. Hindernis: Löschen wenn am äußersten linken Rand angekommen</v>
      </c>
      <c r="B15" s="67">
        <f>Punkteblatt!D12</f>
        <v>2</v>
      </c>
      <c r="C15" s="83">
        <f t="shared" ca="1" si="0"/>
        <v>0</v>
      </c>
      <c r="D15" s="10"/>
      <c r="E15" s="11"/>
      <c r="F15" s="10"/>
      <c r="G15" s="10"/>
    </row>
    <row r="16" spans="1:7" s="3" customFormat="1" ht="25.5" customHeight="1">
      <c r="A16" s="7" t="str">
        <f>Punkteblatt!A13</f>
        <v>3. Berechnung Punktestand</v>
      </c>
      <c r="B16" s="67">
        <f>Punkteblatt!D13</f>
        <v>0</v>
      </c>
      <c r="C16" s="83">
        <f t="shared" ca="1" si="0"/>
        <v>0</v>
      </c>
      <c r="D16" s="10"/>
      <c r="E16" s="11"/>
      <c r="F16" s="10"/>
      <c r="G16" s="10"/>
    </row>
    <row r="17" spans="1:7" s="3" customFormat="1" ht="25.5" customHeight="1">
      <c r="A17" s="7" t="str">
        <f>Punkteblatt!A14</f>
        <v>3. Anzeige Punktestand</v>
      </c>
      <c r="B17" s="67">
        <f>Punkteblatt!D14</f>
        <v>0</v>
      </c>
      <c r="C17" s="83">
        <f t="shared" ca="1" si="0"/>
        <v>0</v>
      </c>
      <c r="D17" s="10"/>
      <c r="E17" s="11"/>
      <c r="F17" s="10"/>
      <c r="G17" s="10"/>
    </row>
    <row r="18" spans="1:7" s="3" customFormat="1" ht="25.5" customHeight="1">
      <c r="A18" s="7" t="str">
        <f>Punkteblatt!A16</f>
        <v>4. Spieler: Spielerbitmap mit 2 Richtungen mit Randprüfung</v>
      </c>
      <c r="B18" s="67">
        <f>Punkteblatt!D16</f>
        <v>3</v>
      </c>
      <c r="C18" s="83">
        <f t="shared" ca="1" si="0"/>
        <v>0</v>
      </c>
      <c r="D18" s="10"/>
      <c r="E18" s="11"/>
      <c r="F18" s="10"/>
      <c r="G18" s="10"/>
    </row>
    <row r="19" spans="1:7" s="3" customFormat="1" ht="25.5" customHeight="1">
      <c r="A19" s="7" t="str">
        <f>Punkteblatt!A17</f>
        <v>5. Kollision: Erkennen</v>
      </c>
      <c r="B19" s="67">
        <f>Punkteblatt!D17</f>
        <v>4</v>
      </c>
      <c r="C19" s="83">
        <f t="shared" ca="1" si="0"/>
        <v>0</v>
      </c>
      <c r="D19" s="10"/>
      <c r="E19" s="11"/>
      <c r="F19" s="10"/>
      <c r="G19" s="10"/>
    </row>
    <row r="20" spans="1:7" s="3" customFormat="1" ht="25.5" customHeight="1">
      <c r="A20" s="7" t="str">
        <f>Punkteblatt!A18</f>
        <v>5. Kollision: 3 sekündige Unsterblichkeit nach Kollison</v>
      </c>
      <c r="B20" s="67">
        <f>Punkteblatt!D18</f>
        <v>4</v>
      </c>
      <c r="C20" s="83">
        <f t="shared" ca="1" si="0"/>
        <v>0</v>
      </c>
      <c r="D20" s="10"/>
      <c r="E20" s="11"/>
      <c r="F20" s="10"/>
      <c r="G20" s="10"/>
    </row>
    <row r="21" spans="1:7" s="3" customFormat="1" ht="25.5" customHeight="1">
      <c r="A21" s="7" t="e">
        <f>Punkteblatt!#REF!</f>
        <v>#REF!</v>
      </c>
      <c r="B21" s="67" t="e">
        <f>Punkteblatt!#REF!</f>
        <v>#REF!</v>
      </c>
      <c r="C21" s="83">
        <f t="shared" ca="1" si="0"/>
        <v>0</v>
      </c>
      <c r="D21" s="10"/>
      <c r="E21" s="11"/>
      <c r="F21" s="10"/>
      <c r="G21" s="10"/>
    </row>
    <row r="22" spans="1:7" s="3" customFormat="1" ht="25.5" customHeight="1">
      <c r="A22" s="7" t="str">
        <f>Punkteblatt!A19</f>
        <v>5. Kollision: reduziert FP um 50 Punkte</v>
      </c>
      <c r="B22" s="67">
        <f>Punkteblatt!D19</f>
        <v>2</v>
      </c>
      <c r="C22" s="83">
        <f t="shared" ca="1" si="0"/>
        <v>0</v>
      </c>
      <c r="D22" s="10"/>
      <c r="E22" s="11"/>
      <c r="F22" s="10"/>
      <c r="G22" s="10"/>
    </row>
    <row r="23" spans="1:7" s="3" customFormat="1" ht="25.5" customHeight="1">
      <c r="A23" s="7" t="str">
        <f>Punkteblatt!A21</f>
        <v>6. Spielende wenn FP aufgebraucht sind</v>
      </c>
      <c r="B23" s="67">
        <f>Punkteblatt!D21</f>
        <v>5</v>
      </c>
      <c r="C23" s="83">
        <f t="shared" ca="1" si="0"/>
        <v>0</v>
      </c>
      <c r="D23" s="10"/>
      <c r="E23" s="11"/>
      <c r="F23" s="10"/>
      <c r="G23" s="10"/>
    </row>
    <row r="24" spans="1:7" s="3" customFormat="1" ht="25.5" customHeight="1">
      <c r="A24" s="7" t="str">
        <f>Punkteblatt!A22</f>
        <v>7. Lebens regenerierende Powerups erscheinen in immer längeren Abständen</v>
      </c>
      <c r="B24" s="67">
        <f>Punkteblatt!D22</f>
        <v>2</v>
      </c>
      <c r="C24" s="83">
        <f t="shared" ca="1" si="0"/>
        <v>0</v>
      </c>
      <c r="D24" s="10"/>
      <c r="E24" s="11"/>
      <c r="F24" s="10"/>
      <c r="G24" s="10"/>
    </row>
    <row r="25" spans="1:7" s="3" customFormat="1" ht="25.5" customHeight="1">
      <c r="A25" s="7" t="str">
        <f>Punkteblatt!A23</f>
        <v>8. Spezielle Powerups erscheinen in immer längeren Abständen</v>
      </c>
      <c r="B25" s="67">
        <f>Punkteblatt!D23</f>
        <v>0</v>
      </c>
      <c r="C25" s="83">
        <f t="shared" ca="1" si="0"/>
        <v>0</v>
      </c>
      <c r="D25" s="10"/>
      <c r="E25" s="11"/>
      <c r="F25" s="10"/>
      <c r="G25" s="10"/>
    </row>
    <row r="26" spans="1:7" s="3" customFormat="1" ht="25.5" customHeight="1">
      <c r="A26" s="7" t="str">
        <f>Punkteblatt!A26</f>
        <v>11. Anzeigen der gesammelten Powerups über dem Lebensbalken</v>
      </c>
      <c r="B26" s="67">
        <f>Punkteblatt!D26</f>
        <v>0</v>
      </c>
      <c r="C26" s="83">
        <f t="shared" ca="1" si="0"/>
        <v>0</v>
      </c>
      <c r="D26" s="10"/>
      <c r="E26" s="11"/>
      <c r="F26" s="10"/>
      <c r="G26" s="10"/>
    </row>
    <row r="27" spans="1:7" s="3" customFormat="1" ht="25.5" customHeight="1">
      <c r="A27" s="7" t="str">
        <f>Punkteblatt!A27</f>
        <v>12. Python-/PyGame-Funktionalität</v>
      </c>
      <c r="B27" s="67">
        <f>Punkteblatt!D27</f>
        <v>5</v>
      </c>
      <c r="C27" s="83">
        <f t="shared" ca="1" si="0"/>
        <v>0</v>
      </c>
      <c r="D27" s="10"/>
      <c r="E27" s="11"/>
      <c r="F27" s="10"/>
      <c r="G27" s="10"/>
    </row>
    <row r="28" spans="1:7" s="3" customFormat="1" ht="25.5" customHeight="1">
      <c r="A28" s="7" t="str">
        <f>Punkteblatt!A28</f>
        <v>13. Quelltextqualität</v>
      </c>
      <c r="B28" s="67">
        <f>Punkteblatt!D28</f>
        <v>3</v>
      </c>
      <c r="C28" s="83">
        <f t="shared" ca="1" si="0"/>
        <v>0</v>
      </c>
      <c r="D28" s="10"/>
      <c r="E28" s="11"/>
      <c r="F28" s="10"/>
      <c r="G28" s="10"/>
    </row>
    <row r="29" spans="1:7" s="3" customFormat="1" ht="25.5" hidden="1" customHeight="1">
      <c r="A29" s="7" t="str">
        <f>Punkteblatt!A29</f>
        <v>14. Ästhetik</v>
      </c>
      <c r="B29" s="67">
        <f>Punkteblatt!D29</f>
        <v>4</v>
      </c>
      <c r="C29" s="83">
        <f t="shared" ca="1" si="0"/>
        <v>0</v>
      </c>
      <c r="D29" s="10"/>
      <c r="E29" s="11"/>
      <c r="F29" s="10"/>
      <c r="G29" s="10"/>
    </row>
    <row r="30" spans="1:7" s="3" customFormat="1" ht="25.5" hidden="1" customHeight="1">
      <c r="A30" s="7" t="e">
        <f>Punkteblatt!#REF!</f>
        <v>#REF!</v>
      </c>
      <c r="B30" s="67" t="e">
        <f>Punkteblatt!#REF!</f>
        <v>#REF!</v>
      </c>
      <c r="C30" s="83">
        <f t="shared" ca="1" si="0"/>
        <v>0</v>
      </c>
      <c r="D30" s="10"/>
      <c r="E30" s="11"/>
      <c r="F30" s="10"/>
      <c r="G30" s="10"/>
    </row>
    <row r="31" spans="1:7" s="3" customFormat="1" ht="25.5" hidden="1" customHeight="1">
      <c r="A31" s="7" t="e">
        <f>Punkteblatt!#REF!</f>
        <v>#REF!</v>
      </c>
      <c r="B31" s="67" t="e">
        <f>Punkteblatt!#REF!</f>
        <v>#REF!</v>
      </c>
      <c r="C31" s="83">
        <f t="shared" ca="1" si="0"/>
        <v>0</v>
      </c>
      <c r="D31" s="10"/>
      <c r="E31" s="11"/>
      <c r="F31" s="10"/>
      <c r="G31" s="10"/>
    </row>
    <row r="32" spans="1:7" s="3" customFormat="1" ht="25.5" hidden="1" customHeight="1">
      <c r="A32" s="7" t="e">
        <f>Punkteblatt!#REF!</f>
        <v>#REF!</v>
      </c>
      <c r="B32" s="67" t="e">
        <f>Punkteblatt!#REF!</f>
        <v>#REF!</v>
      </c>
      <c r="C32" s="83">
        <f t="shared" ca="1" si="0"/>
        <v>-1</v>
      </c>
      <c r="D32" s="10"/>
      <c r="E32" s="11"/>
      <c r="F32" s="10"/>
      <c r="G32" s="10"/>
    </row>
    <row r="33" spans="1:7" s="3" customFormat="1" ht="25.5" customHeight="1">
      <c r="A33" s="7" t="str">
        <f>Punkteblatt!A30</f>
        <v>a</v>
      </c>
      <c r="B33" s="67">
        <f>Punkteblatt!D30</f>
        <v>0</v>
      </c>
      <c r="C33" s="83">
        <f t="shared" ca="1" si="0"/>
        <v>-1</v>
      </c>
      <c r="D33" s="10"/>
      <c r="E33" s="11"/>
      <c r="F33" s="10"/>
      <c r="G33" s="10"/>
    </row>
    <row r="34" spans="1:7" s="3" customFormat="1" ht="25.5" customHeight="1">
      <c r="A34" s="12" t="s">
        <v>3</v>
      </c>
      <c r="B34" s="68" t="e">
        <f>SUM(B4:B33)</f>
        <v>#REF!</v>
      </c>
      <c r="C34" s="68">
        <f ca="1">SUM(C4:C33)</f>
        <v>-2</v>
      </c>
      <c r="D34" s="10"/>
      <c r="E34" s="11"/>
      <c r="F34" s="10"/>
      <c r="G34" s="10"/>
    </row>
    <row r="35" spans="1:7" s="3" customFormat="1" ht="25.5" customHeight="1">
      <c r="A35" s="12" t="s">
        <v>4</v>
      </c>
      <c r="B35" s="84" t="e">
        <f ca="1">IF(B38=1,"sehr gut",IF(B38=2,"gut",IF(B38=3,"befriedigend",IF(B38=4,"ausreichend",IF(B38=5,"mangelhaft",IF(B38=6,"ungenügend",""))))))&amp;IF(C38&lt;&gt;""," ("&amp;C38&amp;")","")</f>
        <v>#VALUE!</v>
      </c>
      <c r="C35" s="84"/>
      <c r="D35" s="10"/>
      <c r="E35" s="13" t="s">
        <v>5</v>
      </c>
      <c r="F35" s="14">
        <f>Punkteblatt!L77</f>
        <v>6</v>
      </c>
      <c r="G35" s="10"/>
    </row>
    <row r="36" spans="1:7" s="3" customFormat="1"/>
    <row r="37" spans="1:7" s="3" customFormat="1"/>
    <row r="38" spans="1:7" s="3" customFormat="1">
      <c r="B38" s="15" t="e">
        <f ca="1">ABS(MID(INDIRECT("punkteblatt!"&amp;ADDRESS(B40,$B$39)),1,1))</f>
        <v>#VALUE!</v>
      </c>
      <c r="C38" s="3" t="str">
        <f ca="1">MID(INDIRECT("punkteblatt!"&amp;ADDRESS(B40,B39)),2,1)</f>
        <v/>
      </c>
      <c r="D38" s="15">
        <f ca="1">INDIRECT("punkteblatt!"&amp;ADDRESS("1",$B$39))</f>
        <v>0</v>
      </c>
    </row>
    <row r="39" spans="1:7" s="3" customFormat="1">
      <c r="A39" s="3" t="s">
        <v>6</v>
      </c>
      <c r="B39" s="3">
        <f>C39+D39</f>
        <v>22</v>
      </c>
      <c r="C39" s="3">
        <v>5</v>
      </c>
      <c r="D39" s="16">
        <v>17</v>
      </c>
    </row>
    <row r="40" spans="1:7" s="3" customFormat="1">
      <c r="A40" s="3" t="s">
        <v>7</v>
      </c>
      <c r="B40" s="3">
        <v>34</v>
      </c>
    </row>
  </sheetData>
  <mergeCells count="1">
    <mergeCell ref="B35:C35"/>
  </mergeCells>
  <printOptions horizontalCentered="1" verticalCentered="1"/>
  <pageMargins left="0.78740157480314965" right="0.78740157480314965" top="0.94488188976377963" bottom="0.78740157480314965" header="0.78740157480314965" footer="0.51181102362204722"/>
  <pageSetup paperSize="9" scale="61" orientation="landscape" useFirstPageNumber="1" r:id="rId1"/>
  <headerFooter>
    <oddHeader>&amp;LITA20a / GAME&amp;RAufgabe: GAME.1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86"/>
  <sheetViews>
    <sheetView tabSelected="1" zoomScale="115" zoomScaleNormal="115"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A19" sqref="A19:XFD19"/>
    </sheetView>
  </sheetViews>
  <sheetFormatPr baseColWidth="10" defaultColWidth="0" defaultRowHeight="13.2"/>
  <cols>
    <col min="1" max="1" width="48" bestFit="1" customWidth="1"/>
    <col min="2" max="4" width="4.44140625" customWidth="1"/>
    <col min="5" max="5" width="7.33203125" bestFit="1" customWidth="1"/>
    <col min="6" max="6" width="4.44140625" customWidth="1"/>
    <col min="7" max="7" width="5" customWidth="1"/>
    <col min="8" max="26" width="4.44140625" customWidth="1"/>
    <col min="27" max="36" width="4.44140625" hidden="1" customWidth="1"/>
    <col min="37" max="16384" width="9.109375" hidden="1"/>
  </cols>
  <sheetData>
    <row r="1" spans="1:56" s="21" customFormat="1" ht="52.2">
      <c r="A1" s="17" t="s">
        <v>8</v>
      </c>
      <c r="B1" s="18" t="s">
        <v>9</v>
      </c>
      <c r="C1" s="18" t="s">
        <v>10</v>
      </c>
      <c r="D1" s="18" t="s">
        <v>9</v>
      </c>
      <c r="E1" s="18" t="s">
        <v>11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78"/>
      <c r="AD1" s="19"/>
      <c r="AE1" s="19"/>
      <c r="AF1" s="19"/>
      <c r="AG1" s="19"/>
      <c r="AH1" s="19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D1" s="22"/>
    </row>
    <row r="2" spans="1:56" s="22" customFormat="1" ht="15.45" customHeight="1">
      <c r="A2" s="70" t="s">
        <v>12</v>
      </c>
      <c r="B2" s="23">
        <v>2</v>
      </c>
      <c r="C2" s="24">
        <v>1</v>
      </c>
      <c r="D2" s="25">
        <f t="shared" ref="D2:D12" si="0">B2*C2</f>
        <v>2</v>
      </c>
      <c r="E2" s="26">
        <f>(SUM(F2:AC2)/SUM($F$77:$K$77)/D2)</f>
        <v>0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6" s="22" customFormat="1" ht="15.45" customHeight="1">
      <c r="A3" s="71" t="s">
        <v>13</v>
      </c>
      <c r="B3" s="23">
        <v>2</v>
      </c>
      <c r="C3" s="24">
        <v>1</v>
      </c>
      <c r="D3" s="25">
        <f t="shared" si="0"/>
        <v>2</v>
      </c>
      <c r="E3" s="26">
        <f>(SUM(F3:AC3)/SUM($F$77:$K$77)/D3)</f>
        <v>0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D3" s="29"/>
    </row>
    <row r="4" spans="1:56" s="22" customFormat="1" ht="15.45" customHeight="1">
      <c r="A4" s="70" t="s">
        <v>14</v>
      </c>
      <c r="B4" s="23">
        <v>2</v>
      </c>
      <c r="C4" s="24">
        <v>1</v>
      </c>
      <c r="D4" s="25">
        <f t="shared" si="0"/>
        <v>2</v>
      </c>
      <c r="E4" s="26">
        <f>(SUM(F4:AC4)/SUM($F$77:$K$77)/D4)</f>
        <v>0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D4" s="30"/>
    </row>
    <row r="5" spans="1:56" s="22" customFormat="1" ht="15.45" customHeight="1">
      <c r="A5" s="71" t="s">
        <v>15</v>
      </c>
      <c r="B5" s="23">
        <v>2</v>
      </c>
      <c r="C5" s="24">
        <v>1</v>
      </c>
      <c r="D5" s="25">
        <f t="shared" si="0"/>
        <v>2</v>
      </c>
      <c r="E5" s="26">
        <f>(SUM(F5:AC5)/SUM($F$77:$K$77)/D5)</f>
        <v>0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D5" s="30"/>
    </row>
    <row r="6" spans="1:56" s="22" customFormat="1" ht="15.45" customHeight="1">
      <c r="A6" s="70" t="s">
        <v>16</v>
      </c>
      <c r="B6" s="23">
        <v>2</v>
      </c>
      <c r="C6" s="24">
        <v>1</v>
      </c>
      <c r="D6" s="25">
        <f t="shared" si="0"/>
        <v>2</v>
      </c>
      <c r="E6" s="26">
        <f>(SUM(F6:AC6)/SUM($F$77:$K$77)/D6)</f>
        <v>0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D6" s="30"/>
    </row>
    <row r="7" spans="1:56" s="22" customFormat="1" ht="15.45" customHeight="1">
      <c r="A7" s="71" t="s">
        <v>17</v>
      </c>
      <c r="B7" s="23">
        <v>2</v>
      </c>
      <c r="C7" s="24">
        <v>1</v>
      </c>
      <c r="D7" s="25">
        <f t="shared" si="0"/>
        <v>2</v>
      </c>
      <c r="E7" s="26">
        <f>(SUM(F7:AC7)/SUM($F$77:$K$77)/D7)</f>
        <v>0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D7" s="21"/>
    </row>
    <row r="8" spans="1:56" s="22" customFormat="1" ht="15.45" customHeight="1">
      <c r="A8" s="71" t="s">
        <v>18</v>
      </c>
      <c r="B8" s="72">
        <v>2</v>
      </c>
      <c r="C8" s="73">
        <v>1</v>
      </c>
      <c r="D8" s="74">
        <f t="shared" si="0"/>
        <v>2</v>
      </c>
      <c r="E8" s="75">
        <f>(SUM(F8:AC8)/SUM($F$77:$K$77)/D8)</f>
        <v>0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76"/>
      <c r="AC8" s="76"/>
      <c r="AD8" s="76"/>
      <c r="AE8" s="76"/>
      <c r="AF8" s="76"/>
      <c r="AG8" s="76"/>
      <c r="AH8" s="76"/>
      <c r="AI8" s="76"/>
      <c r="AJ8" s="27"/>
      <c r="AK8" s="27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D8" s="21"/>
    </row>
    <row r="9" spans="1:56" s="22" customFormat="1" ht="12.75" customHeight="1">
      <c r="A9" s="71" t="s">
        <v>19</v>
      </c>
      <c r="B9" s="72">
        <v>2</v>
      </c>
      <c r="C9" s="73">
        <v>1</v>
      </c>
      <c r="D9" s="74">
        <f t="shared" ref="D9" si="1">B9*C9</f>
        <v>2</v>
      </c>
      <c r="E9" s="75">
        <f>(SUM(F9:AC9)/SUM($F$77:$K$77)/D9)</f>
        <v>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77"/>
      <c r="AC9" s="77"/>
      <c r="AD9" s="77"/>
      <c r="AE9" s="77"/>
      <c r="AF9" s="77"/>
      <c r="AG9" s="77"/>
      <c r="AH9" s="77"/>
      <c r="AI9" s="77"/>
      <c r="AJ9" s="27"/>
      <c r="AK9" s="27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D9" s="21"/>
    </row>
    <row r="10" spans="1:56" s="22" customFormat="1" ht="12.75" customHeight="1">
      <c r="A10" s="71" t="s">
        <v>20</v>
      </c>
      <c r="B10" s="72">
        <v>5</v>
      </c>
      <c r="C10" s="73">
        <v>1</v>
      </c>
      <c r="D10" s="25">
        <f t="shared" si="0"/>
        <v>5</v>
      </c>
      <c r="E10" s="75">
        <f>(SUM(F10:AC10)/SUM($F$77:$K$77)/D10)</f>
        <v>0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D10" s="21"/>
    </row>
    <row r="11" spans="1:56" s="22" customFormat="1" ht="12.75" customHeight="1">
      <c r="A11" s="71" t="s">
        <v>21</v>
      </c>
      <c r="B11" s="23">
        <v>5</v>
      </c>
      <c r="C11" s="24">
        <v>1</v>
      </c>
      <c r="D11" s="74">
        <f t="shared" si="0"/>
        <v>5</v>
      </c>
      <c r="E11" s="75">
        <f>(SUM(F11:AC11)/SUM($F$77:$K$77)/D11)</f>
        <v>0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D11" s="21"/>
    </row>
    <row r="12" spans="1:56" s="22" customFormat="1" ht="26.4" customHeight="1">
      <c r="A12" s="71" t="s">
        <v>59</v>
      </c>
      <c r="B12" s="72">
        <v>2</v>
      </c>
      <c r="C12" s="73">
        <v>1</v>
      </c>
      <c r="D12" s="74">
        <f t="shared" si="0"/>
        <v>2</v>
      </c>
      <c r="E12" s="75">
        <f>(SUM(F12:AC12)/SUM($F$77:$K$77)/D12)</f>
        <v>0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81"/>
      <c r="AC12" s="76"/>
      <c r="AD12" s="76"/>
      <c r="AE12" s="76"/>
      <c r="AF12" s="76"/>
      <c r="AG12" s="76"/>
      <c r="AH12" s="76"/>
      <c r="AI12" s="76"/>
      <c r="AJ12" s="27"/>
      <c r="AK12" s="27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D12" s="21"/>
    </row>
    <row r="13" spans="1:56" s="22" customFormat="1" ht="12.75" customHeight="1">
      <c r="A13" s="71" t="s">
        <v>60</v>
      </c>
      <c r="B13" s="72">
        <v>2</v>
      </c>
      <c r="C13" s="73">
        <v>0</v>
      </c>
      <c r="D13" s="74">
        <f t="shared" ref="D13:D29" si="2">B13*C13</f>
        <v>0</v>
      </c>
      <c r="E13" s="75" t="e">
        <f>(SUM(F13:AC13)/SUM($F$77:$K$77)/D13)</f>
        <v>#DIV/0!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82"/>
      <c r="AC13" s="77"/>
      <c r="AD13" s="77"/>
      <c r="AE13" s="77"/>
      <c r="AF13" s="77"/>
      <c r="AG13" s="77"/>
      <c r="AH13" s="77"/>
      <c r="AI13" s="77"/>
      <c r="AJ13" s="27"/>
      <c r="AK13" s="27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D13" s="21"/>
    </row>
    <row r="14" spans="1:56" s="22" customFormat="1" ht="12.75" customHeight="1">
      <c r="A14" s="71" t="s">
        <v>62</v>
      </c>
      <c r="B14" s="72">
        <v>3</v>
      </c>
      <c r="C14" s="73">
        <v>0</v>
      </c>
      <c r="D14" s="74">
        <f t="shared" si="2"/>
        <v>0</v>
      </c>
      <c r="E14" s="75" t="e">
        <f>(SUM(F14:AC14)/SUM($F$77:$K$77)/D14)</f>
        <v>#DIV/0!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80"/>
      <c r="AC14" s="27"/>
      <c r="AD14" s="27"/>
      <c r="AE14" s="27"/>
      <c r="AF14" s="27"/>
      <c r="AG14" s="27"/>
      <c r="AH14" s="27"/>
      <c r="AI14" s="27"/>
      <c r="AJ14" s="27"/>
      <c r="AK14" s="27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D14" s="21"/>
    </row>
    <row r="15" spans="1:56" s="22" customFormat="1" ht="12.75" customHeight="1">
      <c r="A15" s="71" t="s">
        <v>61</v>
      </c>
      <c r="B15" s="72">
        <v>5</v>
      </c>
      <c r="C15" s="73">
        <v>1</v>
      </c>
      <c r="D15" s="74">
        <f t="shared" si="2"/>
        <v>5</v>
      </c>
      <c r="E15" s="75">
        <f>(SUM(F15:AC15)/SUM($F$77:$K$77)/D15)</f>
        <v>0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81"/>
      <c r="AC15" s="76"/>
      <c r="AD15" s="76"/>
      <c r="AE15" s="76"/>
      <c r="AF15" s="76"/>
      <c r="AG15" s="76"/>
      <c r="AH15" s="76"/>
      <c r="AI15" s="76"/>
      <c r="AJ15" s="27"/>
      <c r="AK15" s="27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D15" s="21"/>
    </row>
    <row r="16" spans="1:56" s="22" customFormat="1" ht="27" customHeight="1">
      <c r="A16" s="71" t="s">
        <v>63</v>
      </c>
      <c r="B16" s="72">
        <v>3</v>
      </c>
      <c r="C16" s="73">
        <v>1</v>
      </c>
      <c r="D16" s="74">
        <f t="shared" si="2"/>
        <v>3</v>
      </c>
      <c r="E16" s="75">
        <f>(SUM(F16:AC16)/SUM($F$77:$K$77)/D16)</f>
        <v>0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D16" s="21"/>
    </row>
    <row r="17" spans="1:56" s="22" customFormat="1" ht="12.75" customHeight="1">
      <c r="A17" s="71" t="s">
        <v>64</v>
      </c>
      <c r="B17" s="72">
        <v>4</v>
      </c>
      <c r="C17" s="73">
        <v>1</v>
      </c>
      <c r="D17" s="74">
        <f t="shared" si="2"/>
        <v>4</v>
      </c>
      <c r="E17" s="75">
        <f>(SUM(F17:AC17)/SUM($F$77:$K$77)/D17)</f>
        <v>0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D17" s="21"/>
    </row>
    <row r="18" spans="1:56" s="22" customFormat="1" ht="12.75" customHeight="1">
      <c r="A18" s="71" t="s">
        <v>65</v>
      </c>
      <c r="B18" s="72">
        <v>4</v>
      </c>
      <c r="C18" s="73">
        <v>1</v>
      </c>
      <c r="D18" s="25">
        <f t="shared" si="2"/>
        <v>4</v>
      </c>
      <c r="E18" s="26">
        <f>(SUM(F18:AC18)/SUM($F$77:$K$77)/D18)</f>
        <v>0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D18" s="21"/>
    </row>
    <row r="19" spans="1:56" s="22" customFormat="1" ht="12.75" customHeight="1">
      <c r="A19" s="71" t="s">
        <v>66</v>
      </c>
      <c r="B19" s="23">
        <v>2</v>
      </c>
      <c r="C19" s="24">
        <v>1</v>
      </c>
      <c r="D19" s="25">
        <f t="shared" si="2"/>
        <v>2</v>
      </c>
      <c r="E19" s="26">
        <f>(SUM(F19:AC19)/SUM($F$77:$K$77)/D19)</f>
        <v>0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D19" s="21"/>
    </row>
    <row r="20" spans="1:56" s="22" customFormat="1" ht="12.75" customHeight="1">
      <c r="A20" s="71" t="s">
        <v>67</v>
      </c>
      <c r="B20" s="23"/>
      <c r="C20" s="24"/>
      <c r="D20" s="25"/>
      <c r="E20" s="2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D20" s="21"/>
    </row>
    <row r="21" spans="1:56" s="22" customFormat="1" ht="12.75" customHeight="1">
      <c r="A21" s="71" t="s">
        <v>68</v>
      </c>
      <c r="B21" s="23">
        <v>5</v>
      </c>
      <c r="C21" s="24">
        <v>1</v>
      </c>
      <c r="D21" s="25">
        <f t="shared" si="2"/>
        <v>5</v>
      </c>
      <c r="E21" s="26">
        <f>(SUM(F21:AC21)/SUM($F$77:$K$77)/D21)</f>
        <v>0</v>
      </c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D21" s="21"/>
    </row>
    <row r="22" spans="1:56" s="22" customFormat="1" ht="25.2" customHeight="1">
      <c r="A22" s="71" t="s">
        <v>69</v>
      </c>
      <c r="B22" s="23">
        <v>2</v>
      </c>
      <c r="C22" s="24">
        <v>1</v>
      </c>
      <c r="D22" s="25">
        <f t="shared" si="2"/>
        <v>2</v>
      </c>
      <c r="E22" s="26">
        <f>(SUM(F22:AC22)/SUM($F$77:$K$77)/D22)</f>
        <v>0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D22" s="21"/>
    </row>
    <row r="23" spans="1:56" s="22" customFormat="1" ht="25.8" customHeight="1">
      <c r="A23" s="71" t="s">
        <v>70</v>
      </c>
      <c r="B23" s="23">
        <v>2</v>
      </c>
      <c r="C23" s="24">
        <v>0</v>
      </c>
      <c r="D23" s="25">
        <f>B23*C23</f>
        <v>0</v>
      </c>
      <c r="E23" s="26" t="e">
        <f>(SUM(F23:AC23)/SUM($F$77:$K$77)/D23)</f>
        <v>#DIV/0!</v>
      </c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D23" s="21"/>
    </row>
    <row r="24" spans="1:56" s="22" customFormat="1" ht="25.8" customHeight="1">
      <c r="A24" s="71" t="s">
        <v>71</v>
      </c>
      <c r="B24" s="23">
        <v>3</v>
      </c>
      <c r="C24" s="24">
        <v>1</v>
      </c>
      <c r="D24" s="25">
        <f>B24*C24</f>
        <v>3</v>
      </c>
      <c r="E24" s="26">
        <f>(SUM(F24:AC24)/SUM($F$77:$K$77)/D24)</f>
        <v>0</v>
      </c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D24" s="21"/>
    </row>
    <row r="25" spans="1:56" s="22" customFormat="1" ht="25.8" customHeight="1">
      <c r="A25" s="71" t="s">
        <v>72</v>
      </c>
      <c r="B25" s="23"/>
      <c r="C25" s="24"/>
      <c r="D25" s="25"/>
      <c r="E25" s="2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D25" s="21"/>
    </row>
    <row r="26" spans="1:56" s="22" customFormat="1" ht="27" customHeight="1">
      <c r="A26" s="71" t="s">
        <v>73</v>
      </c>
      <c r="B26" s="23">
        <v>2</v>
      </c>
      <c r="C26" s="24">
        <v>0</v>
      </c>
      <c r="D26" s="25">
        <f t="shared" si="2"/>
        <v>0</v>
      </c>
      <c r="E26" s="26" t="e">
        <f>(SUM(F26:AC26)/SUM($F$77:$K$77)/D26)</f>
        <v>#DIV/0!</v>
      </c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D26" s="21"/>
    </row>
    <row r="27" spans="1:56" s="22" customFormat="1" ht="15.45" customHeight="1">
      <c r="A27" s="71" t="s">
        <v>74</v>
      </c>
      <c r="B27" s="23">
        <v>5</v>
      </c>
      <c r="C27" s="24">
        <v>1</v>
      </c>
      <c r="D27" s="25">
        <f t="shared" si="2"/>
        <v>5</v>
      </c>
      <c r="E27" s="26">
        <f>(SUM(F27:AC27)/SUM($F$77:$K$77)/D27)</f>
        <v>0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D27" s="21"/>
    </row>
    <row r="28" spans="1:56" s="22" customFormat="1" ht="15.45" customHeight="1">
      <c r="A28" s="71" t="s">
        <v>75</v>
      </c>
      <c r="B28" s="23">
        <v>3</v>
      </c>
      <c r="C28" s="24">
        <v>1</v>
      </c>
      <c r="D28" s="25">
        <f t="shared" si="2"/>
        <v>3</v>
      </c>
      <c r="E28" s="26">
        <f>(SUM(F28:AC28)/SUM($F$77:$K$77)/D28)</f>
        <v>0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D28" s="21"/>
    </row>
    <row r="29" spans="1:56" s="22" customFormat="1" ht="15.45" customHeight="1">
      <c r="A29" s="71" t="s">
        <v>76</v>
      </c>
      <c r="B29" s="23">
        <v>4</v>
      </c>
      <c r="C29" s="24">
        <v>1</v>
      </c>
      <c r="D29" s="25">
        <f t="shared" si="2"/>
        <v>4</v>
      </c>
      <c r="E29" s="26">
        <f>(SUM(F29:AC29)/SUM($F$77:$K$77)/D29)</f>
        <v>0</v>
      </c>
      <c r="F29" s="2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D29" s="21"/>
    </row>
    <row r="30" spans="1:56" s="22" customFormat="1" ht="15.45" customHeight="1">
      <c r="A30" s="24" t="s">
        <v>22</v>
      </c>
      <c r="B30" s="79">
        <v>0</v>
      </c>
      <c r="C30" s="24">
        <v>1</v>
      </c>
      <c r="D30" s="25">
        <f>B30*C30</f>
        <v>0</v>
      </c>
      <c r="E30" s="25"/>
      <c r="F30" s="27"/>
      <c r="G30" s="27">
        <v>-1</v>
      </c>
      <c r="H30" s="27">
        <v>-1</v>
      </c>
      <c r="I30" s="27">
        <v>-1</v>
      </c>
      <c r="J30" s="27">
        <v>-1</v>
      </c>
      <c r="K30" s="27">
        <v>-1</v>
      </c>
      <c r="L30" s="27">
        <v>-1</v>
      </c>
      <c r="M30" s="27">
        <v>-1</v>
      </c>
      <c r="N30" s="27">
        <v>-1</v>
      </c>
      <c r="O30" s="27">
        <v>-1</v>
      </c>
      <c r="P30" s="27">
        <v>-1</v>
      </c>
      <c r="Q30" s="27">
        <v>-1</v>
      </c>
      <c r="R30" s="27">
        <v>-1</v>
      </c>
      <c r="S30" s="27">
        <v>-1</v>
      </c>
      <c r="T30" s="27">
        <v>-1</v>
      </c>
      <c r="U30" s="27">
        <v>-1</v>
      </c>
      <c r="V30" s="27">
        <v>-1</v>
      </c>
      <c r="W30" s="27">
        <v>-1</v>
      </c>
      <c r="X30" s="27">
        <v>-1</v>
      </c>
      <c r="Y30" s="27">
        <v>-1</v>
      </c>
      <c r="Z30" s="27">
        <v>-1</v>
      </c>
      <c r="AA30" s="27">
        <v>-1</v>
      </c>
      <c r="AB30" s="27">
        <v>-1</v>
      </c>
      <c r="AC30" s="27">
        <v>-1</v>
      </c>
      <c r="AD30" s="27">
        <v>-1</v>
      </c>
      <c r="AE30" s="27">
        <v>-1</v>
      </c>
      <c r="AF30" s="27">
        <v>-1</v>
      </c>
      <c r="AG30" s="27">
        <v>-1</v>
      </c>
      <c r="AH30" s="27">
        <v>-1</v>
      </c>
      <c r="AI30" s="27">
        <v>-1</v>
      </c>
      <c r="AJ30" s="27">
        <v>-1</v>
      </c>
      <c r="AK30" s="27">
        <v>-1</v>
      </c>
      <c r="AL30" s="28">
        <v>-1</v>
      </c>
      <c r="AM30" s="28">
        <v>-1</v>
      </c>
      <c r="AN30" s="28">
        <v>-1</v>
      </c>
      <c r="AO30" s="28">
        <v>-1</v>
      </c>
      <c r="AP30" s="28">
        <v>-1</v>
      </c>
      <c r="AQ30" s="28">
        <v>-1</v>
      </c>
      <c r="AR30" s="28">
        <v>-1</v>
      </c>
      <c r="AS30" s="28">
        <v>-1</v>
      </c>
      <c r="AT30" s="28">
        <v>-1</v>
      </c>
      <c r="AU30" s="28">
        <v>-1</v>
      </c>
      <c r="AV30" s="28">
        <v>-1</v>
      </c>
      <c r="AW30" s="28">
        <v>-1</v>
      </c>
      <c r="AX30" s="28">
        <v>-1</v>
      </c>
      <c r="AY30" s="28">
        <v>-1</v>
      </c>
      <c r="AZ30" s="28">
        <v>-1</v>
      </c>
      <c r="BA30" s="28">
        <v>-1</v>
      </c>
      <c r="BB30" s="28">
        <v>-1</v>
      </c>
      <c r="BD30" s="21"/>
    </row>
    <row r="31" spans="1:56" s="29" customFormat="1" ht="15.45" customHeight="1">
      <c r="A31" s="31" t="s">
        <v>9</v>
      </c>
      <c r="B31" s="31"/>
      <c r="C31" s="31"/>
      <c r="D31" s="32">
        <f>SUM(D2:D30)</f>
        <v>68</v>
      </c>
      <c r="E31" s="32"/>
      <c r="F31" s="33">
        <f>SUM(F2:F30)</f>
        <v>0</v>
      </c>
      <c r="G31" s="33">
        <f>SUM(G2:G30)</f>
        <v>-1</v>
      </c>
      <c r="H31" s="33">
        <f>SUM(H2:H30)</f>
        <v>-1</v>
      </c>
      <c r="I31" s="33">
        <f>SUM(I2:I30)</f>
        <v>-1</v>
      </c>
      <c r="J31" s="33">
        <f>SUM(J2:J30)</f>
        <v>-1</v>
      </c>
      <c r="K31" s="33">
        <f>SUM(K2:K30)</f>
        <v>-1</v>
      </c>
      <c r="L31" s="33">
        <f>SUM(L2:L30)</f>
        <v>-1</v>
      </c>
      <c r="M31" s="33">
        <f>SUM(M2:M30)</f>
        <v>-1</v>
      </c>
      <c r="N31" s="33">
        <f>SUM(N2:N30)</f>
        <v>-1</v>
      </c>
      <c r="O31" s="33">
        <f>SUM(O2:O30)</f>
        <v>-1</v>
      </c>
      <c r="P31" s="33">
        <f>SUM(P2:P30)</f>
        <v>-1</v>
      </c>
      <c r="Q31" s="33">
        <f>SUM(Q2:Q30)</f>
        <v>-1</v>
      </c>
      <c r="R31" s="33">
        <f>SUM(R2:R30)</f>
        <v>-1</v>
      </c>
      <c r="S31" s="33">
        <f>SUM(S2:S30)</f>
        <v>-1</v>
      </c>
      <c r="T31" s="33">
        <f>SUM(T2:T30)</f>
        <v>-1</v>
      </c>
      <c r="U31" s="33">
        <f>SUM(U2:U30)</f>
        <v>-1</v>
      </c>
      <c r="V31" s="33">
        <f>SUM(V2:V30)</f>
        <v>-1</v>
      </c>
      <c r="W31" s="33">
        <f>SUM(W2:W30)</f>
        <v>-1</v>
      </c>
      <c r="X31" s="33">
        <f>SUM(X2:X30)</f>
        <v>-1</v>
      </c>
      <c r="Y31" s="33">
        <f>SUM(Y2:Y30)</f>
        <v>-1</v>
      </c>
      <c r="Z31" s="33">
        <f>SUM(Z2:Z30)</f>
        <v>-1</v>
      </c>
      <c r="AA31" s="33">
        <f>SUM(AA2:AA30)</f>
        <v>-1</v>
      </c>
      <c r="AB31" s="33">
        <f>SUM(AB2:AB30)</f>
        <v>-1</v>
      </c>
      <c r="AC31" s="33">
        <f>SUM(AC2:AC30)</f>
        <v>-1</v>
      </c>
      <c r="AD31" s="33">
        <f>SUM(AD2:AD30)</f>
        <v>-1</v>
      </c>
      <c r="AE31" s="33">
        <f>SUM(AE2:AE30)</f>
        <v>-1</v>
      </c>
      <c r="AF31" s="33">
        <f>SUM(AF2:AF30)</f>
        <v>-1</v>
      </c>
      <c r="AG31" s="33">
        <f>SUM(AG2:AG30)</f>
        <v>-1</v>
      </c>
      <c r="AH31" s="33">
        <f>SUM(AH2:AH30)</f>
        <v>-1</v>
      </c>
      <c r="AI31" s="33">
        <f>SUM(AI2:AI30)</f>
        <v>-1</v>
      </c>
      <c r="AJ31" s="33">
        <f>SUM(AJ2:AJ30)</f>
        <v>-1</v>
      </c>
      <c r="AK31" s="33">
        <f>SUM(AK2:AK30)</f>
        <v>-1</v>
      </c>
      <c r="AL31" s="34">
        <f>SUM(AL2:AL30)</f>
        <v>-1</v>
      </c>
      <c r="AM31" s="34">
        <f>SUM(AM2:AM30)</f>
        <v>-1</v>
      </c>
      <c r="AN31" s="34">
        <f>SUM(AN2:AN30)</f>
        <v>-1</v>
      </c>
      <c r="AO31" s="34">
        <f>SUM(AO2:AO30)</f>
        <v>-1</v>
      </c>
      <c r="AP31" s="34">
        <f>SUM(AP2:AP30)</f>
        <v>-1</v>
      </c>
      <c r="AQ31" s="34">
        <f>SUM(AQ2:AQ30)</f>
        <v>-1</v>
      </c>
      <c r="AR31" s="34">
        <f>SUM(AR2:AR30)</f>
        <v>-1</v>
      </c>
      <c r="AS31" s="34">
        <f>SUM(AS2:AS30)</f>
        <v>-1</v>
      </c>
      <c r="AT31" s="34">
        <f>SUM(AT2:AT30)</f>
        <v>-1</v>
      </c>
      <c r="AU31" s="34">
        <f>SUM(AU2:AU30)</f>
        <v>-1</v>
      </c>
      <c r="AV31" s="34">
        <f>SUM(AV2:AV30)</f>
        <v>-1</v>
      </c>
      <c r="AW31" s="34">
        <f>SUM(AW2:AW30)</f>
        <v>-1</v>
      </c>
      <c r="AX31" s="34">
        <f>SUM(AX2:AX30)</f>
        <v>-1</v>
      </c>
      <c r="AY31" s="34">
        <f>SUM(AY2:AY30)</f>
        <v>-1</v>
      </c>
      <c r="AZ31" s="34">
        <f>SUM(AZ2:AZ30)</f>
        <v>-1</v>
      </c>
      <c r="BA31" s="34">
        <f>SUM(BA2:BA30)</f>
        <v>-1</v>
      </c>
      <c r="BB31" s="34">
        <f>SUM(BB2:BB30)</f>
        <v>-1</v>
      </c>
      <c r="BD31" s="21"/>
    </row>
    <row r="32" spans="1:56" s="35" customFormat="1" ht="12.75" hidden="1" customHeight="1">
      <c r="A32" s="31" t="s">
        <v>23</v>
      </c>
      <c r="B32" s="31"/>
      <c r="C32" s="31"/>
      <c r="D32" s="32">
        <f>MAX(D41:D56)</f>
        <v>15</v>
      </c>
      <c r="E32" s="32"/>
      <c r="F32" s="32">
        <f t="shared" ref="F32:AD32" si="3">MAX(F41:F56)</f>
        <v>0</v>
      </c>
      <c r="G32" s="32">
        <f t="shared" si="3"/>
        <v>0</v>
      </c>
      <c r="H32" s="32">
        <f t="shared" si="3"/>
        <v>0</v>
      </c>
      <c r="I32" s="32">
        <f t="shared" si="3"/>
        <v>0</v>
      </c>
      <c r="J32" s="32">
        <f t="shared" si="3"/>
        <v>0</v>
      </c>
      <c r="K32" s="32">
        <f t="shared" si="3"/>
        <v>0</v>
      </c>
      <c r="L32" s="32">
        <f t="shared" si="3"/>
        <v>0</v>
      </c>
      <c r="M32" s="32">
        <f t="shared" si="3"/>
        <v>0</v>
      </c>
      <c r="N32" s="32">
        <f t="shared" si="3"/>
        <v>0</v>
      </c>
      <c r="O32" s="32">
        <f t="shared" si="3"/>
        <v>0</v>
      </c>
      <c r="P32" s="32">
        <f t="shared" si="3"/>
        <v>0</v>
      </c>
      <c r="Q32" s="32">
        <f t="shared" si="3"/>
        <v>0</v>
      </c>
      <c r="R32" s="32">
        <f t="shared" si="3"/>
        <v>0</v>
      </c>
      <c r="S32" s="32">
        <f t="shared" si="3"/>
        <v>0</v>
      </c>
      <c r="T32" s="32">
        <f t="shared" si="3"/>
        <v>0</v>
      </c>
      <c r="U32" s="32">
        <f t="shared" si="3"/>
        <v>0</v>
      </c>
      <c r="V32" s="32">
        <f t="shared" si="3"/>
        <v>0</v>
      </c>
      <c r="W32" s="32">
        <f t="shared" si="3"/>
        <v>0</v>
      </c>
      <c r="X32" s="32">
        <f t="shared" si="3"/>
        <v>0</v>
      </c>
      <c r="Y32" s="32">
        <f t="shared" ref="Y32:AA32" si="4">MAX(Y41:Y56)</f>
        <v>0</v>
      </c>
      <c r="Z32" s="32">
        <f t="shared" si="4"/>
        <v>0</v>
      </c>
      <c r="AA32" s="32">
        <f t="shared" si="4"/>
        <v>0</v>
      </c>
      <c r="AB32" s="32">
        <f t="shared" si="3"/>
        <v>0</v>
      </c>
      <c r="AC32" s="32">
        <f t="shared" si="3"/>
        <v>0</v>
      </c>
      <c r="AD32" s="32">
        <f t="shared" si="3"/>
        <v>0</v>
      </c>
      <c r="AE32" s="32">
        <f t="shared" ref="AE32:AK32" si="5">MAX(AE41:AE56)</f>
        <v>0</v>
      </c>
      <c r="AF32" s="32">
        <f t="shared" si="5"/>
        <v>0</v>
      </c>
      <c r="AG32" s="32">
        <f t="shared" si="5"/>
        <v>0</v>
      </c>
      <c r="AH32" s="32">
        <f t="shared" si="5"/>
        <v>0</v>
      </c>
      <c r="AI32" s="32">
        <f t="shared" si="5"/>
        <v>0</v>
      </c>
      <c r="AJ32" s="32">
        <f t="shared" si="5"/>
        <v>0</v>
      </c>
      <c r="AK32" s="32">
        <f t="shared" si="5"/>
        <v>0</v>
      </c>
      <c r="AL32" s="32">
        <f t="shared" ref="AL32:BB32" si="6">MAX(AL41:AL56)</f>
        <v>0</v>
      </c>
      <c r="AM32" s="32">
        <f t="shared" si="6"/>
        <v>0</v>
      </c>
      <c r="AN32" s="32">
        <f t="shared" si="6"/>
        <v>0</v>
      </c>
      <c r="AO32" s="32">
        <f t="shared" si="6"/>
        <v>0</v>
      </c>
      <c r="AP32" s="32">
        <f t="shared" si="6"/>
        <v>0</v>
      </c>
      <c r="AQ32" s="32">
        <f t="shared" si="6"/>
        <v>0</v>
      </c>
      <c r="AR32" s="32">
        <f t="shared" si="6"/>
        <v>0</v>
      </c>
      <c r="AS32" s="32">
        <f t="shared" si="6"/>
        <v>0</v>
      </c>
      <c r="AT32" s="32">
        <f t="shared" si="6"/>
        <v>0</v>
      </c>
      <c r="AU32" s="32">
        <f t="shared" si="6"/>
        <v>0</v>
      </c>
      <c r="AV32" s="32">
        <f t="shared" si="6"/>
        <v>0</v>
      </c>
      <c r="AW32" s="32">
        <f t="shared" si="6"/>
        <v>0</v>
      </c>
      <c r="AX32" s="32">
        <f t="shared" si="6"/>
        <v>0</v>
      </c>
      <c r="AY32" s="32">
        <f t="shared" si="6"/>
        <v>0</v>
      </c>
      <c r="AZ32" s="32">
        <f t="shared" si="6"/>
        <v>0</v>
      </c>
      <c r="BA32" s="32">
        <f t="shared" si="6"/>
        <v>0</v>
      </c>
      <c r="BB32" s="32">
        <f t="shared" si="6"/>
        <v>0</v>
      </c>
      <c r="BD32" s="36"/>
    </row>
    <row r="33" spans="1:56" s="35" customFormat="1" ht="15.6">
      <c r="A33" s="37" t="s">
        <v>4</v>
      </c>
      <c r="B33" s="37"/>
      <c r="C33" s="37"/>
      <c r="D33" s="38"/>
      <c r="E33" s="38"/>
      <c r="F33" s="38">
        <f t="shared" ref="F33:AD33" si="7">IF(F57&lt;&gt;0,F57,IF(F58&lt;&gt;0,F58,IF(F59&lt;&gt;0,F59,IF(F60&lt;&gt;0,F60,IF(F61&lt;&gt;0,F61,IF(F62&lt;&gt;0,F62,IF(F63&lt;&gt;0,F63,IF(F64&lt;&gt;0,F64,IF(F65&lt;&gt;0,F65,IF(F65&lt;&gt;0,F65,IF(F66&lt;&gt;0,F66,IF(F67&lt;&gt;0,F67,IF(F68&lt;&gt;0,F68,IF(F69&lt;&gt;0,F69,IF(F70&lt;&gt;0,F70,IF(F71&lt;&gt;0,F71,IF(F72&lt;&gt;0,F72," ")))))))))))))))))</f>
        <v>6</v>
      </c>
      <c r="G33" s="38" t="str">
        <f t="shared" si="7"/>
        <v xml:space="preserve"> </v>
      </c>
      <c r="H33" s="38" t="str">
        <f t="shared" si="7"/>
        <v xml:space="preserve"> </v>
      </c>
      <c r="I33" s="38" t="str">
        <f t="shared" si="7"/>
        <v xml:space="preserve"> </v>
      </c>
      <c r="J33" s="38" t="str">
        <f t="shared" si="7"/>
        <v xml:space="preserve"> </v>
      </c>
      <c r="K33" s="38" t="str">
        <f t="shared" si="7"/>
        <v xml:space="preserve"> </v>
      </c>
      <c r="L33" s="38" t="str">
        <f t="shared" si="7"/>
        <v xml:space="preserve"> </v>
      </c>
      <c r="M33" s="38" t="str">
        <f t="shared" si="7"/>
        <v xml:space="preserve"> </v>
      </c>
      <c r="N33" s="38" t="str">
        <f t="shared" si="7"/>
        <v xml:space="preserve"> </v>
      </c>
      <c r="O33" s="38" t="str">
        <f t="shared" si="7"/>
        <v xml:space="preserve"> </v>
      </c>
      <c r="P33" s="38" t="str">
        <f t="shared" si="7"/>
        <v xml:space="preserve"> </v>
      </c>
      <c r="Q33" s="38" t="str">
        <f t="shared" si="7"/>
        <v xml:space="preserve"> </v>
      </c>
      <c r="R33" s="38" t="str">
        <f t="shared" si="7"/>
        <v xml:space="preserve"> </v>
      </c>
      <c r="S33" s="38" t="str">
        <f t="shared" si="7"/>
        <v xml:space="preserve"> </v>
      </c>
      <c r="T33" s="38" t="str">
        <f t="shared" si="7"/>
        <v xml:space="preserve"> </v>
      </c>
      <c r="U33" s="38" t="str">
        <f t="shared" si="7"/>
        <v xml:space="preserve"> </v>
      </c>
      <c r="V33" s="38" t="str">
        <f t="shared" si="7"/>
        <v xml:space="preserve"> </v>
      </c>
      <c r="W33" s="38" t="str">
        <f t="shared" si="7"/>
        <v xml:space="preserve"> </v>
      </c>
      <c r="X33" s="38" t="str">
        <f t="shared" si="7"/>
        <v xml:space="preserve"> </v>
      </c>
      <c r="Y33" s="38" t="str">
        <f t="shared" ref="Y33:AA33" si="8">IF(Y57&lt;&gt;0,Y57,IF(Y58&lt;&gt;0,Y58,IF(Y59&lt;&gt;0,Y59,IF(Y60&lt;&gt;0,Y60,IF(Y61&lt;&gt;0,Y61,IF(Y62&lt;&gt;0,Y62,IF(Y63&lt;&gt;0,Y63,IF(Y64&lt;&gt;0,Y64,IF(Y65&lt;&gt;0,Y65,IF(Y65&lt;&gt;0,Y65,IF(Y66&lt;&gt;0,Y66,IF(Y67&lt;&gt;0,Y67,IF(Y68&lt;&gt;0,Y68,IF(Y69&lt;&gt;0,Y69,IF(Y70&lt;&gt;0,Y70,IF(Y71&lt;&gt;0,Y71,IF(Y72&lt;&gt;0,Y72," ")))))))))))))))))</f>
        <v xml:space="preserve"> </v>
      </c>
      <c r="Z33" s="38" t="str">
        <f t="shared" si="8"/>
        <v xml:space="preserve"> </v>
      </c>
      <c r="AA33" s="38" t="str">
        <f t="shared" si="8"/>
        <v xml:space="preserve"> </v>
      </c>
      <c r="AB33" s="38" t="str">
        <f t="shared" si="7"/>
        <v xml:space="preserve"> </v>
      </c>
      <c r="AC33" s="38" t="str">
        <f t="shared" si="7"/>
        <v xml:space="preserve"> </v>
      </c>
      <c r="AD33" s="38" t="str">
        <f t="shared" si="7"/>
        <v xml:space="preserve"> </v>
      </c>
      <c r="AE33" s="38" t="str">
        <f t="shared" ref="AE33:AL33" si="9">IF(AE57&lt;&gt;0,AE57,IF(AE58&lt;&gt;0,AE58,IF(AE59&lt;&gt;0,AE59,IF(AE60&lt;&gt;0,AE60,IF(AE61&lt;&gt;0,AE61,IF(AE62&lt;&gt;0,AE62,IF(AE63&lt;&gt;0,AE63,IF(AE64&lt;&gt;0,AE64,IF(AE65&lt;&gt;0,AE65,IF(AE65&lt;&gt;0,AE65,IF(AE66&lt;&gt;0,AE66,IF(AE67&lt;&gt;0,AE67,IF(AE68&lt;&gt;0,AE68,IF(AE69&lt;&gt;0,AE69,IF(AE70&lt;&gt;0,AE70,IF(AE71&lt;&gt;0,AE71,IF(AE72&lt;&gt;0,AE72," ")))))))))))))))))</f>
        <v xml:space="preserve"> </v>
      </c>
      <c r="AF33" s="38" t="str">
        <f t="shared" si="9"/>
        <v xml:space="preserve"> </v>
      </c>
      <c r="AG33" s="38" t="str">
        <f t="shared" si="9"/>
        <v xml:space="preserve"> </v>
      </c>
      <c r="AH33" s="38" t="str">
        <f t="shared" si="9"/>
        <v xml:space="preserve"> </v>
      </c>
      <c r="AI33" s="38" t="str">
        <f t="shared" si="9"/>
        <v xml:space="preserve"> </v>
      </c>
      <c r="AJ33" s="38" t="str">
        <f t="shared" si="9"/>
        <v xml:space="preserve"> </v>
      </c>
      <c r="AK33" s="38" t="str">
        <f t="shared" si="9"/>
        <v xml:space="preserve"> </v>
      </c>
      <c r="AL33" s="38" t="str">
        <f t="shared" si="9"/>
        <v xml:space="preserve"> </v>
      </c>
      <c r="AM33" s="38" t="e">
        <f>NA()</f>
        <v>#N/A</v>
      </c>
      <c r="AN33" s="38" t="e">
        <f>NA()</f>
        <v>#N/A</v>
      </c>
      <c r="AO33" s="38" t="e">
        <f>NA()</f>
        <v>#N/A</v>
      </c>
      <c r="AP33" s="38" t="e">
        <f>NA()</f>
        <v>#N/A</v>
      </c>
      <c r="AQ33" s="38" t="e">
        <f>NA()</f>
        <v>#N/A</v>
      </c>
      <c r="AR33" s="38" t="e">
        <f>NA()</f>
        <v>#N/A</v>
      </c>
      <c r="AS33" s="38" t="e">
        <f>NA()</f>
        <v>#N/A</v>
      </c>
      <c r="AT33" s="38" t="e">
        <f>NA()</f>
        <v>#N/A</v>
      </c>
      <c r="AU33" s="38" t="e">
        <f>NA()</f>
        <v>#N/A</v>
      </c>
      <c r="AV33" s="38" t="e">
        <f>NA()</f>
        <v>#N/A</v>
      </c>
      <c r="AW33" s="38" t="e">
        <f>NA()</f>
        <v>#N/A</v>
      </c>
      <c r="AX33" s="38" t="e">
        <f>NA()</f>
        <v>#N/A</v>
      </c>
      <c r="AY33" s="38" t="e">
        <f>NA()</f>
        <v>#N/A</v>
      </c>
      <c r="AZ33" s="38" t="e">
        <f>NA()</f>
        <v>#N/A</v>
      </c>
      <c r="BA33" s="38" t="e">
        <f>NA()</f>
        <v>#N/A</v>
      </c>
      <c r="BB33" s="38" t="e">
        <f>NA()</f>
        <v>#N/A</v>
      </c>
      <c r="BD33" s="36"/>
    </row>
    <row r="34" spans="1:56" s="35" customFormat="1" ht="12.75" hidden="1" customHeight="1">
      <c r="A34" s="37" t="s">
        <v>4</v>
      </c>
      <c r="B34" s="37"/>
      <c r="C34" s="37"/>
      <c r="D34" s="39">
        <f>MAX(D35:D40)</f>
        <v>1</v>
      </c>
      <c r="E34" s="39"/>
      <c r="F34" s="69" t="str">
        <f t="shared" ref="F34:AD34" si="10">MID(F33,1,1)</f>
        <v>6</v>
      </c>
      <c r="G34" s="69" t="str">
        <f t="shared" si="10"/>
        <v xml:space="preserve"> </v>
      </c>
      <c r="H34" s="69" t="str">
        <f t="shared" si="10"/>
        <v xml:space="preserve"> </v>
      </c>
      <c r="I34" s="69" t="str">
        <f t="shared" si="10"/>
        <v xml:space="preserve"> </v>
      </c>
      <c r="J34" s="69" t="str">
        <f t="shared" si="10"/>
        <v xml:space="preserve"> </v>
      </c>
      <c r="K34" s="69" t="str">
        <f t="shared" si="10"/>
        <v xml:space="preserve"> </v>
      </c>
      <c r="L34" s="69" t="str">
        <f t="shared" si="10"/>
        <v xml:space="preserve"> </v>
      </c>
      <c r="M34" s="69" t="str">
        <f t="shared" si="10"/>
        <v xml:space="preserve"> </v>
      </c>
      <c r="N34" s="69" t="str">
        <f t="shared" si="10"/>
        <v xml:space="preserve"> </v>
      </c>
      <c r="O34" s="69" t="str">
        <f t="shared" si="10"/>
        <v xml:space="preserve"> </v>
      </c>
      <c r="P34" s="69" t="str">
        <f t="shared" si="10"/>
        <v xml:space="preserve"> </v>
      </c>
      <c r="Q34" s="69" t="str">
        <f t="shared" si="10"/>
        <v xml:space="preserve"> </v>
      </c>
      <c r="R34" s="69" t="str">
        <f t="shared" si="10"/>
        <v xml:space="preserve"> </v>
      </c>
      <c r="S34" s="69" t="str">
        <f t="shared" si="10"/>
        <v xml:space="preserve"> </v>
      </c>
      <c r="T34" s="69" t="str">
        <f t="shared" si="10"/>
        <v xml:space="preserve"> </v>
      </c>
      <c r="U34" s="69" t="str">
        <f t="shared" si="10"/>
        <v xml:space="preserve"> </v>
      </c>
      <c r="V34" s="69" t="str">
        <f t="shared" si="10"/>
        <v xml:space="preserve"> </v>
      </c>
      <c r="W34" s="69" t="str">
        <f t="shared" si="10"/>
        <v xml:space="preserve"> </v>
      </c>
      <c r="X34" s="69" t="str">
        <f t="shared" si="10"/>
        <v xml:space="preserve"> </v>
      </c>
      <c r="Y34" s="69" t="str">
        <f t="shared" si="10"/>
        <v xml:space="preserve"> </v>
      </c>
      <c r="Z34" s="69" t="str">
        <f t="shared" si="10"/>
        <v xml:space="preserve"> </v>
      </c>
      <c r="AA34" s="69" t="str">
        <f t="shared" si="10"/>
        <v xml:space="preserve"> </v>
      </c>
      <c r="AB34" s="69" t="str">
        <f t="shared" si="10"/>
        <v xml:space="preserve"> </v>
      </c>
      <c r="AC34" s="69" t="str">
        <f t="shared" si="10"/>
        <v xml:space="preserve"> </v>
      </c>
      <c r="AD34" s="69" t="str">
        <f t="shared" si="10"/>
        <v xml:space="preserve"> </v>
      </c>
      <c r="AE34" s="39">
        <f t="shared" ref="AE34:AK34" si="11">MAX(AE35:AE40)</f>
        <v>0</v>
      </c>
      <c r="AF34" s="39">
        <f t="shared" si="11"/>
        <v>0</v>
      </c>
      <c r="AG34" s="39">
        <f t="shared" si="11"/>
        <v>0</v>
      </c>
      <c r="AH34" s="39">
        <f t="shared" si="11"/>
        <v>0</v>
      </c>
      <c r="AI34" s="39">
        <f t="shared" si="11"/>
        <v>0</v>
      </c>
      <c r="AJ34" s="39">
        <f t="shared" si="11"/>
        <v>0</v>
      </c>
      <c r="AK34" s="39">
        <f t="shared" si="11"/>
        <v>0</v>
      </c>
      <c r="AL34" s="39">
        <f t="shared" ref="AL34:BB34" si="12">MAX(AL35:AL40)</f>
        <v>0</v>
      </c>
      <c r="AM34" s="39">
        <f t="shared" si="12"/>
        <v>0</v>
      </c>
      <c r="AN34" s="39">
        <f t="shared" si="12"/>
        <v>0</v>
      </c>
      <c r="AO34" s="39">
        <f t="shared" si="12"/>
        <v>0</v>
      </c>
      <c r="AP34" s="39">
        <f t="shared" si="12"/>
        <v>0</v>
      </c>
      <c r="AQ34" s="39">
        <f t="shared" si="12"/>
        <v>0</v>
      </c>
      <c r="AR34" s="39">
        <f t="shared" si="12"/>
        <v>0</v>
      </c>
      <c r="AS34" s="39">
        <f t="shared" si="12"/>
        <v>0</v>
      </c>
      <c r="AT34" s="39">
        <f t="shared" si="12"/>
        <v>0</v>
      </c>
      <c r="AU34" s="39">
        <f t="shared" si="12"/>
        <v>0</v>
      </c>
      <c r="AV34" s="39">
        <f t="shared" si="12"/>
        <v>0</v>
      </c>
      <c r="AW34" s="39">
        <f t="shared" si="12"/>
        <v>0</v>
      </c>
      <c r="AX34" s="39">
        <f t="shared" si="12"/>
        <v>0</v>
      </c>
      <c r="AY34" s="39">
        <f t="shared" si="12"/>
        <v>0</v>
      </c>
      <c r="AZ34" s="39">
        <f t="shared" si="12"/>
        <v>0</v>
      </c>
      <c r="BA34" s="39">
        <f t="shared" si="12"/>
        <v>0</v>
      </c>
      <c r="BB34" s="39">
        <f t="shared" si="12"/>
        <v>0</v>
      </c>
      <c r="BD34" s="36"/>
    </row>
    <row r="35" spans="1:56" s="36" customFormat="1" ht="12.75" hidden="1" customHeight="1">
      <c r="A35" s="36" t="s">
        <v>24</v>
      </c>
      <c r="D35" s="36">
        <f>IF(D$31&gt;=Punktegrenzen!$C$2,1,0)</f>
        <v>1</v>
      </c>
      <c r="F35" s="36">
        <f>IF(F$31&gt;=Punktegrenzen!$C$2,1,0)</f>
        <v>0</v>
      </c>
      <c r="G35" s="36">
        <f>IF(G$31&gt;=Punktegrenzen!$C$2,1,0)</f>
        <v>0</v>
      </c>
      <c r="H35" s="36">
        <f>IF(H$31&gt;=Punktegrenzen!$C$2,1,0)</f>
        <v>0</v>
      </c>
      <c r="I35" s="36">
        <f>IF(I$31&gt;=Punktegrenzen!$C$2,1,0)</f>
        <v>0</v>
      </c>
      <c r="J35" s="36">
        <f>IF(J$31&gt;=Punktegrenzen!$C$2,1,0)</f>
        <v>0</v>
      </c>
      <c r="K35" s="36">
        <f>IF(K$31&gt;=Punktegrenzen!$C$2,1,0)</f>
        <v>0</v>
      </c>
      <c r="L35" s="36">
        <f>IF(L$31&gt;=Punktegrenzen!$C$2,1,0)</f>
        <v>0</v>
      </c>
      <c r="M35" s="36">
        <f>IF(M$31&gt;=Punktegrenzen!$C$2,1,0)</f>
        <v>0</v>
      </c>
      <c r="N35" s="36">
        <f>IF(N$31&gt;=Punktegrenzen!$C$2,1,0)</f>
        <v>0</v>
      </c>
      <c r="O35" s="36">
        <f>IF(O$31&gt;=Punktegrenzen!$C$2,1,0)</f>
        <v>0</v>
      </c>
      <c r="P35" s="36">
        <f>IF(P$31&gt;=Punktegrenzen!$C$2,1,0)</f>
        <v>0</v>
      </c>
      <c r="Q35" s="36">
        <f>IF(Q$31&gt;=Punktegrenzen!$C$2,1,0)</f>
        <v>0</v>
      </c>
      <c r="R35" s="36">
        <f>IF(R$31&gt;=Punktegrenzen!$C$2,1,0)</f>
        <v>0</v>
      </c>
      <c r="S35" s="36">
        <f>IF(S$31&gt;=Punktegrenzen!$C$2,1,0)</f>
        <v>0</v>
      </c>
      <c r="T35" s="36">
        <f>IF(T$31&gt;=Punktegrenzen!$C$2,1,0)</f>
        <v>0</v>
      </c>
      <c r="U35" s="36">
        <f>IF(U$31&gt;=Punktegrenzen!$C$2,1,0)</f>
        <v>0</v>
      </c>
      <c r="V35" s="36">
        <f>IF(V$31&gt;=Punktegrenzen!$C$2,1,0)</f>
        <v>0</v>
      </c>
      <c r="W35" s="36">
        <f>IF(W$31&gt;=Punktegrenzen!$C$2,1,0)</f>
        <v>0</v>
      </c>
      <c r="X35" s="36">
        <f>IF(X$31&gt;=Punktegrenzen!$C$2,1,0)</f>
        <v>0</v>
      </c>
      <c r="Y35" s="36">
        <f>IF(Y$31&gt;=Punktegrenzen!$C$2,1,0)</f>
        <v>0</v>
      </c>
      <c r="Z35" s="36">
        <f>IF(Z$31&gt;=Punktegrenzen!$C$2,1,0)</f>
        <v>0</v>
      </c>
      <c r="AA35" s="36">
        <f>IF(AA$31&gt;=Punktegrenzen!$C$2,1,0)</f>
        <v>0</v>
      </c>
      <c r="AB35" s="36">
        <f>IF(AB$31&gt;=Punktegrenzen!$C$2,1,0)</f>
        <v>0</v>
      </c>
      <c r="AC35" s="36">
        <f>IF(AC$31&gt;=Punktegrenzen!$C$2,1,0)</f>
        <v>0</v>
      </c>
      <c r="AD35" s="36">
        <f>IF(AD$31&gt;=Punktegrenzen!$C$2,1,0)</f>
        <v>0</v>
      </c>
      <c r="AE35" s="36">
        <f>IF(AE$31&gt;=Punktegrenzen!$C$2,1,0)</f>
        <v>0</v>
      </c>
      <c r="AF35" s="36">
        <f>IF(AF$31&gt;=Punktegrenzen!$C$2,1,0)</f>
        <v>0</v>
      </c>
      <c r="AG35" s="36">
        <f>IF(AG$31&gt;=Punktegrenzen!$C$2,1,0)</f>
        <v>0</v>
      </c>
      <c r="AH35" s="36">
        <f>IF(AH$31&gt;=Punktegrenzen!$C$2,1,0)</f>
        <v>0</v>
      </c>
      <c r="AI35" s="36">
        <f>IF(AI$31&gt;=Punktegrenzen!$C$2,1,0)</f>
        <v>0</v>
      </c>
      <c r="AJ35" s="36">
        <f>IF(AJ$31&gt;=Punktegrenzen!$C$2,1,0)</f>
        <v>0</v>
      </c>
      <c r="AK35" s="36">
        <f>IF(AK$31&gt;=Punktegrenzen!$C$2,1,0)</f>
        <v>0</v>
      </c>
      <c r="AL35" s="36">
        <f>IF(AL$31&gt;=Punktegrenzen!$C$2,1,0)</f>
        <v>0</v>
      </c>
      <c r="AM35" s="36">
        <f>IF(AM$31&gt;=Punktegrenzen!$C$2,1,0)</f>
        <v>0</v>
      </c>
      <c r="AN35" s="36">
        <f>IF(AN$31&gt;=Punktegrenzen!$C$2,1,0)</f>
        <v>0</v>
      </c>
      <c r="AO35" s="36">
        <f>IF(AO$31&gt;=Punktegrenzen!$C$2,1,0)</f>
        <v>0</v>
      </c>
      <c r="AP35" s="36">
        <f>IF(AP$31&gt;=Punktegrenzen!$C$2,1,0)</f>
        <v>0</v>
      </c>
      <c r="AQ35" s="36">
        <f>IF(AQ$31&gt;=Punktegrenzen!$C$2,1,0)</f>
        <v>0</v>
      </c>
      <c r="AR35" s="36">
        <f>IF(AR$31&gt;=Punktegrenzen!$C$2,1,0)</f>
        <v>0</v>
      </c>
      <c r="AS35" s="36">
        <f>IF(AS$31&gt;=Punktegrenzen!$C$2,1,0)</f>
        <v>0</v>
      </c>
      <c r="AT35" s="36">
        <f>IF(AT$31&gt;=Punktegrenzen!$C$2,1,0)</f>
        <v>0</v>
      </c>
      <c r="AU35" s="36">
        <f>IF(AU$31&gt;=Punktegrenzen!$C$2,1,0)</f>
        <v>0</v>
      </c>
      <c r="AV35" s="36">
        <f>IF(AV$31&gt;=Punktegrenzen!$C$2,1,0)</f>
        <v>0</v>
      </c>
      <c r="AW35" s="36">
        <f>IF(AW$31&gt;=Punktegrenzen!$C$2,1,0)</f>
        <v>0</v>
      </c>
      <c r="AX35" s="36">
        <f>IF(AX$31&gt;=Punktegrenzen!$C$2,1,0)</f>
        <v>0</v>
      </c>
      <c r="AY35" s="36">
        <f>IF(AY$31&gt;=Punktegrenzen!$C$2,1,0)</f>
        <v>0</v>
      </c>
      <c r="AZ35" s="36">
        <f>IF(AZ$31&gt;=Punktegrenzen!$C$2,1,0)</f>
        <v>0</v>
      </c>
      <c r="BA35" s="36">
        <f>IF(BA$31&gt;=Punktegrenzen!$C$2,1,0)</f>
        <v>0</v>
      </c>
      <c r="BB35" s="36">
        <f>IF(BB$31&gt;=Punktegrenzen!$C$2,1,0)</f>
        <v>0</v>
      </c>
    </row>
    <row r="36" spans="1:56" s="21" customFormat="1" ht="12.75" hidden="1" customHeight="1">
      <c r="A36" s="21" t="s">
        <v>24</v>
      </c>
      <c r="D36" s="21">
        <f>IF(AND(D$31&gt;=Punktegrenzen!$C$3,D$31&lt;=Punktegrenzen!$D$3),2,0)</f>
        <v>0</v>
      </c>
      <c r="F36" s="21">
        <f>IF(AND(F$31&gt;=Punktegrenzen!$C$3,F$31&lt;=Punktegrenzen!$D$3),2,0)</f>
        <v>0</v>
      </c>
      <c r="G36" s="21">
        <f>IF(AND(G$31&gt;=Punktegrenzen!$C$3,G$31&lt;=Punktegrenzen!$D$3),2,0)</f>
        <v>0</v>
      </c>
      <c r="H36" s="21">
        <f>IF(AND(H$31&gt;=Punktegrenzen!$C$3,H$31&lt;=Punktegrenzen!$D$3),2,0)</f>
        <v>0</v>
      </c>
      <c r="I36" s="21">
        <f>IF(AND(I$31&gt;=Punktegrenzen!$C$3,I$31&lt;=Punktegrenzen!$D$3),2,0)</f>
        <v>0</v>
      </c>
      <c r="J36" s="21">
        <f>IF(AND(J$31&gt;=Punktegrenzen!$C$3,J$31&lt;=Punktegrenzen!$D$3),2,0)</f>
        <v>0</v>
      </c>
      <c r="K36" s="21">
        <f>IF(AND(K$31&gt;=Punktegrenzen!$C$3,K$31&lt;=Punktegrenzen!$D$3),2,0)</f>
        <v>0</v>
      </c>
      <c r="L36" s="21">
        <f>IF(AND(L$31&gt;=Punktegrenzen!$C$3,L$31&lt;=Punktegrenzen!$D$3),2,0)</f>
        <v>0</v>
      </c>
      <c r="M36" s="21">
        <f>IF(AND(M$31&gt;=Punktegrenzen!$C$3,M$31&lt;=Punktegrenzen!$D$3),2,0)</f>
        <v>0</v>
      </c>
      <c r="N36" s="21">
        <f>IF(AND(N$31&gt;=Punktegrenzen!$C$3,N$31&lt;=Punktegrenzen!$D$3),2,0)</f>
        <v>0</v>
      </c>
      <c r="O36" s="21">
        <f>IF(AND(O$31&gt;=Punktegrenzen!$C$3,O$31&lt;=Punktegrenzen!$D$3),2,0)</f>
        <v>0</v>
      </c>
      <c r="P36" s="21">
        <f>IF(AND(P$31&gt;=Punktegrenzen!$C$3,P$31&lt;=Punktegrenzen!$D$3),2,0)</f>
        <v>0</v>
      </c>
      <c r="Q36" s="21">
        <f>IF(AND(Q$31&gt;=Punktegrenzen!$C$3,Q$31&lt;=Punktegrenzen!$D$3),2,0)</f>
        <v>0</v>
      </c>
      <c r="R36" s="21">
        <f>IF(AND(R$31&gt;=Punktegrenzen!$C$3,R$31&lt;=Punktegrenzen!$D$3),2,0)</f>
        <v>0</v>
      </c>
      <c r="S36" s="21">
        <f>IF(AND(S$31&gt;=Punktegrenzen!$C$3,S$31&lt;=Punktegrenzen!$D$3),2,0)</f>
        <v>0</v>
      </c>
      <c r="T36" s="21">
        <f>IF(AND(T$31&gt;=Punktegrenzen!$C$3,T$31&lt;=Punktegrenzen!$D$3),2,0)</f>
        <v>0</v>
      </c>
      <c r="U36" s="21">
        <f>IF(AND(U$31&gt;=Punktegrenzen!$C$3,U$31&lt;=Punktegrenzen!$D$3),2,0)</f>
        <v>0</v>
      </c>
      <c r="V36" s="21">
        <f>IF(AND(V$31&gt;=Punktegrenzen!$C$3,V$31&lt;=Punktegrenzen!$D$3),2,0)</f>
        <v>0</v>
      </c>
      <c r="W36" s="21">
        <f>IF(AND(W$31&gt;=Punktegrenzen!$C$3,W$31&lt;=Punktegrenzen!$D$3),2,0)</f>
        <v>0</v>
      </c>
      <c r="X36" s="21">
        <f>IF(AND(X$31&gt;=Punktegrenzen!$C$3,X$31&lt;=Punktegrenzen!$D$3),2,0)</f>
        <v>0</v>
      </c>
      <c r="Y36" s="21">
        <f>IF(AND(Y$31&gt;=Punktegrenzen!$C$3,Y$31&lt;=Punktegrenzen!$D$3),2,0)</f>
        <v>0</v>
      </c>
      <c r="Z36" s="21">
        <f>IF(AND(Z$31&gt;=Punktegrenzen!$C$3,Z$31&lt;=Punktegrenzen!$D$3),2,0)</f>
        <v>0</v>
      </c>
      <c r="AA36" s="21">
        <f>IF(AND(AA$31&gt;=Punktegrenzen!$C$3,AA$31&lt;=Punktegrenzen!$D$3),2,0)</f>
        <v>0</v>
      </c>
      <c r="AB36" s="21">
        <f>IF(AND(AB$31&gt;=Punktegrenzen!$C$3,AB$31&lt;=Punktegrenzen!$D$3),2,0)</f>
        <v>0</v>
      </c>
      <c r="AC36" s="21">
        <f>IF(AND(AC$31&gt;=Punktegrenzen!$C$3,AC$31&lt;=Punktegrenzen!$D$3),2,0)</f>
        <v>0</v>
      </c>
      <c r="AD36" s="21">
        <f>IF(AND(AD$31&gt;=Punktegrenzen!$C$3,AD$31&lt;=Punktegrenzen!$D$3),2,0)</f>
        <v>0</v>
      </c>
      <c r="AE36" s="21">
        <f>IF(AND(AE$31&gt;=Punktegrenzen!$C$3,AE$31&lt;=Punktegrenzen!$D$3),2,0)</f>
        <v>0</v>
      </c>
      <c r="AF36" s="21">
        <f>IF(AND(AF$31&gt;=Punktegrenzen!$C$3,AF$31&lt;=Punktegrenzen!$D$3),2,0)</f>
        <v>0</v>
      </c>
      <c r="AG36" s="21">
        <f>IF(AND(AG$31&gt;=Punktegrenzen!$C$3,AG$31&lt;=Punktegrenzen!$D$3),2,0)</f>
        <v>0</v>
      </c>
      <c r="AH36" s="21">
        <f>IF(AND(AH$31&gt;=Punktegrenzen!$C$3,AH$31&lt;=Punktegrenzen!$D$3),2,0)</f>
        <v>0</v>
      </c>
      <c r="AI36" s="21">
        <f>IF(AND(AI$31&gt;=Punktegrenzen!$C$3,AI$31&lt;=Punktegrenzen!$D$3),2,0)</f>
        <v>0</v>
      </c>
      <c r="AJ36" s="21">
        <f>IF(AND(AJ$31&gt;=Punktegrenzen!$C$3,AJ$31&lt;=Punktegrenzen!$D$3),2,0)</f>
        <v>0</v>
      </c>
      <c r="AK36" s="21">
        <f>IF(AND(AK$31&gt;=Punktegrenzen!$C$3,AK$31&lt;=Punktegrenzen!$D$3),2,0)</f>
        <v>0</v>
      </c>
      <c r="AL36" s="21">
        <f>IF(AND(AL$31&gt;=Punktegrenzen!$C$3,AL$31&lt;=Punktegrenzen!$D$3),2,0)</f>
        <v>0</v>
      </c>
      <c r="AM36" s="21">
        <f>IF(AND(AM$31&gt;=Punktegrenzen!$C$3,AM$31&lt;=Punktegrenzen!$D$3),2,0)</f>
        <v>0</v>
      </c>
      <c r="AN36" s="21">
        <f>IF(AND(AN$31&gt;=Punktegrenzen!$C$3,AN$31&lt;=Punktegrenzen!$D$3),2,0)</f>
        <v>0</v>
      </c>
      <c r="AO36" s="21">
        <f>IF(AND(AO$31&gt;=Punktegrenzen!$C$3,AO$31&lt;=Punktegrenzen!$D$3),2,0)</f>
        <v>0</v>
      </c>
      <c r="AP36" s="21">
        <f>IF(AND(AP$31&gt;=Punktegrenzen!$C$3,AP$31&lt;=Punktegrenzen!$D$3),2,0)</f>
        <v>0</v>
      </c>
      <c r="AQ36" s="21">
        <f>IF(AND(AQ$31&gt;=Punktegrenzen!$C$3,AQ$31&lt;=Punktegrenzen!$D$3),2,0)</f>
        <v>0</v>
      </c>
      <c r="AR36" s="21">
        <f>IF(AND(AR$31&gt;=Punktegrenzen!$C$3,AR$31&lt;=Punktegrenzen!$D$3),2,0)</f>
        <v>0</v>
      </c>
      <c r="AS36" s="21">
        <f>IF(AND(AS$31&gt;=Punktegrenzen!$C$3,AS$31&lt;=Punktegrenzen!$D$3),2,0)</f>
        <v>0</v>
      </c>
      <c r="AT36" s="21">
        <f>IF(AND(AT$31&gt;=Punktegrenzen!$C$3,AT$31&lt;=Punktegrenzen!$D$3),2,0)</f>
        <v>0</v>
      </c>
      <c r="AU36" s="21">
        <f>IF(AND(AU$31&gt;=Punktegrenzen!$C$3,AU$31&lt;=Punktegrenzen!$D$3),2,0)</f>
        <v>0</v>
      </c>
      <c r="AV36" s="21">
        <f>IF(AND(AV$31&gt;=Punktegrenzen!$C$3,AV$31&lt;=Punktegrenzen!$D$3),2,0)</f>
        <v>0</v>
      </c>
      <c r="AW36" s="21">
        <f>IF(AND(AW$31&gt;=Punktegrenzen!$C$3,AW$31&lt;=Punktegrenzen!$D$3),2,0)</f>
        <v>0</v>
      </c>
      <c r="AX36" s="21">
        <f>IF(AND(AX$31&gt;=Punktegrenzen!$C$3,AX$31&lt;=Punktegrenzen!$D$3),2,0)</f>
        <v>0</v>
      </c>
      <c r="AY36" s="21">
        <f>IF(AND(AY$31&gt;=Punktegrenzen!$C$3,AY$31&lt;=Punktegrenzen!$D$3),2,0)</f>
        <v>0</v>
      </c>
      <c r="AZ36" s="21">
        <f>IF(AND(AZ$31&gt;=Punktegrenzen!$C$3,AZ$31&lt;=Punktegrenzen!$D$3),2,0)</f>
        <v>0</v>
      </c>
      <c r="BA36" s="21">
        <f>IF(AND(BA$31&gt;=Punktegrenzen!$C$3,BA$31&lt;=Punktegrenzen!$D$3),2,0)</f>
        <v>0</v>
      </c>
      <c r="BB36" s="21">
        <f>IF(AND(BB$31&gt;=Punktegrenzen!$C$3,BB$31&lt;=Punktegrenzen!$D$3),2,0)</f>
        <v>0</v>
      </c>
    </row>
    <row r="37" spans="1:56" s="21" customFormat="1" ht="12.75" hidden="1" customHeight="1">
      <c r="A37" s="21" t="s">
        <v>24</v>
      </c>
      <c r="D37" s="21">
        <f>IF(AND(D$31&gt;=Punktegrenzen!$C$4,D$31&lt;=Punktegrenzen!$D$4),3,0)</f>
        <v>0</v>
      </c>
      <c r="F37" s="21">
        <f>IF(AND(F$31&gt;=Punktegrenzen!$C$4,F$31&lt;=Punktegrenzen!$D$4),3,0)</f>
        <v>0</v>
      </c>
      <c r="G37" s="21">
        <f>IF(AND(G$31&gt;=Punktegrenzen!$C$4,G$31&lt;=Punktegrenzen!$D$4),3,0)</f>
        <v>0</v>
      </c>
      <c r="H37" s="21">
        <f>IF(AND(H$31&gt;=Punktegrenzen!$C$4,H$31&lt;=Punktegrenzen!$D$4),3,0)</f>
        <v>0</v>
      </c>
      <c r="I37" s="21">
        <f>IF(AND(I$31&gt;=Punktegrenzen!$C$4,I$31&lt;=Punktegrenzen!$D$4),3,0)</f>
        <v>0</v>
      </c>
      <c r="J37" s="21">
        <f>IF(AND(J$31&gt;=Punktegrenzen!$C$4,J$31&lt;=Punktegrenzen!$D$4),3,0)</f>
        <v>0</v>
      </c>
      <c r="K37" s="21">
        <f>IF(AND(K$31&gt;=Punktegrenzen!$C$4,K$31&lt;=Punktegrenzen!$D$4),3,0)</f>
        <v>0</v>
      </c>
      <c r="L37" s="21">
        <f>IF(AND(L$31&gt;=Punktegrenzen!$C$4,L$31&lt;=Punktegrenzen!$D$4),3,0)</f>
        <v>0</v>
      </c>
      <c r="M37" s="21">
        <f>IF(AND(M$31&gt;=Punktegrenzen!$C$4,M$31&lt;=Punktegrenzen!$D$4),3,0)</f>
        <v>0</v>
      </c>
      <c r="N37" s="21">
        <f>IF(AND(N$31&gt;=Punktegrenzen!$C$4,N$31&lt;=Punktegrenzen!$D$4),3,0)</f>
        <v>0</v>
      </c>
      <c r="O37" s="21">
        <f>IF(AND(O$31&gt;=Punktegrenzen!$C$4,O$31&lt;=Punktegrenzen!$D$4),3,0)</f>
        <v>0</v>
      </c>
      <c r="P37" s="21">
        <f>IF(AND(P$31&gt;=Punktegrenzen!$C$4,P$31&lt;=Punktegrenzen!$D$4),3,0)</f>
        <v>0</v>
      </c>
      <c r="Q37" s="21">
        <f>IF(AND(Q$31&gt;=Punktegrenzen!$C$4,Q$31&lt;=Punktegrenzen!$D$4),3,0)</f>
        <v>0</v>
      </c>
      <c r="R37" s="21">
        <f>IF(AND(R$31&gt;=Punktegrenzen!$C$4,R$31&lt;=Punktegrenzen!$D$4),3,0)</f>
        <v>0</v>
      </c>
      <c r="S37" s="21">
        <f>IF(AND(S$31&gt;=Punktegrenzen!$C$4,S$31&lt;=Punktegrenzen!$D$4),3,0)</f>
        <v>0</v>
      </c>
      <c r="T37" s="21">
        <f>IF(AND(T$31&gt;=Punktegrenzen!$C$4,T$31&lt;=Punktegrenzen!$D$4),3,0)</f>
        <v>0</v>
      </c>
      <c r="U37" s="21">
        <f>IF(AND(U$31&gt;=Punktegrenzen!$C$4,U$31&lt;=Punktegrenzen!$D$4),3,0)</f>
        <v>0</v>
      </c>
      <c r="V37" s="21">
        <f>IF(AND(V$31&gt;=Punktegrenzen!$C$4,V$31&lt;=Punktegrenzen!$D$4),3,0)</f>
        <v>0</v>
      </c>
      <c r="W37" s="21">
        <f>IF(AND(W$31&gt;=Punktegrenzen!$C$4,W$31&lt;=Punktegrenzen!$D$4),3,0)</f>
        <v>0</v>
      </c>
      <c r="X37" s="21">
        <f>IF(AND(X$31&gt;=Punktegrenzen!$C$4,X$31&lt;=Punktegrenzen!$D$4),3,0)</f>
        <v>0</v>
      </c>
      <c r="Y37" s="21">
        <f>IF(AND(Y$31&gt;=Punktegrenzen!$C$4,Y$31&lt;=Punktegrenzen!$D$4),3,0)</f>
        <v>0</v>
      </c>
      <c r="Z37" s="21">
        <f>IF(AND(Z$31&gt;=Punktegrenzen!$C$4,Z$31&lt;=Punktegrenzen!$D$4),3,0)</f>
        <v>0</v>
      </c>
      <c r="AA37" s="21">
        <f>IF(AND(AA$31&gt;=Punktegrenzen!$C$4,AA$31&lt;=Punktegrenzen!$D$4),3,0)</f>
        <v>0</v>
      </c>
      <c r="AB37" s="21">
        <f>IF(AND(AB$31&gt;=Punktegrenzen!$C$4,AB$31&lt;=Punktegrenzen!$D$4),3,0)</f>
        <v>0</v>
      </c>
      <c r="AC37" s="21">
        <f>IF(AND(AC$31&gt;=Punktegrenzen!$C$4,AC$31&lt;=Punktegrenzen!$D$4),3,0)</f>
        <v>0</v>
      </c>
      <c r="AD37" s="21">
        <f>IF(AND(AD$31&gt;=Punktegrenzen!$C$4,AD$31&lt;=Punktegrenzen!$D$4),3,0)</f>
        <v>0</v>
      </c>
      <c r="AE37" s="21">
        <f>IF(AND(AE$31&gt;=Punktegrenzen!$C$4,AE$31&lt;=Punktegrenzen!$D$4),3,0)</f>
        <v>0</v>
      </c>
      <c r="AF37" s="21">
        <f>IF(AND(AF$31&gt;=Punktegrenzen!$C$4,AF$31&lt;=Punktegrenzen!$D$4),3,0)</f>
        <v>0</v>
      </c>
      <c r="AG37" s="21">
        <f>IF(AND(AG$31&gt;=Punktegrenzen!$C$4,AG$31&lt;=Punktegrenzen!$D$4),3,0)</f>
        <v>0</v>
      </c>
      <c r="AH37" s="21">
        <f>IF(AND(AH$31&gt;=Punktegrenzen!$C$4,AH$31&lt;=Punktegrenzen!$D$4),3,0)</f>
        <v>0</v>
      </c>
      <c r="AI37" s="21">
        <f>IF(AND(AI$31&gt;=Punktegrenzen!$C$4,AI$31&lt;=Punktegrenzen!$D$4),3,0)</f>
        <v>0</v>
      </c>
      <c r="AJ37" s="21">
        <f>IF(AND(AJ$31&gt;=Punktegrenzen!$C$4,AJ$31&lt;=Punktegrenzen!$D$4),3,0)</f>
        <v>0</v>
      </c>
      <c r="AK37" s="21">
        <f>IF(AND(AK$31&gt;=Punktegrenzen!$C$4,AK$31&lt;=Punktegrenzen!$D$4),3,0)</f>
        <v>0</v>
      </c>
      <c r="AL37" s="21">
        <f>IF(AND(AL$31&gt;=Punktegrenzen!$C$4,AL$31&lt;=Punktegrenzen!$D$4),3,0)</f>
        <v>0</v>
      </c>
      <c r="AM37" s="21">
        <f>IF(AND(AM$31&gt;=Punktegrenzen!$C$4,AM$31&lt;=Punktegrenzen!$D$4),3,0)</f>
        <v>0</v>
      </c>
      <c r="AN37" s="21">
        <f>IF(AND(AN$31&gt;=Punktegrenzen!$C$4,AN$31&lt;=Punktegrenzen!$D$4),3,0)</f>
        <v>0</v>
      </c>
      <c r="AO37" s="21">
        <f>IF(AND(AO$31&gt;=Punktegrenzen!$C$4,AO$31&lt;=Punktegrenzen!$D$4),3,0)</f>
        <v>0</v>
      </c>
      <c r="AP37" s="21">
        <f>IF(AND(AP$31&gt;=Punktegrenzen!$C$4,AP$31&lt;=Punktegrenzen!$D$4),3,0)</f>
        <v>0</v>
      </c>
      <c r="AQ37" s="21">
        <f>IF(AND(AQ$31&gt;=Punktegrenzen!$C$4,AQ$31&lt;=Punktegrenzen!$D$4),3,0)</f>
        <v>0</v>
      </c>
      <c r="AR37" s="21">
        <f>IF(AND(AR$31&gt;=Punktegrenzen!$C$4,AR$31&lt;=Punktegrenzen!$D$4),3,0)</f>
        <v>0</v>
      </c>
      <c r="AS37" s="21">
        <f>IF(AND(AS$31&gt;=Punktegrenzen!$C$4,AS$31&lt;=Punktegrenzen!$D$4),3,0)</f>
        <v>0</v>
      </c>
      <c r="AT37" s="21">
        <f>IF(AND(AT$31&gt;=Punktegrenzen!$C$4,AT$31&lt;=Punktegrenzen!$D$4),3,0)</f>
        <v>0</v>
      </c>
      <c r="AU37" s="21">
        <f>IF(AND(AU$31&gt;=Punktegrenzen!$C$4,AU$31&lt;=Punktegrenzen!$D$4),3,0)</f>
        <v>0</v>
      </c>
      <c r="AV37" s="21">
        <f>IF(AND(AV$31&gt;=Punktegrenzen!$C$4,AV$31&lt;=Punktegrenzen!$D$4),3,0)</f>
        <v>0</v>
      </c>
      <c r="AW37" s="21">
        <f>IF(AND(AW$31&gt;=Punktegrenzen!$C$4,AW$31&lt;=Punktegrenzen!$D$4),3,0)</f>
        <v>0</v>
      </c>
      <c r="AX37" s="21">
        <f>IF(AND(AX$31&gt;=Punktegrenzen!$C$4,AX$31&lt;=Punktegrenzen!$D$4),3,0)</f>
        <v>0</v>
      </c>
      <c r="AY37" s="21">
        <f>IF(AND(AY$31&gt;=Punktegrenzen!$C$4,AY$31&lt;=Punktegrenzen!$D$4),3,0)</f>
        <v>0</v>
      </c>
      <c r="AZ37" s="21">
        <f>IF(AND(AZ$31&gt;=Punktegrenzen!$C$4,AZ$31&lt;=Punktegrenzen!$D$4),3,0)</f>
        <v>0</v>
      </c>
      <c r="BA37" s="21">
        <f>IF(AND(BA$31&gt;=Punktegrenzen!$C$4,BA$31&lt;=Punktegrenzen!$D$4),3,0)</f>
        <v>0</v>
      </c>
      <c r="BB37" s="21">
        <f>IF(AND(BB$31&gt;=Punktegrenzen!$C$4,BB$31&lt;=Punktegrenzen!$D$4),3,0)</f>
        <v>0</v>
      </c>
    </row>
    <row r="38" spans="1:56" s="21" customFormat="1" ht="12.75" hidden="1" customHeight="1">
      <c r="A38" s="21" t="s">
        <v>24</v>
      </c>
      <c r="D38" s="21">
        <f>IF(AND(D$31&gt;=Punktegrenzen!$C$5,D$31&lt;=Punktegrenzen!$D$5),4,0)</f>
        <v>0</v>
      </c>
      <c r="F38" s="21">
        <f>IF(AND(F$31&gt;=Punktegrenzen!$C$5,F$31&lt;=Punktegrenzen!$D$5),4,0)</f>
        <v>0</v>
      </c>
      <c r="G38" s="21">
        <f>IF(AND(G$31&gt;=Punktegrenzen!$C$5,G$31&lt;=Punktegrenzen!$D$5),4,0)</f>
        <v>0</v>
      </c>
      <c r="H38" s="21">
        <f>IF(AND(H$31&gt;=Punktegrenzen!$C$5,H$31&lt;=Punktegrenzen!$D$5),4,0)</f>
        <v>0</v>
      </c>
      <c r="I38" s="21">
        <f>IF(AND(I$31&gt;=Punktegrenzen!$C$5,I$31&lt;=Punktegrenzen!$D$5),4,0)</f>
        <v>0</v>
      </c>
      <c r="J38" s="21">
        <f>IF(AND(J$31&gt;=Punktegrenzen!$C$5,J$31&lt;=Punktegrenzen!$D$5),4,0)</f>
        <v>0</v>
      </c>
      <c r="K38" s="21">
        <f>IF(AND(K$31&gt;=Punktegrenzen!$C$5,K$31&lt;=Punktegrenzen!$D$5),4,0)</f>
        <v>0</v>
      </c>
      <c r="L38" s="21">
        <f>IF(AND(L$31&gt;=Punktegrenzen!$C$5,L$31&lt;=Punktegrenzen!$D$5),4,0)</f>
        <v>0</v>
      </c>
      <c r="M38" s="21">
        <f>IF(AND(M$31&gt;=Punktegrenzen!$C$5,M$31&lt;=Punktegrenzen!$D$5),4,0)</f>
        <v>0</v>
      </c>
      <c r="N38" s="21">
        <f>IF(AND(N$31&gt;=Punktegrenzen!$C$5,N$31&lt;=Punktegrenzen!$D$5),4,0)</f>
        <v>0</v>
      </c>
      <c r="O38" s="21">
        <f>IF(AND(O$31&gt;=Punktegrenzen!$C$5,O$31&lt;=Punktegrenzen!$D$5),4,0)</f>
        <v>0</v>
      </c>
      <c r="P38" s="21">
        <f>IF(AND(P$31&gt;=Punktegrenzen!$C$5,P$31&lt;=Punktegrenzen!$D$5),4,0)</f>
        <v>0</v>
      </c>
      <c r="Q38" s="21">
        <f>IF(AND(Q$31&gt;=Punktegrenzen!$C$5,Q$31&lt;=Punktegrenzen!$D$5),4,0)</f>
        <v>0</v>
      </c>
      <c r="R38" s="21">
        <f>IF(AND(R$31&gt;=Punktegrenzen!$C$5,R$31&lt;=Punktegrenzen!$D$5),4,0)</f>
        <v>0</v>
      </c>
      <c r="S38" s="21">
        <f>IF(AND(S$31&gt;=Punktegrenzen!$C$5,S$31&lt;=Punktegrenzen!$D$5),4,0)</f>
        <v>0</v>
      </c>
      <c r="T38" s="21">
        <f>IF(AND(T$31&gt;=Punktegrenzen!$C$5,T$31&lt;=Punktegrenzen!$D$5),4,0)</f>
        <v>0</v>
      </c>
      <c r="U38" s="21">
        <f>IF(AND(U$31&gt;=Punktegrenzen!$C$5,U$31&lt;=Punktegrenzen!$D$5),4,0)</f>
        <v>0</v>
      </c>
      <c r="V38" s="21">
        <f>IF(AND(V$31&gt;=Punktegrenzen!$C$5,V$31&lt;=Punktegrenzen!$D$5),4,0)</f>
        <v>0</v>
      </c>
      <c r="W38" s="21">
        <f>IF(AND(W$31&gt;=Punktegrenzen!$C$5,W$31&lt;=Punktegrenzen!$D$5),4,0)</f>
        <v>0</v>
      </c>
      <c r="X38" s="21">
        <f>IF(AND(X$31&gt;=Punktegrenzen!$C$5,X$31&lt;=Punktegrenzen!$D$5),4,0)</f>
        <v>0</v>
      </c>
      <c r="Y38" s="21">
        <f>IF(AND(Y$31&gt;=Punktegrenzen!$C$5,Y$31&lt;=Punktegrenzen!$D$5),4,0)</f>
        <v>0</v>
      </c>
      <c r="Z38" s="21">
        <f>IF(AND(Z$31&gt;=Punktegrenzen!$C$5,Z$31&lt;=Punktegrenzen!$D$5),4,0)</f>
        <v>0</v>
      </c>
      <c r="AA38" s="21">
        <f>IF(AND(AA$31&gt;=Punktegrenzen!$C$5,AA$31&lt;=Punktegrenzen!$D$5),4,0)</f>
        <v>0</v>
      </c>
      <c r="AB38" s="21">
        <f>IF(AND(AB$31&gt;=Punktegrenzen!$C$5,AB$31&lt;=Punktegrenzen!$D$5),4,0)</f>
        <v>0</v>
      </c>
      <c r="AC38" s="21">
        <f>IF(AND(AC$31&gt;=Punktegrenzen!$C$5,AC$31&lt;=Punktegrenzen!$D$5),4,0)</f>
        <v>0</v>
      </c>
      <c r="AD38" s="21">
        <f>IF(AND(AD$31&gt;=Punktegrenzen!$C$5,AD$31&lt;=Punktegrenzen!$D$5),4,0)</f>
        <v>0</v>
      </c>
      <c r="AE38" s="21">
        <f>IF(AND(AE$31&gt;=Punktegrenzen!$C$5,AE$31&lt;=Punktegrenzen!$D$5),4,0)</f>
        <v>0</v>
      </c>
      <c r="AF38" s="21">
        <f>IF(AND(AF$31&gt;=Punktegrenzen!$C$5,AF$31&lt;=Punktegrenzen!$D$5),4,0)</f>
        <v>0</v>
      </c>
      <c r="AG38" s="21">
        <f>IF(AND(AG$31&gt;=Punktegrenzen!$C$5,AG$31&lt;=Punktegrenzen!$D$5),4,0)</f>
        <v>0</v>
      </c>
      <c r="AH38" s="21">
        <f>IF(AND(AH$31&gt;=Punktegrenzen!$C$5,AH$31&lt;=Punktegrenzen!$D$5),4,0)</f>
        <v>0</v>
      </c>
      <c r="AI38" s="21">
        <f>IF(AND(AI$31&gt;=Punktegrenzen!$C$5,AI$31&lt;=Punktegrenzen!$D$5),4,0)</f>
        <v>0</v>
      </c>
      <c r="AJ38" s="21">
        <f>IF(AND(AJ$31&gt;=Punktegrenzen!$C$5,AJ$31&lt;=Punktegrenzen!$D$5),4,0)</f>
        <v>0</v>
      </c>
      <c r="AK38" s="21">
        <f>IF(AND(AK$31&gt;=Punktegrenzen!$C$5,AK$31&lt;=Punktegrenzen!$D$5),4,0)</f>
        <v>0</v>
      </c>
      <c r="AL38" s="21">
        <f>IF(AND(AL$31&gt;=Punktegrenzen!$C$5,AL$31&lt;=Punktegrenzen!$D$5),4,0)</f>
        <v>0</v>
      </c>
      <c r="AM38" s="21">
        <f>IF(AND(AM$31&gt;=Punktegrenzen!$C$5,AM$31&lt;=Punktegrenzen!$D$5),4,0)</f>
        <v>0</v>
      </c>
      <c r="AN38" s="21">
        <f>IF(AND(AN$31&gt;=Punktegrenzen!$C$5,AN$31&lt;=Punktegrenzen!$D$5),4,0)</f>
        <v>0</v>
      </c>
      <c r="AO38" s="21">
        <f>IF(AND(AO$31&gt;=Punktegrenzen!$C$5,AO$31&lt;=Punktegrenzen!$D$5),4,0)</f>
        <v>0</v>
      </c>
      <c r="AP38" s="21">
        <f>IF(AND(AP$31&gt;=Punktegrenzen!$C$5,AP$31&lt;=Punktegrenzen!$D$5),4,0)</f>
        <v>0</v>
      </c>
      <c r="AQ38" s="21">
        <f>IF(AND(AQ$31&gt;=Punktegrenzen!$C$5,AQ$31&lt;=Punktegrenzen!$D$5),4,0)</f>
        <v>0</v>
      </c>
      <c r="AR38" s="21">
        <f>IF(AND(AR$31&gt;=Punktegrenzen!$C$5,AR$31&lt;=Punktegrenzen!$D$5),4,0)</f>
        <v>0</v>
      </c>
      <c r="AS38" s="21">
        <f>IF(AND(AS$31&gt;=Punktegrenzen!$C$5,AS$31&lt;=Punktegrenzen!$D$5),4,0)</f>
        <v>0</v>
      </c>
      <c r="AT38" s="21">
        <f>IF(AND(AT$31&gt;=Punktegrenzen!$C$5,AT$31&lt;=Punktegrenzen!$D$5),4,0)</f>
        <v>0</v>
      </c>
      <c r="AU38" s="21">
        <f>IF(AND(AU$31&gt;=Punktegrenzen!$C$5,AU$31&lt;=Punktegrenzen!$D$5),4,0)</f>
        <v>0</v>
      </c>
      <c r="AV38" s="21">
        <f>IF(AND(AV$31&gt;=Punktegrenzen!$C$5,AV$31&lt;=Punktegrenzen!$D$5),4,0)</f>
        <v>0</v>
      </c>
      <c r="AW38" s="21">
        <f>IF(AND(AW$31&gt;=Punktegrenzen!$C$5,AW$31&lt;=Punktegrenzen!$D$5),4,0)</f>
        <v>0</v>
      </c>
      <c r="AX38" s="21">
        <f>IF(AND(AX$31&gt;=Punktegrenzen!$C$5,AX$31&lt;=Punktegrenzen!$D$5),4,0)</f>
        <v>0</v>
      </c>
      <c r="AY38" s="21">
        <f>IF(AND(AY$31&gt;=Punktegrenzen!$C$5,AY$31&lt;=Punktegrenzen!$D$5),4,0)</f>
        <v>0</v>
      </c>
      <c r="AZ38" s="21">
        <f>IF(AND(AZ$31&gt;=Punktegrenzen!$C$5,AZ$31&lt;=Punktegrenzen!$D$5),4,0)</f>
        <v>0</v>
      </c>
      <c r="BA38" s="21">
        <f>IF(AND(BA$31&gt;=Punktegrenzen!$C$5,BA$31&lt;=Punktegrenzen!$D$5),4,0)</f>
        <v>0</v>
      </c>
      <c r="BB38" s="21">
        <f>IF(AND(BB$31&gt;=Punktegrenzen!$C$5,BB$31&lt;=Punktegrenzen!$D$5),4,0)</f>
        <v>0</v>
      </c>
    </row>
    <row r="39" spans="1:56" s="21" customFormat="1" ht="12.75" hidden="1" customHeight="1">
      <c r="A39" s="21" t="s">
        <v>24</v>
      </c>
      <c r="D39" s="21">
        <f>IF(AND(D$31&gt;=Punktegrenzen!$C$6,D$31&lt;=Punktegrenzen!$D$6),5,0)</f>
        <v>0</v>
      </c>
      <c r="F39" s="21">
        <f>IF(AND(F$31&gt;=Punktegrenzen!$C$6,F$31&lt;=Punktegrenzen!$D$6),5,0)</f>
        <v>0</v>
      </c>
      <c r="G39" s="21">
        <f>IF(AND(G$31&gt;=Punktegrenzen!$C$6,G$31&lt;=Punktegrenzen!$D$6),5,0)</f>
        <v>0</v>
      </c>
      <c r="H39" s="21">
        <f>IF(AND(H$31&gt;=Punktegrenzen!$C$6,H$31&lt;=Punktegrenzen!$D$6),5,0)</f>
        <v>0</v>
      </c>
      <c r="I39" s="21">
        <f>IF(AND(I$31&gt;=Punktegrenzen!$C$6,I$31&lt;=Punktegrenzen!$D$6),5,0)</f>
        <v>0</v>
      </c>
      <c r="J39" s="21">
        <f>IF(AND(J$31&gt;=Punktegrenzen!$C$6,J$31&lt;=Punktegrenzen!$D$6),5,0)</f>
        <v>0</v>
      </c>
      <c r="K39" s="21">
        <f>IF(AND(K$31&gt;=Punktegrenzen!$C$6,K$31&lt;=Punktegrenzen!$D$6),5,0)</f>
        <v>0</v>
      </c>
      <c r="L39" s="21">
        <f>IF(AND(L$31&gt;=Punktegrenzen!$C$6,L$31&lt;=Punktegrenzen!$D$6),5,0)</f>
        <v>0</v>
      </c>
      <c r="M39" s="21">
        <f>IF(AND(M$31&gt;=Punktegrenzen!$C$6,M$31&lt;=Punktegrenzen!$D$6),5,0)</f>
        <v>0</v>
      </c>
      <c r="N39" s="21">
        <f>IF(AND(N$31&gt;=Punktegrenzen!$C$6,N$31&lt;=Punktegrenzen!$D$6),5,0)</f>
        <v>0</v>
      </c>
      <c r="O39" s="21">
        <f>IF(AND(O$31&gt;=Punktegrenzen!$C$6,O$31&lt;=Punktegrenzen!$D$6),5,0)</f>
        <v>0</v>
      </c>
      <c r="P39" s="21">
        <f>IF(AND(P$31&gt;=Punktegrenzen!$C$6,P$31&lt;=Punktegrenzen!$D$6),5,0)</f>
        <v>0</v>
      </c>
      <c r="Q39" s="21">
        <f>IF(AND(Q$31&gt;=Punktegrenzen!$C$6,Q$31&lt;=Punktegrenzen!$D$6),5,0)</f>
        <v>0</v>
      </c>
      <c r="R39" s="21">
        <f>IF(AND(R$31&gt;=Punktegrenzen!$C$6,R$31&lt;=Punktegrenzen!$D$6),5,0)</f>
        <v>0</v>
      </c>
      <c r="S39" s="21">
        <f>IF(AND(S$31&gt;=Punktegrenzen!$C$6,S$31&lt;=Punktegrenzen!$D$6),5,0)</f>
        <v>0</v>
      </c>
      <c r="T39" s="21">
        <f>IF(AND(T$31&gt;=Punktegrenzen!$C$6,T$31&lt;=Punktegrenzen!$D$6),5,0)</f>
        <v>0</v>
      </c>
      <c r="U39" s="21">
        <f>IF(AND(U$31&gt;=Punktegrenzen!$C$6,U$31&lt;=Punktegrenzen!$D$6),5,0)</f>
        <v>0</v>
      </c>
      <c r="V39" s="21">
        <f>IF(AND(V$31&gt;=Punktegrenzen!$C$6,V$31&lt;=Punktegrenzen!$D$6),5,0)</f>
        <v>0</v>
      </c>
      <c r="W39" s="21">
        <f>IF(AND(W$31&gt;=Punktegrenzen!$C$6,W$31&lt;=Punktegrenzen!$D$6),5,0)</f>
        <v>0</v>
      </c>
      <c r="X39" s="21">
        <f>IF(AND(X$31&gt;=Punktegrenzen!$C$6,X$31&lt;=Punktegrenzen!$D$6),5,0)</f>
        <v>0</v>
      </c>
      <c r="Y39" s="21">
        <f>IF(AND(Y$31&gt;=Punktegrenzen!$C$6,Y$31&lt;=Punktegrenzen!$D$6),5,0)</f>
        <v>0</v>
      </c>
      <c r="Z39" s="21">
        <f>IF(AND(Z$31&gt;=Punktegrenzen!$C$6,Z$31&lt;=Punktegrenzen!$D$6),5,0)</f>
        <v>0</v>
      </c>
      <c r="AA39" s="21">
        <f>IF(AND(AA$31&gt;=Punktegrenzen!$C$6,AA$31&lt;=Punktegrenzen!$D$6),5,0)</f>
        <v>0</v>
      </c>
      <c r="AB39" s="21">
        <f>IF(AND(AB$31&gt;=Punktegrenzen!$C$6,AB$31&lt;=Punktegrenzen!$D$6),5,0)</f>
        <v>0</v>
      </c>
      <c r="AC39" s="21">
        <f>IF(AND(AC$31&gt;=Punktegrenzen!$C$6,AC$31&lt;=Punktegrenzen!$D$6),5,0)</f>
        <v>0</v>
      </c>
      <c r="AD39" s="21">
        <f>IF(AND(AD$31&gt;=Punktegrenzen!$C$6,AD$31&lt;=Punktegrenzen!$D$6),5,0)</f>
        <v>0</v>
      </c>
      <c r="AE39" s="21">
        <f>IF(AND(AE$31&gt;=Punktegrenzen!$C$6,AE$31&lt;=Punktegrenzen!$D$6),5,0)</f>
        <v>0</v>
      </c>
      <c r="AF39" s="21">
        <f>IF(AND(AF$31&gt;=Punktegrenzen!$C$6,AF$31&lt;=Punktegrenzen!$D$6),5,0)</f>
        <v>0</v>
      </c>
      <c r="AG39" s="21">
        <f>IF(AND(AG$31&gt;=Punktegrenzen!$C$6,AG$31&lt;=Punktegrenzen!$D$6),5,0)</f>
        <v>0</v>
      </c>
      <c r="AH39" s="21">
        <f>IF(AND(AH$31&gt;=Punktegrenzen!$C$6,AH$31&lt;=Punktegrenzen!$D$6),5,0)</f>
        <v>0</v>
      </c>
      <c r="AI39" s="21">
        <f>IF(AND(AI$31&gt;=Punktegrenzen!$C$6,AI$31&lt;=Punktegrenzen!$D$6),5,0)</f>
        <v>0</v>
      </c>
      <c r="AJ39" s="21">
        <f>IF(AND(AJ$31&gt;=Punktegrenzen!$C$6,AJ$31&lt;=Punktegrenzen!$D$6),5,0)</f>
        <v>0</v>
      </c>
      <c r="AK39" s="21">
        <f>IF(AND(AK$31&gt;=Punktegrenzen!$C$6,AK$31&lt;=Punktegrenzen!$D$6),5,0)</f>
        <v>0</v>
      </c>
      <c r="AL39" s="21">
        <f>IF(AND(AL$31&gt;=Punktegrenzen!$C$6,AL$31&lt;=Punktegrenzen!$D$6),5,0)</f>
        <v>0</v>
      </c>
      <c r="AM39" s="21">
        <f>IF(AND(AM$31&gt;=Punktegrenzen!$C$6,AM$31&lt;=Punktegrenzen!$D$6),5,0)</f>
        <v>0</v>
      </c>
      <c r="AN39" s="21">
        <f>IF(AND(AN$31&gt;=Punktegrenzen!$C$6,AN$31&lt;=Punktegrenzen!$D$6),5,0)</f>
        <v>0</v>
      </c>
      <c r="AO39" s="21">
        <f>IF(AND(AO$31&gt;=Punktegrenzen!$C$6,AO$31&lt;=Punktegrenzen!$D$6),5,0)</f>
        <v>0</v>
      </c>
      <c r="AP39" s="21">
        <f>IF(AND(AP$31&gt;=Punktegrenzen!$C$6,AP$31&lt;=Punktegrenzen!$D$6),5,0)</f>
        <v>0</v>
      </c>
      <c r="AQ39" s="21">
        <f>IF(AND(AQ$31&gt;=Punktegrenzen!$C$6,AQ$31&lt;=Punktegrenzen!$D$6),5,0)</f>
        <v>0</v>
      </c>
      <c r="AR39" s="21">
        <f>IF(AND(AR$31&gt;=Punktegrenzen!$C$6,AR$31&lt;=Punktegrenzen!$D$6),5,0)</f>
        <v>0</v>
      </c>
      <c r="AS39" s="21">
        <f>IF(AND(AS$31&gt;=Punktegrenzen!$C$6,AS$31&lt;=Punktegrenzen!$D$6),5,0)</f>
        <v>0</v>
      </c>
      <c r="AT39" s="21">
        <f>IF(AND(AT$31&gt;=Punktegrenzen!$C$6,AT$31&lt;=Punktegrenzen!$D$6),5,0)</f>
        <v>0</v>
      </c>
      <c r="AU39" s="21">
        <f>IF(AND(AU$31&gt;=Punktegrenzen!$C$6,AU$31&lt;=Punktegrenzen!$D$6),5,0)</f>
        <v>0</v>
      </c>
      <c r="AV39" s="21">
        <f>IF(AND(AV$31&gt;=Punktegrenzen!$C$6,AV$31&lt;=Punktegrenzen!$D$6),5,0)</f>
        <v>0</v>
      </c>
      <c r="AW39" s="21">
        <f>IF(AND(AW$31&gt;=Punktegrenzen!$C$6,AW$31&lt;=Punktegrenzen!$D$6),5,0)</f>
        <v>0</v>
      </c>
      <c r="AX39" s="21">
        <f>IF(AND(AX$31&gt;=Punktegrenzen!$C$6,AX$31&lt;=Punktegrenzen!$D$6),5,0)</f>
        <v>0</v>
      </c>
      <c r="AY39" s="21">
        <f>IF(AND(AY$31&gt;=Punktegrenzen!$C$6,AY$31&lt;=Punktegrenzen!$D$6),5,0)</f>
        <v>0</v>
      </c>
      <c r="AZ39" s="21">
        <f>IF(AND(AZ$31&gt;=Punktegrenzen!$C$6,AZ$31&lt;=Punktegrenzen!$D$6),5,0)</f>
        <v>0</v>
      </c>
      <c r="BA39" s="21">
        <f>IF(AND(BA$31&gt;=Punktegrenzen!$C$6,BA$31&lt;=Punktegrenzen!$D$6),5,0)</f>
        <v>0</v>
      </c>
      <c r="BB39" s="21">
        <f>IF(AND(BB$31&gt;=Punktegrenzen!$C$6,BB$31&lt;=Punktegrenzen!$D$6),5,0)</f>
        <v>0</v>
      </c>
    </row>
    <row r="40" spans="1:56" s="21" customFormat="1" ht="12.75" hidden="1" customHeight="1">
      <c r="A40" s="21" t="s">
        <v>24</v>
      </c>
      <c r="D40" s="21">
        <f>IF(AND(D$31&gt;=Punktegrenzen!$C$7,D$31&lt;=Punktegrenzen!$D$7),6,0)</f>
        <v>0</v>
      </c>
      <c r="F40" s="21">
        <f>IF(AND(F$31&gt;=Punktegrenzen!$C$7,F$31&lt;=Punktegrenzen!$D$7),6,0)</f>
        <v>6</v>
      </c>
      <c r="G40" s="21">
        <f>IF(AND(G$31&gt;=Punktegrenzen!$C$7,G$31&lt;=Punktegrenzen!$D$7),6,0)</f>
        <v>0</v>
      </c>
      <c r="H40" s="21">
        <f>IF(AND(H$31&gt;=Punktegrenzen!$C$7,H$31&lt;=Punktegrenzen!$D$7),6,0)</f>
        <v>0</v>
      </c>
      <c r="I40" s="21">
        <f>IF(AND(I$31&gt;=Punktegrenzen!$C$7,I$31&lt;=Punktegrenzen!$D$7),6,0)</f>
        <v>0</v>
      </c>
      <c r="J40" s="21">
        <f>IF(AND(J$31&gt;=Punktegrenzen!$C$7,J$31&lt;=Punktegrenzen!$D$7),6,0)</f>
        <v>0</v>
      </c>
      <c r="K40" s="21">
        <f>IF(AND(K$31&gt;=Punktegrenzen!$C$7,K$31&lt;=Punktegrenzen!$D$7),6,0)</f>
        <v>0</v>
      </c>
      <c r="L40" s="21">
        <f>IF(AND(L$31&gt;=Punktegrenzen!$C$7,L$31&lt;=Punktegrenzen!$D$7),6,0)</f>
        <v>0</v>
      </c>
      <c r="M40" s="21">
        <f>IF(AND(M$31&gt;=Punktegrenzen!$C$7,M$31&lt;=Punktegrenzen!$D$7),6,0)</f>
        <v>0</v>
      </c>
      <c r="N40" s="21">
        <f>IF(AND(N$31&gt;=Punktegrenzen!$C$7,N$31&lt;=Punktegrenzen!$D$7),6,0)</f>
        <v>0</v>
      </c>
      <c r="O40" s="21">
        <f>IF(AND(O$31&gt;=Punktegrenzen!$C$7,O$31&lt;=Punktegrenzen!$D$7),6,0)</f>
        <v>0</v>
      </c>
      <c r="P40" s="21">
        <f>IF(AND(P$31&gt;=Punktegrenzen!$C$7,P$31&lt;=Punktegrenzen!$D$7),6,0)</f>
        <v>0</v>
      </c>
      <c r="Q40" s="21">
        <f>IF(AND(Q$31&gt;=Punktegrenzen!$C$7,Q$31&lt;=Punktegrenzen!$D$7),6,0)</f>
        <v>0</v>
      </c>
      <c r="R40" s="21">
        <f>IF(AND(R$31&gt;=Punktegrenzen!$C$7,R$31&lt;=Punktegrenzen!$D$7),6,0)</f>
        <v>0</v>
      </c>
      <c r="S40" s="21">
        <f>IF(AND(S$31&gt;=Punktegrenzen!$C$7,S$31&lt;=Punktegrenzen!$D$7),6,0)</f>
        <v>0</v>
      </c>
      <c r="T40" s="21">
        <f>IF(AND(T$31&gt;=Punktegrenzen!$C$7,T$31&lt;=Punktegrenzen!$D$7),6,0)</f>
        <v>0</v>
      </c>
      <c r="U40" s="21">
        <f>IF(AND(U$31&gt;=Punktegrenzen!$C$7,U$31&lt;=Punktegrenzen!$D$7),6,0)</f>
        <v>0</v>
      </c>
      <c r="V40" s="21">
        <f>IF(AND(V$31&gt;=Punktegrenzen!$C$7,V$31&lt;=Punktegrenzen!$D$7),6,0)</f>
        <v>0</v>
      </c>
      <c r="W40" s="21">
        <f>IF(AND(W$31&gt;=Punktegrenzen!$C$7,W$31&lt;=Punktegrenzen!$D$7),6,0)</f>
        <v>0</v>
      </c>
      <c r="X40" s="21">
        <f>IF(AND(X$31&gt;=Punktegrenzen!$C$7,X$31&lt;=Punktegrenzen!$D$7),6,0)</f>
        <v>0</v>
      </c>
      <c r="Y40" s="21">
        <f>IF(AND(Y$31&gt;=Punktegrenzen!$C$7,Y$31&lt;=Punktegrenzen!$D$7),6,0)</f>
        <v>0</v>
      </c>
      <c r="Z40" s="21">
        <f>IF(AND(Z$31&gt;=Punktegrenzen!$C$7,Z$31&lt;=Punktegrenzen!$D$7),6,0)</f>
        <v>0</v>
      </c>
      <c r="AA40" s="21">
        <f>IF(AND(AA$31&gt;=Punktegrenzen!$C$7,AA$31&lt;=Punktegrenzen!$D$7),6,0)</f>
        <v>0</v>
      </c>
      <c r="AB40" s="21">
        <f>IF(AND(AB$31&gt;=Punktegrenzen!$C$7,AB$31&lt;=Punktegrenzen!$D$7),6,0)</f>
        <v>0</v>
      </c>
      <c r="AC40" s="21">
        <f>IF(AND(AC$31&gt;=Punktegrenzen!$C$7,AC$31&lt;=Punktegrenzen!$D$7),6,0)</f>
        <v>0</v>
      </c>
      <c r="AD40" s="21">
        <f>IF(AND(AD$31&gt;=Punktegrenzen!$C$7,AD$31&lt;=Punktegrenzen!$D$7),6,0)</f>
        <v>0</v>
      </c>
      <c r="AE40" s="21">
        <f>IF(AND(AE$31&gt;=Punktegrenzen!$C$7,AE$31&lt;=Punktegrenzen!$D$7),6,0)</f>
        <v>0</v>
      </c>
      <c r="AF40" s="21">
        <f>IF(AND(AF$31&gt;=Punktegrenzen!$C$7,AF$31&lt;=Punktegrenzen!$D$7),6,0)</f>
        <v>0</v>
      </c>
      <c r="AG40" s="21">
        <f>IF(AND(AG$31&gt;=Punktegrenzen!$C$7,AG$31&lt;=Punktegrenzen!$D$7),6,0)</f>
        <v>0</v>
      </c>
      <c r="AH40" s="21">
        <f>IF(AND(AH$31&gt;=Punktegrenzen!$C$7,AH$31&lt;=Punktegrenzen!$D$7),6,0)</f>
        <v>0</v>
      </c>
      <c r="AI40" s="21">
        <f>IF(AND(AI$31&gt;=Punktegrenzen!$C$7,AI$31&lt;=Punktegrenzen!$D$7),6,0)</f>
        <v>0</v>
      </c>
      <c r="AJ40" s="21">
        <f>IF(AND(AJ$31&gt;=Punktegrenzen!$C$7,AJ$31&lt;=Punktegrenzen!$D$7),6,0)</f>
        <v>0</v>
      </c>
      <c r="AK40" s="21">
        <f>IF(AND(AK$31&gt;=Punktegrenzen!$C$7,AK$31&lt;=Punktegrenzen!$D$7),6,0)</f>
        <v>0</v>
      </c>
      <c r="AL40" s="21">
        <f>IF(AND(AL$31&gt;=Punktegrenzen!$C$7,AL$31&lt;=Punktegrenzen!$D$7),6,0)</f>
        <v>0</v>
      </c>
      <c r="AM40" s="21">
        <f>IF(AND(AM$31&gt;=Punktegrenzen!$C$7,AM$31&lt;=Punktegrenzen!$D$7),6,0)</f>
        <v>0</v>
      </c>
      <c r="AN40" s="21">
        <f>IF(AND(AN$31&gt;=Punktegrenzen!$C$7,AN$31&lt;=Punktegrenzen!$D$7),6,0)</f>
        <v>0</v>
      </c>
      <c r="AO40" s="21">
        <f>IF(AND(AO$31&gt;=Punktegrenzen!$C$7,AO$31&lt;=Punktegrenzen!$D$7),6,0)</f>
        <v>0</v>
      </c>
      <c r="AP40" s="21">
        <f>IF(AND(AP$31&gt;=Punktegrenzen!$C$7,AP$31&lt;=Punktegrenzen!$D$7),6,0)</f>
        <v>0</v>
      </c>
      <c r="AQ40" s="21">
        <f>IF(AND(AQ$31&gt;=Punktegrenzen!$C$7,AQ$31&lt;=Punktegrenzen!$D$7),6,0)</f>
        <v>0</v>
      </c>
      <c r="AR40" s="21">
        <f>IF(AND(AR$31&gt;=Punktegrenzen!$C$7,AR$31&lt;=Punktegrenzen!$D$7),6,0)</f>
        <v>0</v>
      </c>
      <c r="AS40" s="21">
        <f>IF(AND(AS$31&gt;=Punktegrenzen!$C$7,AS$31&lt;=Punktegrenzen!$D$7),6,0)</f>
        <v>0</v>
      </c>
      <c r="AT40" s="21">
        <f>IF(AND(AT$31&gt;=Punktegrenzen!$C$7,AT$31&lt;=Punktegrenzen!$D$7),6,0)</f>
        <v>0</v>
      </c>
      <c r="AU40" s="21">
        <f>IF(AND(AU$31&gt;=Punktegrenzen!$C$7,AU$31&lt;=Punktegrenzen!$D$7),6,0)</f>
        <v>0</v>
      </c>
      <c r="AV40" s="21">
        <f>IF(AND(AV$31&gt;=Punktegrenzen!$C$7,AV$31&lt;=Punktegrenzen!$D$7),6,0)</f>
        <v>0</v>
      </c>
      <c r="AW40" s="21">
        <f>IF(AND(AW$31&gt;=Punktegrenzen!$C$7,AW$31&lt;=Punktegrenzen!$D$7),6,0)</f>
        <v>0</v>
      </c>
      <c r="AX40" s="21">
        <f>IF(AND(AX$31&gt;=Punktegrenzen!$C$7,AX$31&lt;=Punktegrenzen!$D$7),6,0)</f>
        <v>0</v>
      </c>
      <c r="AY40" s="21">
        <f>IF(AND(AY$31&gt;=Punktegrenzen!$C$7,AY$31&lt;=Punktegrenzen!$D$7),6,0)</f>
        <v>0</v>
      </c>
      <c r="AZ40" s="21">
        <f>IF(AND(AZ$31&gt;=Punktegrenzen!$C$7,AZ$31&lt;=Punktegrenzen!$D$7),6,0)</f>
        <v>0</v>
      </c>
      <c r="BA40" s="21">
        <f>IF(AND(BA$31&gt;=Punktegrenzen!$C$7,BA$31&lt;=Punktegrenzen!$D$7),6,0)</f>
        <v>0</v>
      </c>
      <c r="BB40" s="21">
        <f>IF(AND(BB$31&gt;=Punktegrenzen!$C$7,BB$31&lt;=Punktegrenzen!$D$7),6,0)</f>
        <v>0</v>
      </c>
    </row>
    <row r="41" spans="1:56" s="21" customFormat="1" ht="12.75" hidden="1" customHeight="1">
      <c r="A41" s="21" t="s">
        <v>25</v>
      </c>
      <c r="D41" s="21">
        <f>IF(D$31&gt;='15Punkteschema'!$D2,'15Punkteschema'!$A2,0)</f>
        <v>15</v>
      </c>
      <c r="F41" s="21">
        <f>IF(F$31&gt;='15Punkteschema'!$D2,'15Punkteschema'!$A2,0)</f>
        <v>0</v>
      </c>
      <c r="G41" s="21">
        <f>IF(G$31&gt;='15Punkteschema'!$D2,'15Punkteschema'!$A2,0)</f>
        <v>0</v>
      </c>
      <c r="H41" s="21">
        <f>IF(H$31&gt;='15Punkteschema'!$D2,'15Punkteschema'!$A2,0)</f>
        <v>0</v>
      </c>
      <c r="I41" s="21">
        <f>IF(I$31&gt;='15Punkteschema'!$D2,'15Punkteschema'!$A2,0)</f>
        <v>0</v>
      </c>
      <c r="J41" s="21">
        <f>IF(J$31&gt;='15Punkteschema'!$D2,'15Punkteschema'!$A2,0)</f>
        <v>0</v>
      </c>
      <c r="K41" s="21">
        <f>IF(K$31&gt;='15Punkteschema'!$D2,'15Punkteschema'!$A2,0)</f>
        <v>0</v>
      </c>
      <c r="L41" s="21">
        <f>IF(L$31&gt;='15Punkteschema'!$D2,'15Punkteschema'!$A2,0)</f>
        <v>0</v>
      </c>
      <c r="M41" s="21">
        <f>IF(M$31&gt;='15Punkteschema'!$D2,'15Punkteschema'!$A2,0)</f>
        <v>0</v>
      </c>
      <c r="N41" s="21">
        <f>IF(N$31&gt;='15Punkteschema'!$D2,'15Punkteschema'!$A2,0)</f>
        <v>0</v>
      </c>
      <c r="O41" s="21">
        <f>IF(O$31&gt;='15Punkteschema'!$D2,'15Punkteschema'!$A2,0)</f>
        <v>0</v>
      </c>
      <c r="P41" s="21">
        <f>IF(P$31&gt;='15Punkteschema'!$D2,'15Punkteschema'!$A2,0)</f>
        <v>0</v>
      </c>
      <c r="Q41" s="21">
        <f>IF(Q$31&gt;='15Punkteschema'!$D2,'15Punkteschema'!$A2,0)</f>
        <v>0</v>
      </c>
      <c r="R41" s="21">
        <f>IF(R$31&gt;='15Punkteschema'!$D2,'15Punkteschema'!$A2,0)</f>
        <v>0</v>
      </c>
      <c r="S41" s="21">
        <f>IF(S$31&gt;='15Punkteschema'!$D2,'15Punkteschema'!$A2,0)</f>
        <v>0</v>
      </c>
      <c r="T41" s="21">
        <f>IF(T$31&gt;='15Punkteschema'!$D2,'15Punkteschema'!$A2,0)</f>
        <v>0</v>
      </c>
      <c r="U41" s="21">
        <f>IF(U$31&gt;='15Punkteschema'!$D2,'15Punkteschema'!$A2,0)</f>
        <v>0</v>
      </c>
      <c r="V41" s="21">
        <f>IF(V$31&gt;='15Punkteschema'!$D2,'15Punkteschema'!$A2,0)</f>
        <v>0</v>
      </c>
      <c r="W41" s="21">
        <f>IF(W$31&gt;='15Punkteschema'!$D2,'15Punkteschema'!$A2,0)</f>
        <v>0</v>
      </c>
      <c r="X41" s="21">
        <f>IF(X$31&gt;='15Punkteschema'!$D2,'15Punkteschema'!$A2,0)</f>
        <v>0</v>
      </c>
      <c r="Y41" s="21">
        <f>IF(Y$31&gt;='15Punkteschema'!$D2,'15Punkteschema'!$A2,0)</f>
        <v>0</v>
      </c>
      <c r="Z41" s="21">
        <f>IF(Z$31&gt;='15Punkteschema'!$D2,'15Punkteschema'!$A2,0)</f>
        <v>0</v>
      </c>
      <c r="AA41" s="21">
        <f>IF(AA$31&gt;='15Punkteschema'!$D2,'15Punkteschema'!$A2,0)</f>
        <v>0</v>
      </c>
      <c r="AB41" s="21">
        <f>IF(AB$31&gt;='15Punkteschema'!$D2,'15Punkteschema'!$A2,0)</f>
        <v>0</v>
      </c>
      <c r="AC41" s="21">
        <f>IF(AC$31&gt;='15Punkteschema'!$D2,'15Punkteschema'!$A2,0)</f>
        <v>0</v>
      </c>
      <c r="AD41" s="21">
        <f>IF(AD$31&gt;='15Punkteschema'!$D2,'15Punkteschema'!$A2,0)</f>
        <v>0</v>
      </c>
      <c r="AE41" s="21">
        <f>IF(AE$31&gt;='15Punkteschema'!$D2,'15Punkteschema'!$A2,0)</f>
        <v>0</v>
      </c>
      <c r="AF41" s="21">
        <f>IF(AF$31&gt;='15Punkteschema'!$D2,'15Punkteschema'!$A2,0)</f>
        <v>0</v>
      </c>
      <c r="AG41" s="21">
        <f>IF(AG$31&gt;='15Punkteschema'!$D2,'15Punkteschema'!$A2,0)</f>
        <v>0</v>
      </c>
      <c r="AH41" s="21">
        <f>IF(AH$31&gt;='15Punkteschema'!$D2,'15Punkteschema'!$A2,0)</f>
        <v>0</v>
      </c>
      <c r="AI41" s="21">
        <f>IF(AI$31&gt;='15Punkteschema'!$D2,'15Punkteschema'!$A2,0)</f>
        <v>0</v>
      </c>
      <c r="AJ41" s="21">
        <f>IF(AJ$31&gt;='15Punkteschema'!$D2,'15Punkteschema'!$A2,0)</f>
        <v>0</v>
      </c>
      <c r="AK41" s="21">
        <f>IF(AK$31&gt;='15Punkteschema'!$D2,'15Punkteschema'!$A2,0)</f>
        <v>0</v>
      </c>
      <c r="AL41" s="21">
        <f>IF(AL$31&gt;='15Punkteschema'!$D2,'15Punkteschema'!$A2,0)</f>
        <v>0</v>
      </c>
      <c r="AM41" s="21">
        <f>IF(AM$31&gt;='15Punkteschema'!$D2,'15Punkteschema'!$A2,0)</f>
        <v>0</v>
      </c>
      <c r="AN41" s="21">
        <f>IF(AN$31&gt;='15Punkteschema'!$D2,'15Punkteschema'!$A2,0)</f>
        <v>0</v>
      </c>
      <c r="AO41" s="21">
        <f>IF(AO$31&gt;='15Punkteschema'!$D2,'15Punkteschema'!$A2,0)</f>
        <v>0</v>
      </c>
      <c r="AP41" s="21">
        <f>IF(AP$31&gt;='15Punkteschema'!$D2,'15Punkteschema'!$A2,0)</f>
        <v>0</v>
      </c>
      <c r="AQ41" s="21">
        <f>IF(AQ$31&gt;='15Punkteschema'!$D2,'15Punkteschema'!$A2,0)</f>
        <v>0</v>
      </c>
      <c r="AR41" s="21">
        <f>IF(AR$31&gt;='15Punkteschema'!$D2,'15Punkteschema'!$A2,0)</f>
        <v>0</v>
      </c>
      <c r="AS41" s="21">
        <f>IF(AS$31&gt;='15Punkteschema'!$D2,'15Punkteschema'!$A2,0)</f>
        <v>0</v>
      </c>
      <c r="AT41" s="21">
        <f>IF(AT$31&gt;='15Punkteschema'!$D2,'15Punkteschema'!$A2,0)</f>
        <v>0</v>
      </c>
      <c r="AU41" s="21">
        <f>IF(AU$31&gt;='15Punkteschema'!$D2,'15Punkteschema'!$A2,0)</f>
        <v>0</v>
      </c>
      <c r="AV41" s="21">
        <f>IF(AV$31&gt;='15Punkteschema'!$D2,'15Punkteschema'!$A2,0)</f>
        <v>0</v>
      </c>
      <c r="AW41" s="21">
        <f>IF(AW$31&gt;='15Punkteschema'!$D2,'15Punkteschema'!$A2,0)</f>
        <v>0</v>
      </c>
      <c r="AX41" s="21">
        <f>IF(AX$31&gt;='15Punkteschema'!$D2,'15Punkteschema'!$A2,0)</f>
        <v>0</v>
      </c>
      <c r="AY41" s="21">
        <f>IF(AY$31&gt;='15Punkteschema'!$D2,'15Punkteschema'!$A2,0)</f>
        <v>0</v>
      </c>
      <c r="AZ41" s="21">
        <f>IF(AZ$31&gt;='15Punkteschema'!$D2,'15Punkteschema'!$A2,0)</f>
        <v>0</v>
      </c>
      <c r="BA41" s="21">
        <f>IF(BA$31&gt;='15Punkteschema'!$D2,'15Punkteschema'!$A2,0)</f>
        <v>0</v>
      </c>
      <c r="BB41" s="21">
        <f>IF(BB$31&gt;='15Punkteschema'!$D2,'15Punkteschema'!$A2,0)</f>
        <v>0</v>
      </c>
    </row>
    <row r="42" spans="1:56" s="21" customFormat="1" ht="12.75" hidden="1" customHeight="1">
      <c r="A42" s="21" t="s">
        <v>25</v>
      </c>
      <c r="D42" s="21">
        <f>IF(AND(D$31&gt;='15Punkteschema'!$D3,D$31&lt;='15Punkteschema'!$E3),'15Punkteschema'!$A3,0)</f>
        <v>0</v>
      </c>
      <c r="F42" s="21">
        <f>IF(AND(F$31&gt;='15Punkteschema'!$D3,F$31&lt;='15Punkteschema'!$E3),'15Punkteschema'!$A3,0)</f>
        <v>0</v>
      </c>
      <c r="G42" s="21">
        <f>IF(AND(G$31&gt;='15Punkteschema'!$D3,G$31&lt;='15Punkteschema'!$E3),'15Punkteschema'!$A3,0)</f>
        <v>0</v>
      </c>
      <c r="H42" s="21">
        <f>IF(AND(H$31&gt;='15Punkteschema'!$D3,H$31&lt;='15Punkteschema'!$E3),'15Punkteschema'!$A3,0)</f>
        <v>0</v>
      </c>
      <c r="I42" s="21">
        <f>IF(AND(I$31&gt;='15Punkteschema'!$D3,I$31&lt;='15Punkteschema'!$E3),'15Punkteschema'!$A3,0)</f>
        <v>0</v>
      </c>
      <c r="J42" s="21">
        <f>IF(AND(J$31&gt;='15Punkteschema'!$D3,J$31&lt;='15Punkteschema'!$E3),'15Punkteschema'!$A3,0)</f>
        <v>0</v>
      </c>
      <c r="K42" s="21">
        <f>IF(AND(K$31&gt;='15Punkteschema'!$D3,K$31&lt;='15Punkteschema'!$E3),'15Punkteschema'!$A3,0)</f>
        <v>0</v>
      </c>
      <c r="L42" s="21">
        <f>IF(AND(L$31&gt;='15Punkteschema'!$D3,L$31&lt;='15Punkteschema'!$E3),'15Punkteschema'!$A3,0)</f>
        <v>0</v>
      </c>
      <c r="M42" s="21">
        <f>IF(AND(M$31&gt;='15Punkteschema'!$D3,M$31&lt;='15Punkteschema'!$E3),'15Punkteschema'!$A3,0)</f>
        <v>0</v>
      </c>
      <c r="N42" s="21">
        <f>IF(AND(N$31&gt;='15Punkteschema'!$D3,N$31&lt;='15Punkteschema'!$E3),'15Punkteschema'!$A3,0)</f>
        <v>0</v>
      </c>
      <c r="O42" s="21">
        <f>IF(AND(O$31&gt;='15Punkteschema'!$D3,O$31&lt;='15Punkteschema'!$E3),'15Punkteschema'!$A3,0)</f>
        <v>0</v>
      </c>
      <c r="P42" s="21">
        <f>IF(AND(P$31&gt;='15Punkteschema'!$D3,P$31&lt;='15Punkteschema'!$E3),'15Punkteschema'!$A3,0)</f>
        <v>0</v>
      </c>
      <c r="Q42" s="21">
        <f>IF(AND(Q$31&gt;='15Punkteschema'!$D3,Q$31&lt;='15Punkteschema'!$E3),'15Punkteschema'!$A3,0)</f>
        <v>0</v>
      </c>
      <c r="R42" s="21">
        <f>IF(AND(R$31&gt;='15Punkteschema'!$D3,R$31&lt;='15Punkteschema'!$E3),'15Punkteschema'!$A3,0)</f>
        <v>0</v>
      </c>
      <c r="S42" s="21">
        <f>IF(AND(S$31&gt;='15Punkteschema'!$D3,S$31&lt;='15Punkteschema'!$E3),'15Punkteschema'!$A3,0)</f>
        <v>0</v>
      </c>
      <c r="T42" s="21">
        <f>IF(AND(T$31&gt;='15Punkteschema'!$D3,T$31&lt;='15Punkteschema'!$E3),'15Punkteschema'!$A3,0)</f>
        <v>0</v>
      </c>
      <c r="U42" s="21">
        <f>IF(AND(U$31&gt;='15Punkteschema'!$D3,U$31&lt;='15Punkteschema'!$E3),'15Punkteschema'!$A3,0)</f>
        <v>0</v>
      </c>
      <c r="V42" s="21">
        <f>IF(AND(V$31&gt;='15Punkteschema'!$D3,V$31&lt;='15Punkteschema'!$E3),'15Punkteschema'!$A3,0)</f>
        <v>0</v>
      </c>
      <c r="W42" s="21">
        <f>IF(AND(W$31&gt;='15Punkteschema'!$D3,W$31&lt;='15Punkteschema'!$E3),'15Punkteschema'!$A3,0)</f>
        <v>0</v>
      </c>
      <c r="X42" s="21">
        <f>IF(AND(X$31&gt;='15Punkteschema'!$D3,X$31&lt;='15Punkteschema'!$E3),'15Punkteschema'!$A3,0)</f>
        <v>0</v>
      </c>
      <c r="Y42" s="21">
        <f>IF(AND(Y$31&gt;='15Punkteschema'!$D3,Y$31&lt;='15Punkteschema'!$E3),'15Punkteschema'!$A3,0)</f>
        <v>0</v>
      </c>
      <c r="Z42" s="21">
        <f>IF(AND(Z$31&gt;='15Punkteschema'!$D3,Z$31&lt;='15Punkteschema'!$E3),'15Punkteschema'!$A3,0)</f>
        <v>0</v>
      </c>
      <c r="AA42" s="21">
        <f>IF(AND(AA$31&gt;='15Punkteschema'!$D3,AA$31&lt;='15Punkteschema'!$E3),'15Punkteschema'!$A3,0)</f>
        <v>0</v>
      </c>
      <c r="AB42" s="21">
        <f>IF(AND(AB$31&gt;='15Punkteschema'!$D3,AB$31&lt;='15Punkteschema'!$E3),'15Punkteschema'!$A3,0)</f>
        <v>0</v>
      </c>
      <c r="AC42" s="21">
        <f>IF(AND(AC$31&gt;='15Punkteschema'!$D3,AC$31&lt;='15Punkteschema'!$E3),'15Punkteschema'!$A3,0)</f>
        <v>0</v>
      </c>
      <c r="AD42" s="21">
        <f>IF(AND(AD$31&gt;='15Punkteschema'!$D3,AD$31&lt;='15Punkteschema'!$E3),'15Punkteschema'!$A3,0)</f>
        <v>0</v>
      </c>
      <c r="AE42" s="21">
        <f>IF(AND(AE$31&gt;='15Punkteschema'!$D3,AE$31&lt;='15Punkteschema'!$E3),'15Punkteschema'!$A3,0)</f>
        <v>0</v>
      </c>
      <c r="AF42" s="21">
        <f>IF(AND(AF$31&gt;='15Punkteschema'!$D3,AF$31&lt;='15Punkteschema'!$E3),'15Punkteschema'!$A3,0)</f>
        <v>0</v>
      </c>
      <c r="AG42" s="21">
        <f>IF(AND(AG$31&gt;='15Punkteschema'!$D3,AG$31&lt;='15Punkteschema'!$E3),'15Punkteschema'!$A3,0)</f>
        <v>0</v>
      </c>
      <c r="AH42" s="21">
        <f>IF(AND(AH$31&gt;='15Punkteschema'!$D3,AH$31&lt;='15Punkteschema'!$E3),'15Punkteschema'!$A3,0)</f>
        <v>0</v>
      </c>
      <c r="AI42" s="21">
        <f>IF(AND(AI$31&gt;='15Punkteschema'!$D3,AI$31&lt;='15Punkteschema'!$E3),'15Punkteschema'!$A3,0)</f>
        <v>0</v>
      </c>
      <c r="AJ42" s="21">
        <f>IF(AND(AJ$31&gt;='15Punkteschema'!$D3,AJ$31&lt;='15Punkteschema'!$E3),'15Punkteschema'!$A3,0)</f>
        <v>0</v>
      </c>
      <c r="AK42" s="21">
        <f>IF(AND(AK$31&gt;='15Punkteschema'!$D3,AK$31&lt;='15Punkteschema'!$E3),'15Punkteschema'!$A3,0)</f>
        <v>0</v>
      </c>
      <c r="AL42" s="21">
        <f>IF(AND(AL$31&gt;='15Punkteschema'!$D3,AL$31&lt;='15Punkteschema'!$E3),'15Punkteschema'!$A3,0)</f>
        <v>0</v>
      </c>
      <c r="AM42" s="21">
        <f>IF(AND(AM$31&gt;='15Punkteschema'!$D3,AM$31&lt;='15Punkteschema'!$E3),'15Punkteschema'!$A3,0)</f>
        <v>0</v>
      </c>
      <c r="AN42" s="21">
        <f>IF(AND(AN$31&gt;='15Punkteschema'!$D3,AN$31&lt;='15Punkteschema'!$E3),'15Punkteschema'!$A3,0)</f>
        <v>0</v>
      </c>
      <c r="AO42" s="21">
        <f>IF(AND(AO$31&gt;='15Punkteschema'!$D3,AO$31&lt;='15Punkteschema'!$E3),'15Punkteschema'!$A3,0)</f>
        <v>0</v>
      </c>
      <c r="AP42" s="21">
        <f>IF(AND(AP$31&gt;='15Punkteschema'!$D3,AP$31&lt;='15Punkteschema'!$E3),'15Punkteschema'!$A3,0)</f>
        <v>0</v>
      </c>
      <c r="AQ42" s="21">
        <f>IF(AND(AQ$31&gt;='15Punkteschema'!$D3,AQ$31&lt;='15Punkteschema'!$E3),'15Punkteschema'!$A3,0)</f>
        <v>0</v>
      </c>
      <c r="AR42" s="21">
        <f>IF(AND(AR$31&gt;='15Punkteschema'!$D3,AR$31&lt;='15Punkteschema'!$E3),'15Punkteschema'!$A3,0)</f>
        <v>0</v>
      </c>
      <c r="AS42" s="21">
        <f>IF(AND(AS$31&gt;='15Punkteschema'!$D3,AS$31&lt;='15Punkteschema'!$E3),'15Punkteschema'!$A3,0)</f>
        <v>0</v>
      </c>
      <c r="AT42" s="21">
        <f>IF(AND(AT$31&gt;='15Punkteschema'!$D3,AT$31&lt;='15Punkteschema'!$E3),'15Punkteschema'!$A3,0)</f>
        <v>0</v>
      </c>
      <c r="AU42" s="21">
        <f>IF(AND(AU$31&gt;='15Punkteschema'!$D3,AU$31&lt;='15Punkteschema'!$E3),'15Punkteschema'!$A3,0)</f>
        <v>0</v>
      </c>
      <c r="AV42" s="21">
        <f>IF(AND(AV$31&gt;='15Punkteschema'!$D3,AV$31&lt;='15Punkteschema'!$E3),'15Punkteschema'!$A3,0)</f>
        <v>0</v>
      </c>
      <c r="AW42" s="21">
        <f>IF(AND(AW$31&gt;='15Punkteschema'!$D3,AW$31&lt;='15Punkteschema'!$E3),'15Punkteschema'!$A3,0)</f>
        <v>0</v>
      </c>
      <c r="AX42" s="21">
        <f>IF(AND(AX$31&gt;='15Punkteschema'!$D3,AX$31&lt;='15Punkteschema'!$E3),'15Punkteschema'!$A3,0)</f>
        <v>0</v>
      </c>
      <c r="AY42" s="21">
        <f>IF(AND(AY$31&gt;='15Punkteschema'!$D3,AY$31&lt;='15Punkteschema'!$E3),'15Punkteschema'!$A3,0)</f>
        <v>0</v>
      </c>
      <c r="AZ42" s="21">
        <f>IF(AND(AZ$31&gt;='15Punkteschema'!$D3,AZ$31&lt;='15Punkteschema'!$E3),'15Punkteschema'!$A3,0)</f>
        <v>0</v>
      </c>
      <c r="BA42" s="21">
        <f>IF(AND(BA$31&gt;='15Punkteschema'!$D3,BA$31&lt;='15Punkteschema'!$E3),'15Punkteschema'!$A3,0)</f>
        <v>0</v>
      </c>
      <c r="BB42" s="21">
        <f>IF(AND(BB$31&gt;='15Punkteschema'!$D3,BB$31&lt;='15Punkteschema'!$E3),'15Punkteschema'!$A3,0)</f>
        <v>0</v>
      </c>
    </row>
    <row r="43" spans="1:56" s="21" customFormat="1" ht="12.75" hidden="1" customHeight="1">
      <c r="A43" s="21" t="s">
        <v>25</v>
      </c>
      <c r="D43" s="21">
        <f>IF(AND(D$31&gt;='15Punkteschema'!$D4,D$31&lt;='15Punkteschema'!$E4),'15Punkteschema'!$A4,0)</f>
        <v>0</v>
      </c>
      <c r="F43" s="21">
        <f>IF(AND(F$31&gt;='15Punkteschema'!$D4,F$31&lt;='15Punkteschema'!$E4),'15Punkteschema'!$A4,0)</f>
        <v>0</v>
      </c>
      <c r="G43" s="21">
        <f>IF(AND(G$31&gt;='15Punkteschema'!$D4,G$31&lt;='15Punkteschema'!$E4),'15Punkteschema'!$A4,0)</f>
        <v>0</v>
      </c>
      <c r="H43" s="21">
        <f>IF(AND(H$31&gt;='15Punkteschema'!$D4,H$31&lt;='15Punkteschema'!$E4),'15Punkteschema'!$A4,0)</f>
        <v>0</v>
      </c>
      <c r="I43" s="21">
        <f>IF(AND(I$31&gt;='15Punkteschema'!$D4,I$31&lt;='15Punkteschema'!$E4),'15Punkteschema'!$A4,0)</f>
        <v>0</v>
      </c>
      <c r="J43" s="21">
        <f>IF(AND(J$31&gt;='15Punkteschema'!$D4,J$31&lt;='15Punkteschema'!$E4),'15Punkteschema'!$A4,0)</f>
        <v>0</v>
      </c>
      <c r="K43" s="21">
        <f>IF(AND(K$31&gt;='15Punkteschema'!$D4,K$31&lt;='15Punkteschema'!$E4),'15Punkteschema'!$A4,0)</f>
        <v>0</v>
      </c>
      <c r="L43" s="21">
        <f>IF(AND(L$31&gt;='15Punkteschema'!$D4,L$31&lt;='15Punkteschema'!$E4),'15Punkteschema'!$A4,0)</f>
        <v>0</v>
      </c>
      <c r="M43" s="21">
        <f>IF(AND(M$31&gt;='15Punkteschema'!$D4,M$31&lt;='15Punkteschema'!$E4),'15Punkteschema'!$A4,0)</f>
        <v>0</v>
      </c>
      <c r="N43" s="21">
        <f>IF(AND(N$31&gt;='15Punkteschema'!$D4,N$31&lt;='15Punkteschema'!$E4),'15Punkteschema'!$A4,0)</f>
        <v>0</v>
      </c>
      <c r="O43" s="21">
        <f>IF(AND(O$31&gt;='15Punkteschema'!$D4,O$31&lt;='15Punkteschema'!$E4),'15Punkteschema'!$A4,0)</f>
        <v>0</v>
      </c>
      <c r="P43" s="21">
        <f>IF(AND(P$31&gt;='15Punkteschema'!$D4,P$31&lt;='15Punkteschema'!$E4),'15Punkteschema'!$A4,0)</f>
        <v>0</v>
      </c>
      <c r="Q43" s="21">
        <f>IF(AND(Q$31&gt;='15Punkteschema'!$D4,Q$31&lt;='15Punkteschema'!$E4),'15Punkteschema'!$A4,0)</f>
        <v>0</v>
      </c>
      <c r="R43" s="21">
        <f>IF(AND(R$31&gt;='15Punkteschema'!$D4,R$31&lt;='15Punkteschema'!$E4),'15Punkteschema'!$A4,0)</f>
        <v>0</v>
      </c>
      <c r="S43" s="21">
        <f>IF(AND(S$31&gt;='15Punkteschema'!$D4,S$31&lt;='15Punkteschema'!$E4),'15Punkteschema'!$A4,0)</f>
        <v>0</v>
      </c>
      <c r="T43" s="21">
        <f>IF(AND(T$31&gt;='15Punkteschema'!$D4,T$31&lt;='15Punkteschema'!$E4),'15Punkteschema'!$A4,0)</f>
        <v>0</v>
      </c>
      <c r="U43" s="21">
        <f>IF(AND(U$31&gt;='15Punkteschema'!$D4,U$31&lt;='15Punkteschema'!$E4),'15Punkteschema'!$A4,0)</f>
        <v>0</v>
      </c>
      <c r="V43" s="21">
        <f>IF(AND(V$31&gt;='15Punkteschema'!$D4,V$31&lt;='15Punkteschema'!$E4),'15Punkteschema'!$A4,0)</f>
        <v>0</v>
      </c>
      <c r="W43" s="21">
        <f>IF(AND(W$31&gt;='15Punkteschema'!$D4,W$31&lt;='15Punkteschema'!$E4),'15Punkteschema'!$A4,0)</f>
        <v>0</v>
      </c>
      <c r="X43" s="21">
        <f>IF(AND(X$31&gt;='15Punkteschema'!$D4,X$31&lt;='15Punkteschema'!$E4),'15Punkteschema'!$A4,0)</f>
        <v>0</v>
      </c>
      <c r="Y43" s="21">
        <f>IF(AND(Y$31&gt;='15Punkteschema'!$D4,Y$31&lt;='15Punkteschema'!$E4),'15Punkteschema'!$A4,0)</f>
        <v>0</v>
      </c>
      <c r="Z43" s="21">
        <f>IF(AND(Z$31&gt;='15Punkteschema'!$D4,Z$31&lt;='15Punkteschema'!$E4),'15Punkteschema'!$A4,0)</f>
        <v>0</v>
      </c>
      <c r="AA43" s="21">
        <f>IF(AND(AA$31&gt;='15Punkteschema'!$D4,AA$31&lt;='15Punkteschema'!$E4),'15Punkteschema'!$A4,0)</f>
        <v>0</v>
      </c>
      <c r="AB43" s="21">
        <f>IF(AND(AB$31&gt;='15Punkteschema'!$D4,AB$31&lt;='15Punkteschema'!$E4),'15Punkteschema'!$A4,0)</f>
        <v>0</v>
      </c>
      <c r="AC43" s="21">
        <f>IF(AND(AC$31&gt;='15Punkteschema'!$D4,AC$31&lt;='15Punkteschema'!$E4),'15Punkteschema'!$A4,0)</f>
        <v>0</v>
      </c>
      <c r="AD43" s="21">
        <f>IF(AND(AD$31&gt;='15Punkteschema'!$D4,AD$31&lt;='15Punkteschema'!$E4),'15Punkteschema'!$A4,0)</f>
        <v>0</v>
      </c>
      <c r="AE43" s="21">
        <f>IF(AND(AE$31&gt;='15Punkteschema'!$D4,AE$31&lt;='15Punkteschema'!$E4),'15Punkteschema'!$A4,0)</f>
        <v>0</v>
      </c>
      <c r="AF43" s="21">
        <f>IF(AND(AF$31&gt;='15Punkteschema'!$D4,AF$31&lt;='15Punkteschema'!$E4),'15Punkteschema'!$A4,0)</f>
        <v>0</v>
      </c>
      <c r="AG43" s="21">
        <f>IF(AND(AG$31&gt;='15Punkteschema'!$D4,AG$31&lt;='15Punkteschema'!$E4),'15Punkteschema'!$A4,0)</f>
        <v>0</v>
      </c>
      <c r="AH43" s="21">
        <f>IF(AND(AH$31&gt;='15Punkteschema'!$D4,AH$31&lt;='15Punkteschema'!$E4),'15Punkteschema'!$A4,0)</f>
        <v>0</v>
      </c>
      <c r="AI43" s="21">
        <f>IF(AND(AI$31&gt;='15Punkteschema'!$D4,AI$31&lt;='15Punkteschema'!$E4),'15Punkteschema'!$A4,0)</f>
        <v>0</v>
      </c>
      <c r="AJ43" s="21">
        <f>IF(AND(AJ$31&gt;='15Punkteschema'!$D4,AJ$31&lt;='15Punkteschema'!$E4),'15Punkteschema'!$A4,0)</f>
        <v>0</v>
      </c>
      <c r="AK43" s="21">
        <f>IF(AND(AK$31&gt;='15Punkteschema'!$D4,AK$31&lt;='15Punkteschema'!$E4),'15Punkteschema'!$A4,0)</f>
        <v>0</v>
      </c>
      <c r="AL43" s="21">
        <f>IF(AND(AL$31&gt;='15Punkteschema'!$D4,AL$31&lt;='15Punkteschema'!$E4),'15Punkteschema'!$A4,0)</f>
        <v>0</v>
      </c>
      <c r="AM43" s="21">
        <f>IF(AND(AM$31&gt;='15Punkteschema'!$D4,AM$31&lt;='15Punkteschema'!$E4),'15Punkteschema'!$A4,0)</f>
        <v>0</v>
      </c>
      <c r="AN43" s="21">
        <f>IF(AND(AN$31&gt;='15Punkteschema'!$D4,AN$31&lt;='15Punkteschema'!$E4),'15Punkteschema'!$A4,0)</f>
        <v>0</v>
      </c>
      <c r="AO43" s="21">
        <f>IF(AND(AO$31&gt;='15Punkteschema'!$D4,AO$31&lt;='15Punkteschema'!$E4),'15Punkteschema'!$A4,0)</f>
        <v>0</v>
      </c>
      <c r="AP43" s="21">
        <f>IF(AND(AP$31&gt;='15Punkteschema'!$D4,AP$31&lt;='15Punkteschema'!$E4),'15Punkteschema'!$A4,0)</f>
        <v>0</v>
      </c>
      <c r="AQ43" s="21">
        <f>IF(AND(AQ$31&gt;='15Punkteschema'!$D4,AQ$31&lt;='15Punkteschema'!$E4),'15Punkteschema'!$A4,0)</f>
        <v>0</v>
      </c>
      <c r="AR43" s="21">
        <f>IF(AND(AR$31&gt;='15Punkteschema'!$D4,AR$31&lt;='15Punkteschema'!$E4),'15Punkteschema'!$A4,0)</f>
        <v>0</v>
      </c>
      <c r="AS43" s="21">
        <f>IF(AND(AS$31&gt;='15Punkteschema'!$D4,AS$31&lt;='15Punkteschema'!$E4),'15Punkteschema'!$A4,0)</f>
        <v>0</v>
      </c>
      <c r="AT43" s="21">
        <f>IF(AND(AT$31&gt;='15Punkteschema'!$D4,AT$31&lt;='15Punkteschema'!$E4),'15Punkteschema'!$A4,0)</f>
        <v>0</v>
      </c>
      <c r="AU43" s="21">
        <f>IF(AND(AU$31&gt;='15Punkteschema'!$D4,AU$31&lt;='15Punkteschema'!$E4),'15Punkteschema'!$A4,0)</f>
        <v>0</v>
      </c>
      <c r="AV43" s="21">
        <f>IF(AND(AV$31&gt;='15Punkteschema'!$D4,AV$31&lt;='15Punkteschema'!$E4),'15Punkteschema'!$A4,0)</f>
        <v>0</v>
      </c>
      <c r="AW43" s="21">
        <f>IF(AND(AW$31&gt;='15Punkteschema'!$D4,AW$31&lt;='15Punkteschema'!$E4),'15Punkteschema'!$A4,0)</f>
        <v>0</v>
      </c>
      <c r="AX43" s="21">
        <f>IF(AND(AX$31&gt;='15Punkteschema'!$D4,AX$31&lt;='15Punkteschema'!$E4),'15Punkteschema'!$A4,0)</f>
        <v>0</v>
      </c>
      <c r="AY43" s="21">
        <f>IF(AND(AY$31&gt;='15Punkteschema'!$D4,AY$31&lt;='15Punkteschema'!$E4),'15Punkteschema'!$A4,0)</f>
        <v>0</v>
      </c>
      <c r="AZ43" s="21">
        <f>IF(AND(AZ$31&gt;='15Punkteschema'!$D4,AZ$31&lt;='15Punkteschema'!$E4),'15Punkteschema'!$A4,0)</f>
        <v>0</v>
      </c>
      <c r="BA43" s="21">
        <f>IF(AND(BA$31&gt;='15Punkteschema'!$D4,BA$31&lt;='15Punkteschema'!$E4),'15Punkteschema'!$A4,0)</f>
        <v>0</v>
      </c>
      <c r="BB43" s="21">
        <f>IF(AND(BB$31&gt;='15Punkteschema'!$D4,BB$31&lt;='15Punkteschema'!$E4),'15Punkteschema'!$A4,0)</f>
        <v>0</v>
      </c>
    </row>
    <row r="44" spans="1:56" s="21" customFormat="1" ht="12.75" hidden="1" customHeight="1">
      <c r="A44" s="21" t="s">
        <v>25</v>
      </c>
      <c r="D44" s="21">
        <f>IF(AND(D$31&gt;='15Punkteschema'!$D5,D$31&lt;='15Punkteschema'!$E5),'15Punkteschema'!$A5,0)</f>
        <v>0</v>
      </c>
      <c r="F44" s="21">
        <f>IF(AND(F$31&gt;='15Punkteschema'!$D5,F$31&lt;='15Punkteschema'!$E5),'15Punkteschema'!$A5,0)</f>
        <v>0</v>
      </c>
      <c r="G44" s="21">
        <f>IF(AND(G$31&gt;='15Punkteschema'!$D5,G$31&lt;='15Punkteschema'!$E5),'15Punkteschema'!$A5,0)</f>
        <v>0</v>
      </c>
      <c r="H44" s="21">
        <f>IF(AND(H$31&gt;='15Punkteschema'!$D5,H$31&lt;='15Punkteschema'!$E5),'15Punkteschema'!$A5,0)</f>
        <v>0</v>
      </c>
      <c r="I44" s="21">
        <f>IF(AND(I$31&gt;='15Punkteschema'!$D5,I$31&lt;='15Punkteschema'!$E5),'15Punkteschema'!$A5,0)</f>
        <v>0</v>
      </c>
      <c r="J44" s="21">
        <f>IF(AND(J$31&gt;='15Punkteschema'!$D5,J$31&lt;='15Punkteschema'!$E5),'15Punkteschema'!$A5,0)</f>
        <v>0</v>
      </c>
      <c r="K44" s="21">
        <f>IF(AND(K$31&gt;='15Punkteschema'!$D5,K$31&lt;='15Punkteschema'!$E5),'15Punkteschema'!$A5,0)</f>
        <v>0</v>
      </c>
      <c r="L44" s="21">
        <f>IF(AND(L$31&gt;='15Punkteschema'!$D5,L$31&lt;='15Punkteschema'!$E5),'15Punkteschema'!$A5,0)</f>
        <v>0</v>
      </c>
      <c r="M44" s="21">
        <f>IF(AND(M$31&gt;='15Punkteschema'!$D5,M$31&lt;='15Punkteschema'!$E5),'15Punkteschema'!$A5,0)</f>
        <v>0</v>
      </c>
      <c r="N44" s="21">
        <f>IF(AND(N$31&gt;='15Punkteschema'!$D5,N$31&lt;='15Punkteschema'!$E5),'15Punkteschema'!$A5,0)</f>
        <v>0</v>
      </c>
      <c r="O44" s="21">
        <f>IF(AND(O$31&gt;='15Punkteschema'!$D5,O$31&lt;='15Punkteschema'!$E5),'15Punkteschema'!$A5,0)</f>
        <v>0</v>
      </c>
      <c r="P44" s="21">
        <f>IF(AND(P$31&gt;='15Punkteschema'!$D5,P$31&lt;='15Punkteschema'!$E5),'15Punkteschema'!$A5,0)</f>
        <v>0</v>
      </c>
      <c r="Q44" s="21">
        <f>IF(AND(Q$31&gt;='15Punkteschema'!$D5,Q$31&lt;='15Punkteschema'!$E5),'15Punkteschema'!$A5,0)</f>
        <v>0</v>
      </c>
      <c r="R44" s="21">
        <f>IF(AND(R$31&gt;='15Punkteschema'!$D5,R$31&lt;='15Punkteschema'!$E5),'15Punkteschema'!$A5,0)</f>
        <v>0</v>
      </c>
      <c r="S44" s="21">
        <f>IF(AND(S$31&gt;='15Punkteschema'!$D5,S$31&lt;='15Punkteschema'!$E5),'15Punkteschema'!$A5,0)</f>
        <v>0</v>
      </c>
      <c r="T44" s="21">
        <f>IF(AND(T$31&gt;='15Punkteschema'!$D5,T$31&lt;='15Punkteschema'!$E5),'15Punkteschema'!$A5,0)</f>
        <v>0</v>
      </c>
      <c r="U44" s="21">
        <f>IF(AND(U$31&gt;='15Punkteschema'!$D5,U$31&lt;='15Punkteschema'!$E5),'15Punkteschema'!$A5,0)</f>
        <v>0</v>
      </c>
      <c r="V44" s="21">
        <f>IF(AND(V$31&gt;='15Punkteschema'!$D5,V$31&lt;='15Punkteschema'!$E5),'15Punkteschema'!$A5,0)</f>
        <v>0</v>
      </c>
      <c r="W44" s="21">
        <f>IF(AND(W$31&gt;='15Punkteschema'!$D5,W$31&lt;='15Punkteschema'!$E5),'15Punkteschema'!$A5,0)</f>
        <v>0</v>
      </c>
      <c r="X44" s="21">
        <f>IF(AND(X$31&gt;='15Punkteschema'!$D5,X$31&lt;='15Punkteschema'!$E5),'15Punkteschema'!$A5,0)</f>
        <v>0</v>
      </c>
      <c r="Y44" s="21">
        <f>IF(AND(Y$31&gt;='15Punkteschema'!$D5,Y$31&lt;='15Punkteschema'!$E5),'15Punkteschema'!$A5,0)</f>
        <v>0</v>
      </c>
      <c r="Z44" s="21">
        <f>IF(AND(Z$31&gt;='15Punkteschema'!$D5,Z$31&lt;='15Punkteschema'!$E5),'15Punkteschema'!$A5,0)</f>
        <v>0</v>
      </c>
      <c r="AA44" s="21">
        <f>IF(AND(AA$31&gt;='15Punkteschema'!$D5,AA$31&lt;='15Punkteschema'!$E5),'15Punkteschema'!$A5,0)</f>
        <v>0</v>
      </c>
      <c r="AB44" s="21">
        <f>IF(AND(AB$31&gt;='15Punkteschema'!$D5,AB$31&lt;='15Punkteschema'!$E5),'15Punkteschema'!$A5,0)</f>
        <v>0</v>
      </c>
      <c r="AC44" s="21">
        <f>IF(AND(AC$31&gt;='15Punkteschema'!$D5,AC$31&lt;='15Punkteschema'!$E5),'15Punkteschema'!$A5,0)</f>
        <v>0</v>
      </c>
      <c r="AD44" s="21">
        <f>IF(AND(AD$31&gt;='15Punkteschema'!$D5,AD$31&lt;='15Punkteschema'!$E5),'15Punkteschema'!$A5,0)</f>
        <v>0</v>
      </c>
      <c r="AE44" s="21">
        <f>IF(AND(AE$31&gt;='15Punkteschema'!$D5,AE$31&lt;='15Punkteschema'!$E5),'15Punkteschema'!$A5,0)</f>
        <v>0</v>
      </c>
      <c r="AF44" s="21">
        <f>IF(AND(AF$31&gt;='15Punkteschema'!$D5,AF$31&lt;='15Punkteschema'!$E5),'15Punkteschema'!$A5,0)</f>
        <v>0</v>
      </c>
      <c r="AG44" s="21">
        <f>IF(AND(AG$31&gt;='15Punkteschema'!$D5,AG$31&lt;='15Punkteschema'!$E5),'15Punkteschema'!$A5,0)</f>
        <v>0</v>
      </c>
      <c r="AH44" s="21">
        <f>IF(AND(AH$31&gt;='15Punkteschema'!$D5,AH$31&lt;='15Punkteschema'!$E5),'15Punkteschema'!$A5,0)</f>
        <v>0</v>
      </c>
      <c r="AI44" s="21">
        <f>IF(AND(AI$31&gt;='15Punkteschema'!$D5,AI$31&lt;='15Punkteschema'!$E5),'15Punkteschema'!$A5,0)</f>
        <v>0</v>
      </c>
      <c r="AJ44" s="21">
        <f>IF(AND(AJ$31&gt;='15Punkteschema'!$D5,AJ$31&lt;='15Punkteschema'!$E5),'15Punkteschema'!$A5,0)</f>
        <v>0</v>
      </c>
      <c r="AK44" s="21">
        <f>IF(AND(AK$31&gt;='15Punkteschema'!$D5,AK$31&lt;='15Punkteschema'!$E5),'15Punkteschema'!$A5,0)</f>
        <v>0</v>
      </c>
      <c r="AL44" s="21">
        <f>IF(AND(AL$31&gt;='15Punkteschema'!$D5,AL$31&lt;='15Punkteschema'!$E5),'15Punkteschema'!$A5,0)</f>
        <v>0</v>
      </c>
      <c r="AM44" s="21">
        <f>IF(AND(AM$31&gt;='15Punkteschema'!$D5,AM$31&lt;='15Punkteschema'!$E5),'15Punkteschema'!$A5,0)</f>
        <v>0</v>
      </c>
      <c r="AN44" s="21">
        <f>IF(AND(AN$31&gt;='15Punkteschema'!$D5,AN$31&lt;='15Punkteschema'!$E5),'15Punkteschema'!$A5,0)</f>
        <v>0</v>
      </c>
      <c r="AO44" s="21">
        <f>IF(AND(AO$31&gt;='15Punkteschema'!$D5,AO$31&lt;='15Punkteschema'!$E5),'15Punkteschema'!$A5,0)</f>
        <v>0</v>
      </c>
      <c r="AP44" s="21">
        <f>IF(AND(AP$31&gt;='15Punkteschema'!$D5,AP$31&lt;='15Punkteschema'!$E5),'15Punkteschema'!$A5,0)</f>
        <v>0</v>
      </c>
      <c r="AQ44" s="21">
        <f>IF(AND(AQ$31&gt;='15Punkteschema'!$D5,AQ$31&lt;='15Punkteschema'!$E5),'15Punkteschema'!$A5,0)</f>
        <v>0</v>
      </c>
      <c r="AR44" s="21">
        <f>IF(AND(AR$31&gt;='15Punkteschema'!$D5,AR$31&lt;='15Punkteschema'!$E5),'15Punkteschema'!$A5,0)</f>
        <v>0</v>
      </c>
      <c r="AS44" s="21">
        <f>IF(AND(AS$31&gt;='15Punkteschema'!$D5,AS$31&lt;='15Punkteschema'!$E5),'15Punkteschema'!$A5,0)</f>
        <v>0</v>
      </c>
      <c r="AT44" s="21">
        <f>IF(AND(AT$31&gt;='15Punkteschema'!$D5,AT$31&lt;='15Punkteschema'!$E5),'15Punkteschema'!$A5,0)</f>
        <v>0</v>
      </c>
      <c r="AU44" s="21">
        <f>IF(AND(AU$31&gt;='15Punkteschema'!$D5,AU$31&lt;='15Punkteschema'!$E5),'15Punkteschema'!$A5,0)</f>
        <v>0</v>
      </c>
      <c r="AV44" s="21">
        <f>IF(AND(AV$31&gt;='15Punkteschema'!$D5,AV$31&lt;='15Punkteschema'!$E5),'15Punkteschema'!$A5,0)</f>
        <v>0</v>
      </c>
      <c r="AW44" s="21">
        <f>IF(AND(AW$31&gt;='15Punkteschema'!$D5,AW$31&lt;='15Punkteschema'!$E5),'15Punkteschema'!$A5,0)</f>
        <v>0</v>
      </c>
      <c r="AX44" s="21">
        <f>IF(AND(AX$31&gt;='15Punkteschema'!$D5,AX$31&lt;='15Punkteschema'!$E5),'15Punkteschema'!$A5,0)</f>
        <v>0</v>
      </c>
      <c r="AY44" s="21">
        <f>IF(AND(AY$31&gt;='15Punkteschema'!$D5,AY$31&lt;='15Punkteschema'!$E5),'15Punkteschema'!$A5,0)</f>
        <v>0</v>
      </c>
      <c r="AZ44" s="21">
        <f>IF(AND(AZ$31&gt;='15Punkteschema'!$D5,AZ$31&lt;='15Punkteschema'!$E5),'15Punkteschema'!$A5,0)</f>
        <v>0</v>
      </c>
      <c r="BA44" s="21">
        <f>IF(AND(BA$31&gt;='15Punkteschema'!$D5,BA$31&lt;='15Punkteschema'!$E5),'15Punkteschema'!$A5,0)</f>
        <v>0</v>
      </c>
      <c r="BB44" s="21">
        <f>IF(AND(BB$31&gt;='15Punkteschema'!$D5,BB$31&lt;='15Punkteschema'!$E5),'15Punkteschema'!$A5,0)</f>
        <v>0</v>
      </c>
    </row>
    <row r="45" spans="1:56" s="21" customFormat="1" ht="12.75" hidden="1" customHeight="1">
      <c r="A45" s="21" t="s">
        <v>25</v>
      </c>
      <c r="D45" s="21">
        <f>IF(AND(D$31&gt;='15Punkteschema'!$D6,D$31&lt;='15Punkteschema'!$E6),'15Punkteschema'!$A6,0)</f>
        <v>0</v>
      </c>
      <c r="F45" s="21">
        <f>IF(AND(F$31&gt;='15Punkteschema'!$D6,F$31&lt;='15Punkteschema'!$E6),'15Punkteschema'!$A6,0)</f>
        <v>0</v>
      </c>
      <c r="G45" s="21">
        <f>IF(AND(G$31&gt;='15Punkteschema'!$D6,G$31&lt;='15Punkteschema'!$E6),'15Punkteschema'!$A6,0)</f>
        <v>0</v>
      </c>
      <c r="H45" s="21">
        <f>IF(AND(H$31&gt;='15Punkteschema'!$D6,H$31&lt;='15Punkteschema'!$E6),'15Punkteschema'!$A6,0)</f>
        <v>0</v>
      </c>
      <c r="I45" s="21">
        <f>IF(AND(I$31&gt;='15Punkteschema'!$D6,I$31&lt;='15Punkteschema'!$E6),'15Punkteschema'!$A6,0)</f>
        <v>0</v>
      </c>
      <c r="J45" s="21">
        <f>IF(AND(J$31&gt;='15Punkteschema'!$D6,J$31&lt;='15Punkteschema'!$E6),'15Punkteschema'!$A6,0)</f>
        <v>0</v>
      </c>
      <c r="K45" s="21">
        <f>IF(AND(K$31&gt;='15Punkteschema'!$D6,K$31&lt;='15Punkteschema'!$E6),'15Punkteschema'!$A6,0)</f>
        <v>0</v>
      </c>
      <c r="L45" s="21">
        <f>IF(AND(L$31&gt;='15Punkteschema'!$D6,L$31&lt;='15Punkteschema'!$E6),'15Punkteschema'!$A6,0)</f>
        <v>0</v>
      </c>
      <c r="M45" s="21">
        <f>IF(AND(M$31&gt;='15Punkteschema'!$D6,M$31&lt;='15Punkteschema'!$E6),'15Punkteschema'!$A6,0)</f>
        <v>0</v>
      </c>
      <c r="N45" s="21">
        <f>IF(AND(N$31&gt;='15Punkteschema'!$D6,N$31&lt;='15Punkteschema'!$E6),'15Punkteschema'!$A6,0)</f>
        <v>0</v>
      </c>
      <c r="O45" s="21">
        <f>IF(AND(O$31&gt;='15Punkteschema'!$D6,O$31&lt;='15Punkteschema'!$E6),'15Punkteschema'!$A6,0)</f>
        <v>0</v>
      </c>
      <c r="P45" s="21">
        <f>IF(AND(P$31&gt;='15Punkteschema'!$D6,P$31&lt;='15Punkteschema'!$E6),'15Punkteschema'!$A6,0)</f>
        <v>0</v>
      </c>
      <c r="Q45" s="21">
        <f>IF(AND(Q$31&gt;='15Punkteschema'!$D6,Q$31&lt;='15Punkteschema'!$E6),'15Punkteschema'!$A6,0)</f>
        <v>0</v>
      </c>
      <c r="R45" s="21">
        <f>IF(AND(R$31&gt;='15Punkteschema'!$D6,R$31&lt;='15Punkteschema'!$E6),'15Punkteschema'!$A6,0)</f>
        <v>0</v>
      </c>
      <c r="S45" s="21">
        <f>IF(AND(S$31&gt;='15Punkteschema'!$D6,S$31&lt;='15Punkteschema'!$E6),'15Punkteschema'!$A6,0)</f>
        <v>0</v>
      </c>
      <c r="T45" s="21">
        <f>IF(AND(T$31&gt;='15Punkteschema'!$D6,T$31&lt;='15Punkteschema'!$E6),'15Punkteschema'!$A6,0)</f>
        <v>0</v>
      </c>
      <c r="U45" s="21">
        <f>IF(AND(U$31&gt;='15Punkteschema'!$D6,U$31&lt;='15Punkteschema'!$E6),'15Punkteschema'!$A6,0)</f>
        <v>0</v>
      </c>
      <c r="V45" s="21">
        <f>IF(AND(V$31&gt;='15Punkteschema'!$D6,V$31&lt;='15Punkteschema'!$E6),'15Punkteschema'!$A6,0)</f>
        <v>0</v>
      </c>
      <c r="W45" s="21">
        <f>IF(AND(W$31&gt;='15Punkteschema'!$D6,W$31&lt;='15Punkteschema'!$E6),'15Punkteschema'!$A6,0)</f>
        <v>0</v>
      </c>
      <c r="X45" s="21">
        <f>IF(AND(X$31&gt;='15Punkteschema'!$D6,X$31&lt;='15Punkteschema'!$E6),'15Punkteschema'!$A6,0)</f>
        <v>0</v>
      </c>
      <c r="Y45" s="21">
        <f>IF(AND(Y$31&gt;='15Punkteschema'!$D6,Y$31&lt;='15Punkteschema'!$E6),'15Punkteschema'!$A6,0)</f>
        <v>0</v>
      </c>
      <c r="Z45" s="21">
        <f>IF(AND(Z$31&gt;='15Punkteschema'!$D6,Z$31&lt;='15Punkteschema'!$E6),'15Punkteschema'!$A6,0)</f>
        <v>0</v>
      </c>
      <c r="AA45" s="21">
        <f>IF(AND(AA$31&gt;='15Punkteschema'!$D6,AA$31&lt;='15Punkteschema'!$E6),'15Punkteschema'!$A6,0)</f>
        <v>0</v>
      </c>
      <c r="AB45" s="21">
        <f>IF(AND(AB$31&gt;='15Punkteschema'!$D6,AB$31&lt;='15Punkteschema'!$E6),'15Punkteschema'!$A6,0)</f>
        <v>0</v>
      </c>
      <c r="AC45" s="21">
        <f>IF(AND(AC$31&gt;='15Punkteschema'!$D6,AC$31&lt;='15Punkteschema'!$E6),'15Punkteschema'!$A6,0)</f>
        <v>0</v>
      </c>
      <c r="AD45" s="21">
        <f>IF(AND(AD$31&gt;='15Punkteschema'!$D6,AD$31&lt;='15Punkteschema'!$E6),'15Punkteschema'!$A6,0)</f>
        <v>0</v>
      </c>
      <c r="AE45" s="21">
        <f>IF(AND(AE$31&gt;='15Punkteschema'!$D6,AE$31&lt;='15Punkteschema'!$E6),'15Punkteschema'!$A6,0)</f>
        <v>0</v>
      </c>
      <c r="AF45" s="21">
        <f>IF(AND(AF$31&gt;='15Punkteschema'!$D6,AF$31&lt;='15Punkteschema'!$E6),'15Punkteschema'!$A6,0)</f>
        <v>0</v>
      </c>
      <c r="AG45" s="21">
        <f>IF(AND(AG$31&gt;='15Punkteschema'!$D6,AG$31&lt;='15Punkteschema'!$E6),'15Punkteschema'!$A6,0)</f>
        <v>0</v>
      </c>
      <c r="AH45" s="21">
        <f>IF(AND(AH$31&gt;='15Punkteschema'!$D6,AH$31&lt;='15Punkteschema'!$E6),'15Punkteschema'!$A6,0)</f>
        <v>0</v>
      </c>
      <c r="AI45" s="21">
        <f>IF(AND(AI$31&gt;='15Punkteschema'!$D6,AI$31&lt;='15Punkteschema'!$E6),'15Punkteschema'!$A6,0)</f>
        <v>0</v>
      </c>
      <c r="AJ45" s="21">
        <f>IF(AND(AJ$31&gt;='15Punkteschema'!$D6,AJ$31&lt;='15Punkteschema'!$E6),'15Punkteschema'!$A6,0)</f>
        <v>0</v>
      </c>
      <c r="AK45" s="21">
        <f>IF(AND(AK$31&gt;='15Punkteschema'!$D6,AK$31&lt;='15Punkteschema'!$E6),'15Punkteschema'!$A6,0)</f>
        <v>0</v>
      </c>
      <c r="AL45" s="21">
        <f>IF(AND(AL$31&gt;='15Punkteschema'!$D6,AL$31&lt;='15Punkteschema'!$E6),'15Punkteschema'!$A6,0)</f>
        <v>0</v>
      </c>
      <c r="AM45" s="21">
        <f>IF(AND(AM$31&gt;='15Punkteschema'!$D6,AM$31&lt;='15Punkteschema'!$E6),'15Punkteschema'!$A6,0)</f>
        <v>0</v>
      </c>
      <c r="AN45" s="21">
        <f>IF(AND(AN$31&gt;='15Punkteschema'!$D6,AN$31&lt;='15Punkteschema'!$E6),'15Punkteschema'!$A6,0)</f>
        <v>0</v>
      </c>
      <c r="AO45" s="21">
        <f>IF(AND(AO$31&gt;='15Punkteschema'!$D6,AO$31&lt;='15Punkteschema'!$E6),'15Punkteschema'!$A6,0)</f>
        <v>0</v>
      </c>
      <c r="AP45" s="21">
        <f>IF(AND(AP$31&gt;='15Punkteschema'!$D6,AP$31&lt;='15Punkteschema'!$E6),'15Punkteschema'!$A6,0)</f>
        <v>0</v>
      </c>
      <c r="AQ45" s="21">
        <f>IF(AND(AQ$31&gt;='15Punkteschema'!$D6,AQ$31&lt;='15Punkteschema'!$E6),'15Punkteschema'!$A6,0)</f>
        <v>0</v>
      </c>
      <c r="AR45" s="21">
        <f>IF(AND(AR$31&gt;='15Punkteschema'!$D6,AR$31&lt;='15Punkteschema'!$E6),'15Punkteschema'!$A6,0)</f>
        <v>0</v>
      </c>
      <c r="AS45" s="21">
        <f>IF(AND(AS$31&gt;='15Punkteschema'!$D6,AS$31&lt;='15Punkteschema'!$E6),'15Punkteschema'!$A6,0)</f>
        <v>0</v>
      </c>
      <c r="AT45" s="21">
        <f>IF(AND(AT$31&gt;='15Punkteschema'!$D6,AT$31&lt;='15Punkteschema'!$E6),'15Punkteschema'!$A6,0)</f>
        <v>0</v>
      </c>
      <c r="AU45" s="21">
        <f>IF(AND(AU$31&gt;='15Punkteschema'!$D6,AU$31&lt;='15Punkteschema'!$E6),'15Punkteschema'!$A6,0)</f>
        <v>0</v>
      </c>
      <c r="AV45" s="21">
        <f>IF(AND(AV$31&gt;='15Punkteschema'!$D6,AV$31&lt;='15Punkteschema'!$E6),'15Punkteschema'!$A6,0)</f>
        <v>0</v>
      </c>
      <c r="AW45" s="21">
        <f>IF(AND(AW$31&gt;='15Punkteschema'!$D6,AW$31&lt;='15Punkteschema'!$E6),'15Punkteschema'!$A6,0)</f>
        <v>0</v>
      </c>
      <c r="AX45" s="21">
        <f>IF(AND(AX$31&gt;='15Punkteschema'!$D6,AX$31&lt;='15Punkteschema'!$E6),'15Punkteschema'!$A6,0)</f>
        <v>0</v>
      </c>
      <c r="AY45" s="21">
        <f>IF(AND(AY$31&gt;='15Punkteschema'!$D6,AY$31&lt;='15Punkteschema'!$E6),'15Punkteschema'!$A6,0)</f>
        <v>0</v>
      </c>
      <c r="AZ45" s="21">
        <f>IF(AND(AZ$31&gt;='15Punkteschema'!$D6,AZ$31&lt;='15Punkteschema'!$E6),'15Punkteschema'!$A6,0)</f>
        <v>0</v>
      </c>
      <c r="BA45" s="21">
        <f>IF(AND(BA$31&gt;='15Punkteschema'!$D6,BA$31&lt;='15Punkteschema'!$E6),'15Punkteschema'!$A6,0)</f>
        <v>0</v>
      </c>
      <c r="BB45" s="21">
        <f>IF(AND(BB$31&gt;='15Punkteschema'!$D6,BB$31&lt;='15Punkteschema'!$E6),'15Punkteschema'!$A6,0)</f>
        <v>0</v>
      </c>
    </row>
    <row r="46" spans="1:56" s="21" customFormat="1" ht="12.75" hidden="1" customHeight="1">
      <c r="A46" s="21" t="s">
        <v>25</v>
      </c>
      <c r="D46" s="21">
        <f>IF(AND(D$31&gt;='15Punkteschema'!$D7,D$31&lt;='15Punkteschema'!$E7),'15Punkteschema'!$A7,0)</f>
        <v>0</v>
      </c>
      <c r="F46" s="21">
        <f>IF(AND(F$31&gt;='15Punkteschema'!$D7,F$31&lt;='15Punkteschema'!$E7),'15Punkteschema'!$A7,0)</f>
        <v>0</v>
      </c>
      <c r="G46" s="21">
        <f>IF(AND(G$31&gt;='15Punkteschema'!$D7,G$31&lt;='15Punkteschema'!$E7),'15Punkteschema'!$A7,0)</f>
        <v>0</v>
      </c>
      <c r="H46" s="21">
        <f>IF(AND(H$31&gt;='15Punkteschema'!$D7,H$31&lt;='15Punkteschema'!$E7),'15Punkteschema'!$A7,0)</f>
        <v>0</v>
      </c>
      <c r="I46" s="21">
        <f>IF(AND(I$31&gt;='15Punkteschema'!$D7,I$31&lt;='15Punkteschema'!$E7),'15Punkteschema'!$A7,0)</f>
        <v>0</v>
      </c>
      <c r="J46" s="21">
        <f>IF(AND(J$31&gt;='15Punkteschema'!$D7,J$31&lt;='15Punkteschema'!$E7),'15Punkteschema'!$A7,0)</f>
        <v>0</v>
      </c>
      <c r="K46" s="21">
        <f>IF(AND(K$31&gt;='15Punkteschema'!$D7,K$31&lt;='15Punkteschema'!$E7),'15Punkteschema'!$A7,0)</f>
        <v>0</v>
      </c>
      <c r="L46" s="21">
        <f>IF(AND(L$31&gt;='15Punkteschema'!$D7,L$31&lt;='15Punkteschema'!$E7),'15Punkteschema'!$A7,0)</f>
        <v>0</v>
      </c>
      <c r="M46" s="21">
        <f>IF(AND(M$31&gt;='15Punkteschema'!$D7,M$31&lt;='15Punkteschema'!$E7),'15Punkteschema'!$A7,0)</f>
        <v>0</v>
      </c>
      <c r="N46" s="21">
        <f>IF(AND(N$31&gt;='15Punkteschema'!$D7,N$31&lt;='15Punkteschema'!$E7),'15Punkteschema'!$A7,0)</f>
        <v>0</v>
      </c>
      <c r="O46" s="21">
        <f>IF(AND(O$31&gt;='15Punkteschema'!$D7,O$31&lt;='15Punkteschema'!$E7),'15Punkteschema'!$A7,0)</f>
        <v>0</v>
      </c>
      <c r="P46" s="21">
        <f>IF(AND(P$31&gt;='15Punkteschema'!$D7,P$31&lt;='15Punkteschema'!$E7),'15Punkteschema'!$A7,0)</f>
        <v>0</v>
      </c>
      <c r="Q46" s="21">
        <f>IF(AND(Q$31&gt;='15Punkteschema'!$D7,Q$31&lt;='15Punkteschema'!$E7),'15Punkteschema'!$A7,0)</f>
        <v>0</v>
      </c>
      <c r="R46" s="21">
        <f>IF(AND(R$31&gt;='15Punkteschema'!$D7,R$31&lt;='15Punkteschema'!$E7),'15Punkteschema'!$A7,0)</f>
        <v>0</v>
      </c>
      <c r="S46" s="21">
        <f>IF(AND(S$31&gt;='15Punkteschema'!$D7,S$31&lt;='15Punkteschema'!$E7),'15Punkteschema'!$A7,0)</f>
        <v>0</v>
      </c>
      <c r="T46" s="21">
        <f>IF(AND(T$31&gt;='15Punkteschema'!$D7,T$31&lt;='15Punkteschema'!$E7),'15Punkteschema'!$A7,0)</f>
        <v>0</v>
      </c>
      <c r="U46" s="21">
        <f>IF(AND(U$31&gt;='15Punkteschema'!$D7,U$31&lt;='15Punkteschema'!$E7),'15Punkteschema'!$A7,0)</f>
        <v>0</v>
      </c>
      <c r="V46" s="21">
        <f>IF(AND(V$31&gt;='15Punkteschema'!$D7,V$31&lt;='15Punkteschema'!$E7),'15Punkteschema'!$A7,0)</f>
        <v>0</v>
      </c>
      <c r="W46" s="21">
        <f>IF(AND(W$31&gt;='15Punkteschema'!$D7,W$31&lt;='15Punkteschema'!$E7),'15Punkteschema'!$A7,0)</f>
        <v>0</v>
      </c>
      <c r="X46" s="21">
        <f>IF(AND(X$31&gt;='15Punkteschema'!$D7,X$31&lt;='15Punkteschema'!$E7),'15Punkteschema'!$A7,0)</f>
        <v>0</v>
      </c>
      <c r="Y46" s="21">
        <f>IF(AND(Y$31&gt;='15Punkteschema'!$D7,Y$31&lt;='15Punkteschema'!$E7),'15Punkteschema'!$A7,0)</f>
        <v>0</v>
      </c>
      <c r="Z46" s="21">
        <f>IF(AND(Z$31&gt;='15Punkteschema'!$D7,Z$31&lt;='15Punkteschema'!$E7),'15Punkteschema'!$A7,0)</f>
        <v>0</v>
      </c>
      <c r="AA46" s="21">
        <f>IF(AND(AA$31&gt;='15Punkteschema'!$D7,AA$31&lt;='15Punkteschema'!$E7),'15Punkteschema'!$A7,0)</f>
        <v>0</v>
      </c>
      <c r="AB46" s="21">
        <f>IF(AND(AB$31&gt;='15Punkteschema'!$D7,AB$31&lt;='15Punkteschema'!$E7),'15Punkteschema'!$A7,0)</f>
        <v>0</v>
      </c>
      <c r="AC46" s="21">
        <f>IF(AND(AC$31&gt;='15Punkteschema'!$D7,AC$31&lt;='15Punkteschema'!$E7),'15Punkteschema'!$A7,0)</f>
        <v>0</v>
      </c>
      <c r="AD46" s="21">
        <f>IF(AND(AD$31&gt;='15Punkteschema'!$D7,AD$31&lt;='15Punkteschema'!$E7),'15Punkteschema'!$A7,0)</f>
        <v>0</v>
      </c>
      <c r="AE46" s="21">
        <f>IF(AND(AE$31&gt;='15Punkteschema'!$D7,AE$31&lt;='15Punkteschema'!$E7),'15Punkteschema'!$A7,0)</f>
        <v>0</v>
      </c>
      <c r="AF46" s="21">
        <f>IF(AND(AF$31&gt;='15Punkteschema'!$D7,AF$31&lt;='15Punkteschema'!$E7),'15Punkteschema'!$A7,0)</f>
        <v>0</v>
      </c>
      <c r="AG46" s="21">
        <f>IF(AND(AG$31&gt;='15Punkteschema'!$D7,AG$31&lt;='15Punkteschema'!$E7),'15Punkteschema'!$A7,0)</f>
        <v>0</v>
      </c>
      <c r="AH46" s="21">
        <f>IF(AND(AH$31&gt;='15Punkteschema'!$D7,AH$31&lt;='15Punkteschema'!$E7),'15Punkteschema'!$A7,0)</f>
        <v>0</v>
      </c>
      <c r="AI46" s="21">
        <f>IF(AND(AI$31&gt;='15Punkteschema'!$D7,AI$31&lt;='15Punkteschema'!$E7),'15Punkteschema'!$A7,0)</f>
        <v>0</v>
      </c>
      <c r="AJ46" s="21">
        <f>IF(AND(AJ$31&gt;='15Punkteschema'!$D7,AJ$31&lt;='15Punkteschema'!$E7),'15Punkteschema'!$A7,0)</f>
        <v>0</v>
      </c>
      <c r="AK46" s="21">
        <f>IF(AND(AK$31&gt;='15Punkteschema'!$D7,AK$31&lt;='15Punkteschema'!$E7),'15Punkteschema'!$A7,0)</f>
        <v>0</v>
      </c>
      <c r="AL46" s="21">
        <f>IF(AND(AL$31&gt;='15Punkteschema'!$D7,AL$31&lt;='15Punkteschema'!$E7),'15Punkteschema'!$A7,0)</f>
        <v>0</v>
      </c>
      <c r="AM46" s="21">
        <f>IF(AND(AM$31&gt;='15Punkteschema'!$D7,AM$31&lt;='15Punkteschema'!$E7),'15Punkteschema'!$A7,0)</f>
        <v>0</v>
      </c>
      <c r="AN46" s="21">
        <f>IF(AND(AN$31&gt;='15Punkteschema'!$D7,AN$31&lt;='15Punkteschema'!$E7),'15Punkteschema'!$A7,0)</f>
        <v>0</v>
      </c>
      <c r="AO46" s="21">
        <f>IF(AND(AO$31&gt;='15Punkteschema'!$D7,AO$31&lt;='15Punkteschema'!$E7),'15Punkteschema'!$A7,0)</f>
        <v>0</v>
      </c>
      <c r="AP46" s="21">
        <f>IF(AND(AP$31&gt;='15Punkteschema'!$D7,AP$31&lt;='15Punkteschema'!$E7),'15Punkteschema'!$A7,0)</f>
        <v>0</v>
      </c>
      <c r="AQ46" s="21">
        <f>IF(AND(AQ$31&gt;='15Punkteschema'!$D7,AQ$31&lt;='15Punkteschema'!$E7),'15Punkteschema'!$A7,0)</f>
        <v>0</v>
      </c>
      <c r="AR46" s="21">
        <f>IF(AND(AR$31&gt;='15Punkteschema'!$D7,AR$31&lt;='15Punkteschema'!$E7),'15Punkteschema'!$A7,0)</f>
        <v>0</v>
      </c>
      <c r="AS46" s="21">
        <f>IF(AND(AS$31&gt;='15Punkteschema'!$D7,AS$31&lt;='15Punkteschema'!$E7),'15Punkteschema'!$A7,0)</f>
        <v>0</v>
      </c>
      <c r="AT46" s="21">
        <f>IF(AND(AT$31&gt;='15Punkteschema'!$D7,AT$31&lt;='15Punkteschema'!$E7),'15Punkteschema'!$A7,0)</f>
        <v>0</v>
      </c>
      <c r="AU46" s="21">
        <f>IF(AND(AU$31&gt;='15Punkteschema'!$D7,AU$31&lt;='15Punkteschema'!$E7),'15Punkteschema'!$A7,0)</f>
        <v>0</v>
      </c>
      <c r="AV46" s="21">
        <f>IF(AND(AV$31&gt;='15Punkteschema'!$D7,AV$31&lt;='15Punkteschema'!$E7),'15Punkteschema'!$A7,0)</f>
        <v>0</v>
      </c>
      <c r="AW46" s="21">
        <f>IF(AND(AW$31&gt;='15Punkteschema'!$D7,AW$31&lt;='15Punkteschema'!$E7),'15Punkteschema'!$A7,0)</f>
        <v>0</v>
      </c>
      <c r="AX46" s="21">
        <f>IF(AND(AX$31&gt;='15Punkteschema'!$D7,AX$31&lt;='15Punkteschema'!$E7),'15Punkteschema'!$A7,0)</f>
        <v>0</v>
      </c>
      <c r="AY46" s="21">
        <f>IF(AND(AY$31&gt;='15Punkteschema'!$D7,AY$31&lt;='15Punkteschema'!$E7),'15Punkteschema'!$A7,0)</f>
        <v>0</v>
      </c>
      <c r="AZ46" s="21">
        <f>IF(AND(AZ$31&gt;='15Punkteschema'!$D7,AZ$31&lt;='15Punkteschema'!$E7),'15Punkteschema'!$A7,0)</f>
        <v>0</v>
      </c>
      <c r="BA46" s="21">
        <f>IF(AND(BA$31&gt;='15Punkteschema'!$D7,BA$31&lt;='15Punkteschema'!$E7),'15Punkteschema'!$A7,0)</f>
        <v>0</v>
      </c>
      <c r="BB46" s="21">
        <f>IF(AND(BB$31&gt;='15Punkteschema'!$D7,BB$31&lt;='15Punkteschema'!$E7),'15Punkteschema'!$A7,0)</f>
        <v>0</v>
      </c>
    </row>
    <row r="47" spans="1:56" s="21" customFormat="1" ht="12.75" hidden="1" customHeight="1">
      <c r="A47" s="21" t="s">
        <v>25</v>
      </c>
      <c r="D47" s="21">
        <f>IF(AND(D$31&gt;='15Punkteschema'!$D8,D$31&lt;='15Punkteschema'!$E8),'15Punkteschema'!$A8,0)</f>
        <v>0</v>
      </c>
      <c r="F47" s="21">
        <f>IF(AND(F$31&gt;='15Punkteschema'!$D8,F$31&lt;='15Punkteschema'!$E8),'15Punkteschema'!$A8,0)</f>
        <v>0</v>
      </c>
      <c r="G47" s="21">
        <f>IF(AND(G$31&gt;='15Punkteschema'!$D8,G$31&lt;='15Punkteschema'!$E8),'15Punkteschema'!$A8,0)</f>
        <v>0</v>
      </c>
      <c r="H47" s="21">
        <f>IF(AND(H$31&gt;='15Punkteschema'!$D8,H$31&lt;='15Punkteschema'!$E8),'15Punkteschema'!$A8,0)</f>
        <v>0</v>
      </c>
      <c r="I47" s="21">
        <f>IF(AND(I$31&gt;='15Punkteschema'!$D8,I$31&lt;='15Punkteschema'!$E8),'15Punkteschema'!$A8,0)</f>
        <v>0</v>
      </c>
      <c r="J47" s="21">
        <f>IF(AND(J$31&gt;='15Punkteschema'!$D8,J$31&lt;='15Punkteschema'!$E8),'15Punkteschema'!$A8,0)</f>
        <v>0</v>
      </c>
      <c r="K47" s="21">
        <f>IF(AND(K$31&gt;='15Punkteschema'!$D8,K$31&lt;='15Punkteschema'!$E8),'15Punkteschema'!$A8,0)</f>
        <v>0</v>
      </c>
      <c r="L47" s="21">
        <f>IF(AND(L$31&gt;='15Punkteschema'!$D8,L$31&lt;='15Punkteschema'!$E8),'15Punkteschema'!$A8,0)</f>
        <v>0</v>
      </c>
      <c r="M47" s="21">
        <f>IF(AND(M$31&gt;='15Punkteschema'!$D8,M$31&lt;='15Punkteschema'!$E8),'15Punkteschema'!$A8,0)</f>
        <v>0</v>
      </c>
      <c r="N47" s="21">
        <f>IF(AND(N$31&gt;='15Punkteschema'!$D8,N$31&lt;='15Punkteschema'!$E8),'15Punkteschema'!$A8,0)</f>
        <v>0</v>
      </c>
      <c r="O47" s="21">
        <f>IF(AND(O$31&gt;='15Punkteschema'!$D8,O$31&lt;='15Punkteschema'!$E8),'15Punkteschema'!$A8,0)</f>
        <v>0</v>
      </c>
      <c r="P47" s="21">
        <f>IF(AND(P$31&gt;='15Punkteschema'!$D8,P$31&lt;='15Punkteschema'!$E8),'15Punkteschema'!$A8,0)</f>
        <v>0</v>
      </c>
      <c r="Q47" s="21">
        <f>IF(AND(Q$31&gt;='15Punkteschema'!$D8,Q$31&lt;='15Punkteschema'!$E8),'15Punkteschema'!$A8,0)</f>
        <v>0</v>
      </c>
      <c r="R47" s="21">
        <f>IF(AND(R$31&gt;='15Punkteschema'!$D8,R$31&lt;='15Punkteschema'!$E8),'15Punkteschema'!$A8,0)</f>
        <v>0</v>
      </c>
      <c r="S47" s="21">
        <f>IF(AND(S$31&gt;='15Punkteschema'!$D8,S$31&lt;='15Punkteschema'!$E8),'15Punkteschema'!$A8,0)</f>
        <v>0</v>
      </c>
      <c r="T47" s="21">
        <f>IF(AND(T$31&gt;='15Punkteschema'!$D8,T$31&lt;='15Punkteschema'!$E8),'15Punkteschema'!$A8,0)</f>
        <v>0</v>
      </c>
      <c r="U47" s="21">
        <f>IF(AND(U$31&gt;='15Punkteschema'!$D8,U$31&lt;='15Punkteschema'!$E8),'15Punkteschema'!$A8,0)</f>
        <v>0</v>
      </c>
      <c r="V47" s="21">
        <f>IF(AND(V$31&gt;='15Punkteschema'!$D8,V$31&lt;='15Punkteschema'!$E8),'15Punkteschema'!$A8,0)</f>
        <v>0</v>
      </c>
      <c r="W47" s="21">
        <f>IF(AND(W$31&gt;='15Punkteschema'!$D8,W$31&lt;='15Punkteschema'!$E8),'15Punkteschema'!$A8,0)</f>
        <v>0</v>
      </c>
      <c r="X47" s="21">
        <f>IF(AND(X$31&gt;='15Punkteschema'!$D8,X$31&lt;='15Punkteschema'!$E8),'15Punkteschema'!$A8,0)</f>
        <v>0</v>
      </c>
      <c r="Y47" s="21">
        <f>IF(AND(Y$31&gt;='15Punkteschema'!$D8,Y$31&lt;='15Punkteschema'!$E8),'15Punkteschema'!$A8,0)</f>
        <v>0</v>
      </c>
      <c r="Z47" s="21">
        <f>IF(AND(Z$31&gt;='15Punkteschema'!$D8,Z$31&lt;='15Punkteschema'!$E8),'15Punkteschema'!$A8,0)</f>
        <v>0</v>
      </c>
      <c r="AA47" s="21">
        <f>IF(AND(AA$31&gt;='15Punkteschema'!$D8,AA$31&lt;='15Punkteschema'!$E8),'15Punkteschema'!$A8,0)</f>
        <v>0</v>
      </c>
      <c r="AB47" s="21">
        <f>IF(AND(AB$31&gt;='15Punkteschema'!$D8,AB$31&lt;='15Punkteschema'!$E8),'15Punkteschema'!$A8,0)</f>
        <v>0</v>
      </c>
      <c r="AC47" s="21">
        <f>IF(AND(AC$31&gt;='15Punkteschema'!$D8,AC$31&lt;='15Punkteschema'!$E8),'15Punkteschema'!$A8,0)</f>
        <v>0</v>
      </c>
      <c r="AD47" s="21">
        <f>IF(AND(AD$31&gt;='15Punkteschema'!$D8,AD$31&lt;='15Punkteschema'!$E8),'15Punkteschema'!$A8,0)</f>
        <v>0</v>
      </c>
      <c r="AE47" s="21">
        <f>IF(AND(AE$31&gt;='15Punkteschema'!$D8,AE$31&lt;='15Punkteschema'!$E8),'15Punkteschema'!$A8,0)</f>
        <v>0</v>
      </c>
      <c r="AF47" s="21">
        <f>IF(AND(AF$31&gt;='15Punkteschema'!$D8,AF$31&lt;='15Punkteschema'!$E8),'15Punkteschema'!$A8,0)</f>
        <v>0</v>
      </c>
      <c r="AG47" s="21">
        <f>IF(AND(AG$31&gt;='15Punkteschema'!$D8,AG$31&lt;='15Punkteschema'!$E8),'15Punkteschema'!$A8,0)</f>
        <v>0</v>
      </c>
      <c r="AH47" s="21">
        <f>IF(AND(AH$31&gt;='15Punkteschema'!$D8,AH$31&lt;='15Punkteschema'!$E8),'15Punkteschema'!$A8,0)</f>
        <v>0</v>
      </c>
      <c r="AI47" s="21">
        <f>IF(AND(AI$31&gt;='15Punkteschema'!$D8,AI$31&lt;='15Punkteschema'!$E8),'15Punkteschema'!$A8,0)</f>
        <v>0</v>
      </c>
      <c r="AJ47" s="21">
        <f>IF(AND(AJ$31&gt;='15Punkteschema'!$D8,AJ$31&lt;='15Punkteschema'!$E8),'15Punkteschema'!$A8,0)</f>
        <v>0</v>
      </c>
      <c r="AK47" s="21">
        <f>IF(AND(AK$31&gt;='15Punkteschema'!$D8,AK$31&lt;='15Punkteschema'!$E8),'15Punkteschema'!$A8,0)</f>
        <v>0</v>
      </c>
      <c r="AL47" s="21">
        <f>IF(AND(AL$31&gt;='15Punkteschema'!$D8,AL$31&lt;='15Punkteschema'!$E8),'15Punkteschema'!$A8,0)</f>
        <v>0</v>
      </c>
      <c r="AM47" s="21">
        <f>IF(AND(AM$31&gt;='15Punkteschema'!$D8,AM$31&lt;='15Punkteschema'!$E8),'15Punkteschema'!$A8,0)</f>
        <v>0</v>
      </c>
      <c r="AN47" s="21">
        <f>IF(AND(AN$31&gt;='15Punkteschema'!$D8,AN$31&lt;='15Punkteschema'!$E8),'15Punkteschema'!$A8,0)</f>
        <v>0</v>
      </c>
      <c r="AO47" s="21">
        <f>IF(AND(AO$31&gt;='15Punkteschema'!$D8,AO$31&lt;='15Punkteschema'!$E8),'15Punkteschema'!$A8,0)</f>
        <v>0</v>
      </c>
      <c r="AP47" s="21">
        <f>IF(AND(AP$31&gt;='15Punkteschema'!$D8,AP$31&lt;='15Punkteschema'!$E8),'15Punkteschema'!$A8,0)</f>
        <v>0</v>
      </c>
      <c r="AQ47" s="21">
        <f>IF(AND(AQ$31&gt;='15Punkteschema'!$D8,AQ$31&lt;='15Punkteschema'!$E8),'15Punkteschema'!$A8,0)</f>
        <v>0</v>
      </c>
      <c r="AR47" s="21">
        <f>IF(AND(AR$31&gt;='15Punkteschema'!$D8,AR$31&lt;='15Punkteschema'!$E8),'15Punkteschema'!$A8,0)</f>
        <v>0</v>
      </c>
      <c r="AS47" s="21">
        <f>IF(AND(AS$31&gt;='15Punkteschema'!$D8,AS$31&lt;='15Punkteschema'!$E8),'15Punkteschema'!$A8,0)</f>
        <v>0</v>
      </c>
      <c r="AT47" s="21">
        <f>IF(AND(AT$31&gt;='15Punkteschema'!$D8,AT$31&lt;='15Punkteschema'!$E8),'15Punkteschema'!$A8,0)</f>
        <v>0</v>
      </c>
      <c r="AU47" s="21">
        <f>IF(AND(AU$31&gt;='15Punkteschema'!$D8,AU$31&lt;='15Punkteschema'!$E8),'15Punkteschema'!$A8,0)</f>
        <v>0</v>
      </c>
      <c r="AV47" s="21">
        <f>IF(AND(AV$31&gt;='15Punkteschema'!$D8,AV$31&lt;='15Punkteschema'!$E8),'15Punkteschema'!$A8,0)</f>
        <v>0</v>
      </c>
      <c r="AW47" s="21">
        <f>IF(AND(AW$31&gt;='15Punkteschema'!$D8,AW$31&lt;='15Punkteschema'!$E8),'15Punkteschema'!$A8,0)</f>
        <v>0</v>
      </c>
      <c r="AX47" s="21">
        <f>IF(AND(AX$31&gt;='15Punkteschema'!$D8,AX$31&lt;='15Punkteschema'!$E8),'15Punkteschema'!$A8,0)</f>
        <v>0</v>
      </c>
      <c r="AY47" s="21">
        <f>IF(AND(AY$31&gt;='15Punkteschema'!$D8,AY$31&lt;='15Punkteschema'!$E8),'15Punkteschema'!$A8,0)</f>
        <v>0</v>
      </c>
      <c r="AZ47" s="21">
        <f>IF(AND(AZ$31&gt;='15Punkteschema'!$D8,AZ$31&lt;='15Punkteschema'!$E8),'15Punkteschema'!$A8,0)</f>
        <v>0</v>
      </c>
      <c r="BA47" s="21">
        <f>IF(AND(BA$31&gt;='15Punkteschema'!$D8,BA$31&lt;='15Punkteschema'!$E8),'15Punkteschema'!$A8,0)</f>
        <v>0</v>
      </c>
      <c r="BB47" s="21">
        <f>IF(AND(BB$31&gt;='15Punkteschema'!$D8,BB$31&lt;='15Punkteschema'!$E8),'15Punkteschema'!$A8,0)</f>
        <v>0</v>
      </c>
    </row>
    <row r="48" spans="1:56" s="21" customFormat="1" ht="12.75" hidden="1" customHeight="1">
      <c r="A48" s="21" t="s">
        <v>25</v>
      </c>
      <c r="D48" s="21">
        <f>IF(AND(D$31&gt;='15Punkteschema'!$D9,D$31&lt;='15Punkteschema'!$E9),'15Punkteschema'!$A9,0)</f>
        <v>0</v>
      </c>
      <c r="F48" s="21">
        <f>IF(AND(F$31&gt;='15Punkteschema'!$D9,F$31&lt;='15Punkteschema'!$E9),'15Punkteschema'!$A9,0)</f>
        <v>0</v>
      </c>
      <c r="G48" s="21">
        <f>IF(AND(G$31&gt;='15Punkteschema'!$D9,G$31&lt;='15Punkteschema'!$E9),'15Punkteschema'!$A9,0)</f>
        <v>0</v>
      </c>
      <c r="H48" s="21">
        <f>IF(AND(H$31&gt;='15Punkteschema'!$D9,H$31&lt;='15Punkteschema'!$E9),'15Punkteschema'!$A9,0)</f>
        <v>0</v>
      </c>
      <c r="I48" s="21">
        <f>IF(AND(I$31&gt;='15Punkteschema'!$D9,I$31&lt;='15Punkteschema'!$E9),'15Punkteschema'!$A9,0)</f>
        <v>0</v>
      </c>
      <c r="J48" s="21">
        <f>IF(AND(J$31&gt;='15Punkteschema'!$D9,J$31&lt;='15Punkteschema'!$E9),'15Punkteschema'!$A9,0)</f>
        <v>0</v>
      </c>
      <c r="K48" s="21">
        <f>IF(AND(K$31&gt;='15Punkteschema'!$D9,K$31&lt;='15Punkteschema'!$E9),'15Punkteschema'!$A9,0)</f>
        <v>0</v>
      </c>
      <c r="L48" s="21">
        <f>IF(AND(L$31&gt;='15Punkteschema'!$D9,L$31&lt;='15Punkteschema'!$E9),'15Punkteschema'!$A9,0)</f>
        <v>0</v>
      </c>
      <c r="M48" s="21">
        <f>IF(AND(M$31&gt;='15Punkteschema'!$D9,M$31&lt;='15Punkteschema'!$E9),'15Punkteschema'!$A9,0)</f>
        <v>0</v>
      </c>
      <c r="N48" s="21">
        <f>IF(AND(N$31&gt;='15Punkteschema'!$D9,N$31&lt;='15Punkteschema'!$E9),'15Punkteschema'!$A9,0)</f>
        <v>0</v>
      </c>
      <c r="O48" s="21">
        <f>IF(AND(O$31&gt;='15Punkteschema'!$D9,O$31&lt;='15Punkteschema'!$E9),'15Punkteschema'!$A9,0)</f>
        <v>0</v>
      </c>
      <c r="P48" s="21">
        <f>IF(AND(P$31&gt;='15Punkteschema'!$D9,P$31&lt;='15Punkteschema'!$E9),'15Punkteschema'!$A9,0)</f>
        <v>0</v>
      </c>
      <c r="Q48" s="21">
        <f>IF(AND(Q$31&gt;='15Punkteschema'!$D9,Q$31&lt;='15Punkteschema'!$E9),'15Punkteschema'!$A9,0)</f>
        <v>0</v>
      </c>
      <c r="R48" s="21">
        <f>IF(AND(R$31&gt;='15Punkteschema'!$D9,R$31&lt;='15Punkteschema'!$E9),'15Punkteschema'!$A9,0)</f>
        <v>0</v>
      </c>
      <c r="S48" s="21">
        <f>IF(AND(S$31&gt;='15Punkteschema'!$D9,S$31&lt;='15Punkteschema'!$E9),'15Punkteschema'!$A9,0)</f>
        <v>0</v>
      </c>
      <c r="T48" s="21">
        <f>IF(AND(T$31&gt;='15Punkteschema'!$D9,T$31&lt;='15Punkteschema'!$E9),'15Punkteschema'!$A9,0)</f>
        <v>0</v>
      </c>
      <c r="U48" s="21">
        <f>IF(AND(U$31&gt;='15Punkteschema'!$D9,U$31&lt;='15Punkteschema'!$E9),'15Punkteschema'!$A9,0)</f>
        <v>0</v>
      </c>
      <c r="V48" s="21">
        <f>IF(AND(V$31&gt;='15Punkteschema'!$D9,V$31&lt;='15Punkteschema'!$E9),'15Punkteschema'!$A9,0)</f>
        <v>0</v>
      </c>
      <c r="W48" s="21">
        <f>IF(AND(W$31&gt;='15Punkteschema'!$D9,W$31&lt;='15Punkteschema'!$E9),'15Punkteschema'!$A9,0)</f>
        <v>0</v>
      </c>
      <c r="X48" s="21">
        <f>IF(AND(X$31&gt;='15Punkteschema'!$D9,X$31&lt;='15Punkteschema'!$E9),'15Punkteschema'!$A9,0)</f>
        <v>0</v>
      </c>
      <c r="Y48" s="21">
        <f>IF(AND(Y$31&gt;='15Punkteschema'!$D9,Y$31&lt;='15Punkteschema'!$E9),'15Punkteschema'!$A9,0)</f>
        <v>0</v>
      </c>
      <c r="Z48" s="21">
        <f>IF(AND(Z$31&gt;='15Punkteschema'!$D9,Z$31&lt;='15Punkteschema'!$E9),'15Punkteschema'!$A9,0)</f>
        <v>0</v>
      </c>
      <c r="AA48" s="21">
        <f>IF(AND(AA$31&gt;='15Punkteschema'!$D9,AA$31&lt;='15Punkteschema'!$E9),'15Punkteschema'!$A9,0)</f>
        <v>0</v>
      </c>
      <c r="AB48" s="21">
        <f>IF(AND(AB$31&gt;='15Punkteschema'!$D9,AB$31&lt;='15Punkteschema'!$E9),'15Punkteschema'!$A9,0)</f>
        <v>0</v>
      </c>
      <c r="AC48" s="21">
        <f>IF(AND(AC$31&gt;='15Punkteschema'!$D9,AC$31&lt;='15Punkteschema'!$E9),'15Punkteschema'!$A9,0)</f>
        <v>0</v>
      </c>
      <c r="AD48" s="21">
        <f>IF(AND(AD$31&gt;='15Punkteschema'!$D9,AD$31&lt;='15Punkteschema'!$E9),'15Punkteschema'!$A9,0)</f>
        <v>0</v>
      </c>
      <c r="AE48" s="21">
        <f>IF(AND(AE$31&gt;='15Punkteschema'!$D9,AE$31&lt;='15Punkteschema'!$E9),'15Punkteschema'!$A9,0)</f>
        <v>0</v>
      </c>
      <c r="AF48" s="21">
        <f>IF(AND(AF$31&gt;='15Punkteschema'!$D9,AF$31&lt;='15Punkteschema'!$E9),'15Punkteschema'!$A9,0)</f>
        <v>0</v>
      </c>
      <c r="AG48" s="21">
        <f>IF(AND(AG$31&gt;='15Punkteschema'!$D9,AG$31&lt;='15Punkteschema'!$E9),'15Punkteschema'!$A9,0)</f>
        <v>0</v>
      </c>
      <c r="AH48" s="21">
        <f>IF(AND(AH$31&gt;='15Punkteschema'!$D9,AH$31&lt;='15Punkteschema'!$E9),'15Punkteschema'!$A9,0)</f>
        <v>0</v>
      </c>
      <c r="AI48" s="21">
        <f>IF(AND(AI$31&gt;='15Punkteschema'!$D9,AI$31&lt;='15Punkteschema'!$E9),'15Punkteschema'!$A9,0)</f>
        <v>0</v>
      </c>
      <c r="AJ48" s="21">
        <f>IF(AND(AJ$31&gt;='15Punkteschema'!$D9,AJ$31&lt;='15Punkteschema'!$E9),'15Punkteschema'!$A9,0)</f>
        <v>0</v>
      </c>
      <c r="AK48" s="21">
        <f>IF(AND(AK$31&gt;='15Punkteschema'!$D9,AK$31&lt;='15Punkteschema'!$E9),'15Punkteschema'!$A9,0)</f>
        <v>0</v>
      </c>
      <c r="AL48" s="21">
        <f>IF(AND(AL$31&gt;='15Punkteschema'!$D9,AL$31&lt;='15Punkteschema'!$E9),'15Punkteschema'!$A9,0)</f>
        <v>0</v>
      </c>
      <c r="AM48" s="21">
        <f>IF(AND(AM$31&gt;='15Punkteschema'!$D9,AM$31&lt;='15Punkteschema'!$E9),'15Punkteschema'!$A9,0)</f>
        <v>0</v>
      </c>
      <c r="AN48" s="21">
        <f>IF(AND(AN$31&gt;='15Punkteschema'!$D9,AN$31&lt;='15Punkteschema'!$E9),'15Punkteschema'!$A9,0)</f>
        <v>0</v>
      </c>
      <c r="AO48" s="21">
        <f>IF(AND(AO$31&gt;='15Punkteschema'!$D9,AO$31&lt;='15Punkteschema'!$E9),'15Punkteschema'!$A9,0)</f>
        <v>0</v>
      </c>
      <c r="AP48" s="21">
        <f>IF(AND(AP$31&gt;='15Punkteschema'!$D9,AP$31&lt;='15Punkteschema'!$E9),'15Punkteschema'!$A9,0)</f>
        <v>0</v>
      </c>
      <c r="AQ48" s="21">
        <f>IF(AND(AQ$31&gt;='15Punkteschema'!$D9,AQ$31&lt;='15Punkteschema'!$E9),'15Punkteschema'!$A9,0)</f>
        <v>0</v>
      </c>
      <c r="AR48" s="21">
        <f>IF(AND(AR$31&gt;='15Punkteschema'!$D9,AR$31&lt;='15Punkteschema'!$E9),'15Punkteschema'!$A9,0)</f>
        <v>0</v>
      </c>
      <c r="AS48" s="21">
        <f>IF(AND(AS$31&gt;='15Punkteschema'!$D9,AS$31&lt;='15Punkteschema'!$E9),'15Punkteschema'!$A9,0)</f>
        <v>0</v>
      </c>
      <c r="AT48" s="21">
        <f>IF(AND(AT$31&gt;='15Punkteschema'!$D9,AT$31&lt;='15Punkteschema'!$E9),'15Punkteschema'!$A9,0)</f>
        <v>0</v>
      </c>
      <c r="AU48" s="21">
        <f>IF(AND(AU$31&gt;='15Punkteschema'!$D9,AU$31&lt;='15Punkteschema'!$E9),'15Punkteschema'!$A9,0)</f>
        <v>0</v>
      </c>
      <c r="AV48" s="21">
        <f>IF(AND(AV$31&gt;='15Punkteschema'!$D9,AV$31&lt;='15Punkteschema'!$E9),'15Punkteschema'!$A9,0)</f>
        <v>0</v>
      </c>
      <c r="AW48" s="21">
        <f>IF(AND(AW$31&gt;='15Punkteschema'!$D9,AW$31&lt;='15Punkteschema'!$E9),'15Punkteschema'!$A9,0)</f>
        <v>0</v>
      </c>
      <c r="AX48" s="21">
        <f>IF(AND(AX$31&gt;='15Punkteschema'!$D9,AX$31&lt;='15Punkteschema'!$E9),'15Punkteschema'!$A9,0)</f>
        <v>0</v>
      </c>
      <c r="AY48" s="21">
        <f>IF(AND(AY$31&gt;='15Punkteschema'!$D9,AY$31&lt;='15Punkteschema'!$E9),'15Punkteschema'!$A9,0)</f>
        <v>0</v>
      </c>
      <c r="AZ48" s="21">
        <f>IF(AND(AZ$31&gt;='15Punkteschema'!$D9,AZ$31&lt;='15Punkteschema'!$E9),'15Punkteschema'!$A9,0)</f>
        <v>0</v>
      </c>
      <c r="BA48" s="21">
        <f>IF(AND(BA$31&gt;='15Punkteschema'!$D9,BA$31&lt;='15Punkteschema'!$E9),'15Punkteschema'!$A9,0)</f>
        <v>0</v>
      </c>
      <c r="BB48" s="21">
        <f>IF(AND(BB$31&gt;='15Punkteschema'!$D9,BB$31&lt;='15Punkteschema'!$E9),'15Punkteschema'!$A9,0)</f>
        <v>0</v>
      </c>
    </row>
    <row r="49" spans="1:54" s="21" customFormat="1" ht="12.75" hidden="1" customHeight="1">
      <c r="A49" s="21" t="s">
        <v>25</v>
      </c>
      <c r="D49" s="21">
        <f>IF(AND(D$31&gt;='15Punkteschema'!$D10,D$31&lt;='15Punkteschema'!$E10),'15Punkteschema'!$A10,0)</f>
        <v>0</v>
      </c>
      <c r="F49" s="21">
        <f>IF(AND(F$31&gt;='15Punkteschema'!$D10,F$31&lt;='15Punkteschema'!$E10),'15Punkteschema'!$A10,0)</f>
        <v>0</v>
      </c>
      <c r="G49" s="21">
        <f>IF(AND(G$31&gt;='15Punkteschema'!$D10,G$31&lt;='15Punkteschema'!$E10),'15Punkteschema'!$A10,0)</f>
        <v>0</v>
      </c>
      <c r="H49" s="21">
        <f>IF(AND(H$31&gt;='15Punkteschema'!$D10,H$31&lt;='15Punkteschema'!$E10),'15Punkteschema'!$A10,0)</f>
        <v>0</v>
      </c>
      <c r="I49" s="21">
        <f>IF(AND(I$31&gt;='15Punkteschema'!$D10,I$31&lt;='15Punkteschema'!$E10),'15Punkteschema'!$A10,0)</f>
        <v>0</v>
      </c>
      <c r="J49" s="21">
        <f>IF(AND(J$31&gt;='15Punkteschema'!$D10,J$31&lt;='15Punkteschema'!$E10),'15Punkteschema'!$A10,0)</f>
        <v>0</v>
      </c>
      <c r="K49" s="21">
        <f>IF(AND(K$31&gt;='15Punkteschema'!$D10,K$31&lt;='15Punkteschema'!$E10),'15Punkteschema'!$A10,0)</f>
        <v>0</v>
      </c>
      <c r="L49" s="21">
        <f>IF(AND(L$31&gt;='15Punkteschema'!$D10,L$31&lt;='15Punkteschema'!$E10),'15Punkteschema'!$A10,0)</f>
        <v>0</v>
      </c>
      <c r="M49" s="21">
        <f>IF(AND(M$31&gt;='15Punkteschema'!$D10,M$31&lt;='15Punkteschema'!$E10),'15Punkteschema'!$A10,0)</f>
        <v>0</v>
      </c>
      <c r="N49" s="21">
        <f>IF(AND(N$31&gt;='15Punkteschema'!$D10,N$31&lt;='15Punkteschema'!$E10),'15Punkteschema'!$A10,0)</f>
        <v>0</v>
      </c>
      <c r="O49" s="21">
        <f>IF(AND(O$31&gt;='15Punkteschema'!$D10,O$31&lt;='15Punkteschema'!$E10),'15Punkteschema'!$A10,0)</f>
        <v>0</v>
      </c>
      <c r="P49" s="21">
        <f>IF(AND(P$31&gt;='15Punkteschema'!$D10,P$31&lt;='15Punkteschema'!$E10),'15Punkteschema'!$A10,0)</f>
        <v>0</v>
      </c>
      <c r="Q49" s="21">
        <f>IF(AND(Q$31&gt;='15Punkteschema'!$D10,Q$31&lt;='15Punkteschema'!$E10),'15Punkteschema'!$A10,0)</f>
        <v>0</v>
      </c>
      <c r="R49" s="21">
        <f>IF(AND(R$31&gt;='15Punkteschema'!$D10,R$31&lt;='15Punkteschema'!$E10),'15Punkteschema'!$A10,0)</f>
        <v>0</v>
      </c>
      <c r="S49" s="21">
        <f>IF(AND(S$31&gt;='15Punkteschema'!$D10,S$31&lt;='15Punkteschema'!$E10),'15Punkteschema'!$A10,0)</f>
        <v>0</v>
      </c>
      <c r="T49" s="21">
        <f>IF(AND(T$31&gt;='15Punkteschema'!$D10,T$31&lt;='15Punkteschema'!$E10),'15Punkteschema'!$A10,0)</f>
        <v>0</v>
      </c>
      <c r="U49" s="21">
        <f>IF(AND(U$31&gt;='15Punkteschema'!$D10,U$31&lt;='15Punkteschema'!$E10),'15Punkteschema'!$A10,0)</f>
        <v>0</v>
      </c>
      <c r="V49" s="21">
        <f>IF(AND(V$31&gt;='15Punkteschema'!$D10,V$31&lt;='15Punkteschema'!$E10),'15Punkteschema'!$A10,0)</f>
        <v>0</v>
      </c>
      <c r="W49" s="21">
        <f>IF(AND(W$31&gt;='15Punkteschema'!$D10,W$31&lt;='15Punkteschema'!$E10),'15Punkteschema'!$A10,0)</f>
        <v>0</v>
      </c>
      <c r="X49" s="21">
        <f>IF(AND(X$31&gt;='15Punkteschema'!$D10,X$31&lt;='15Punkteschema'!$E10),'15Punkteschema'!$A10,0)</f>
        <v>0</v>
      </c>
      <c r="Y49" s="21">
        <f>IF(AND(Y$31&gt;='15Punkteschema'!$D10,Y$31&lt;='15Punkteschema'!$E10),'15Punkteschema'!$A10,0)</f>
        <v>0</v>
      </c>
      <c r="Z49" s="21">
        <f>IF(AND(Z$31&gt;='15Punkteschema'!$D10,Z$31&lt;='15Punkteschema'!$E10),'15Punkteschema'!$A10,0)</f>
        <v>0</v>
      </c>
      <c r="AA49" s="21">
        <f>IF(AND(AA$31&gt;='15Punkteschema'!$D10,AA$31&lt;='15Punkteschema'!$E10),'15Punkteschema'!$A10,0)</f>
        <v>0</v>
      </c>
      <c r="AB49" s="21">
        <f>IF(AND(AB$31&gt;='15Punkteschema'!$D10,AB$31&lt;='15Punkteschema'!$E10),'15Punkteschema'!$A10,0)</f>
        <v>0</v>
      </c>
      <c r="AC49" s="21">
        <f>IF(AND(AC$31&gt;='15Punkteschema'!$D10,AC$31&lt;='15Punkteschema'!$E10),'15Punkteschema'!$A10,0)</f>
        <v>0</v>
      </c>
      <c r="AD49" s="21">
        <f>IF(AND(AD$31&gt;='15Punkteschema'!$D10,AD$31&lt;='15Punkteschema'!$E10),'15Punkteschema'!$A10,0)</f>
        <v>0</v>
      </c>
      <c r="AE49" s="21">
        <f>IF(AND(AE$31&gt;='15Punkteschema'!$D10,AE$31&lt;='15Punkteschema'!$E10),'15Punkteschema'!$A10,0)</f>
        <v>0</v>
      </c>
      <c r="AF49" s="21">
        <f>IF(AND(AF$31&gt;='15Punkteschema'!$D10,AF$31&lt;='15Punkteschema'!$E10),'15Punkteschema'!$A10,0)</f>
        <v>0</v>
      </c>
      <c r="AG49" s="21">
        <f>IF(AND(AG$31&gt;='15Punkteschema'!$D10,AG$31&lt;='15Punkteschema'!$E10),'15Punkteschema'!$A10,0)</f>
        <v>0</v>
      </c>
      <c r="AH49" s="21">
        <f>IF(AND(AH$31&gt;='15Punkteschema'!$D10,AH$31&lt;='15Punkteschema'!$E10),'15Punkteschema'!$A10,0)</f>
        <v>0</v>
      </c>
      <c r="AI49" s="21">
        <f>IF(AND(AI$31&gt;='15Punkteschema'!$D10,AI$31&lt;='15Punkteschema'!$E10),'15Punkteschema'!$A10,0)</f>
        <v>0</v>
      </c>
      <c r="AJ49" s="21">
        <f>IF(AND(AJ$31&gt;='15Punkteschema'!$D10,AJ$31&lt;='15Punkteschema'!$E10),'15Punkteschema'!$A10,0)</f>
        <v>0</v>
      </c>
      <c r="AK49" s="21">
        <f>IF(AND(AK$31&gt;='15Punkteschema'!$D10,AK$31&lt;='15Punkteschema'!$E10),'15Punkteschema'!$A10,0)</f>
        <v>0</v>
      </c>
      <c r="AL49" s="21">
        <f>IF(AND(AL$31&gt;='15Punkteschema'!$D10,AL$31&lt;='15Punkteschema'!$E10),'15Punkteschema'!$A10,0)</f>
        <v>0</v>
      </c>
      <c r="AM49" s="21">
        <f>IF(AND(AM$31&gt;='15Punkteschema'!$D10,AM$31&lt;='15Punkteschema'!$E10),'15Punkteschema'!$A10,0)</f>
        <v>0</v>
      </c>
      <c r="AN49" s="21">
        <f>IF(AND(AN$31&gt;='15Punkteschema'!$D10,AN$31&lt;='15Punkteschema'!$E10),'15Punkteschema'!$A10,0)</f>
        <v>0</v>
      </c>
      <c r="AO49" s="21">
        <f>IF(AND(AO$31&gt;='15Punkteschema'!$D10,AO$31&lt;='15Punkteschema'!$E10),'15Punkteschema'!$A10,0)</f>
        <v>0</v>
      </c>
      <c r="AP49" s="21">
        <f>IF(AND(AP$31&gt;='15Punkteschema'!$D10,AP$31&lt;='15Punkteschema'!$E10),'15Punkteschema'!$A10,0)</f>
        <v>0</v>
      </c>
      <c r="AQ49" s="21">
        <f>IF(AND(AQ$31&gt;='15Punkteschema'!$D10,AQ$31&lt;='15Punkteschema'!$E10),'15Punkteschema'!$A10,0)</f>
        <v>0</v>
      </c>
      <c r="AR49" s="21">
        <f>IF(AND(AR$31&gt;='15Punkteschema'!$D10,AR$31&lt;='15Punkteschema'!$E10),'15Punkteschema'!$A10,0)</f>
        <v>0</v>
      </c>
      <c r="AS49" s="21">
        <f>IF(AND(AS$31&gt;='15Punkteschema'!$D10,AS$31&lt;='15Punkteschema'!$E10),'15Punkteschema'!$A10,0)</f>
        <v>0</v>
      </c>
      <c r="AT49" s="21">
        <f>IF(AND(AT$31&gt;='15Punkteschema'!$D10,AT$31&lt;='15Punkteschema'!$E10),'15Punkteschema'!$A10,0)</f>
        <v>0</v>
      </c>
      <c r="AU49" s="21">
        <f>IF(AND(AU$31&gt;='15Punkteschema'!$D10,AU$31&lt;='15Punkteschema'!$E10),'15Punkteschema'!$A10,0)</f>
        <v>0</v>
      </c>
      <c r="AV49" s="21">
        <f>IF(AND(AV$31&gt;='15Punkteschema'!$D10,AV$31&lt;='15Punkteschema'!$E10),'15Punkteschema'!$A10,0)</f>
        <v>0</v>
      </c>
      <c r="AW49" s="21">
        <f>IF(AND(AW$31&gt;='15Punkteschema'!$D10,AW$31&lt;='15Punkteschema'!$E10),'15Punkteschema'!$A10,0)</f>
        <v>0</v>
      </c>
      <c r="AX49" s="21">
        <f>IF(AND(AX$31&gt;='15Punkteschema'!$D10,AX$31&lt;='15Punkteschema'!$E10),'15Punkteschema'!$A10,0)</f>
        <v>0</v>
      </c>
      <c r="AY49" s="21">
        <f>IF(AND(AY$31&gt;='15Punkteschema'!$D10,AY$31&lt;='15Punkteschema'!$E10),'15Punkteschema'!$A10,0)</f>
        <v>0</v>
      </c>
      <c r="AZ49" s="21">
        <f>IF(AND(AZ$31&gt;='15Punkteschema'!$D10,AZ$31&lt;='15Punkteschema'!$E10),'15Punkteschema'!$A10,0)</f>
        <v>0</v>
      </c>
      <c r="BA49" s="21">
        <f>IF(AND(BA$31&gt;='15Punkteschema'!$D10,BA$31&lt;='15Punkteschema'!$E10),'15Punkteschema'!$A10,0)</f>
        <v>0</v>
      </c>
      <c r="BB49" s="21">
        <f>IF(AND(BB$31&gt;='15Punkteschema'!$D10,BB$31&lt;='15Punkteschema'!$E10),'15Punkteschema'!$A10,0)</f>
        <v>0</v>
      </c>
    </row>
    <row r="50" spans="1:54" s="21" customFormat="1" ht="12.75" hidden="1" customHeight="1">
      <c r="A50" s="21" t="s">
        <v>25</v>
      </c>
      <c r="D50" s="21">
        <f>IF(AND(D$31&gt;='15Punkteschema'!$D11,D$31&lt;='15Punkteschema'!$E11),'15Punkteschema'!$A11,0)</f>
        <v>0</v>
      </c>
      <c r="F50" s="21">
        <f>IF(AND(F$31&gt;='15Punkteschema'!$D11,F$31&lt;='15Punkteschema'!$E11),'15Punkteschema'!$A11,0)</f>
        <v>0</v>
      </c>
      <c r="G50" s="21">
        <f>IF(AND(G$31&gt;='15Punkteschema'!$D11,G$31&lt;='15Punkteschema'!$E11),'15Punkteschema'!$A11,0)</f>
        <v>0</v>
      </c>
      <c r="H50" s="21">
        <f>IF(AND(H$31&gt;='15Punkteschema'!$D11,H$31&lt;='15Punkteschema'!$E11),'15Punkteschema'!$A11,0)</f>
        <v>0</v>
      </c>
      <c r="I50" s="21">
        <f>IF(AND(I$31&gt;='15Punkteschema'!$D11,I$31&lt;='15Punkteschema'!$E11),'15Punkteschema'!$A11,0)</f>
        <v>0</v>
      </c>
      <c r="J50" s="21">
        <f>IF(AND(J$31&gt;='15Punkteschema'!$D11,J$31&lt;='15Punkteschema'!$E11),'15Punkteschema'!$A11,0)</f>
        <v>0</v>
      </c>
      <c r="K50" s="21">
        <f>IF(AND(K$31&gt;='15Punkteschema'!$D11,K$31&lt;='15Punkteschema'!$E11),'15Punkteschema'!$A11,0)</f>
        <v>0</v>
      </c>
      <c r="L50" s="21">
        <f>IF(AND(L$31&gt;='15Punkteschema'!$D11,L$31&lt;='15Punkteschema'!$E11),'15Punkteschema'!$A11,0)</f>
        <v>0</v>
      </c>
      <c r="M50" s="21">
        <f>IF(AND(M$31&gt;='15Punkteschema'!$D11,M$31&lt;='15Punkteschema'!$E11),'15Punkteschema'!$A11,0)</f>
        <v>0</v>
      </c>
      <c r="N50" s="21">
        <f>IF(AND(N$31&gt;='15Punkteschema'!$D11,N$31&lt;='15Punkteschema'!$E11),'15Punkteschema'!$A11,0)</f>
        <v>0</v>
      </c>
      <c r="O50" s="21">
        <f>IF(AND(O$31&gt;='15Punkteschema'!$D11,O$31&lt;='15Punkteschema'!$E11),'15Punkteschema'!$A11,0)</f>
        <v>0</v>
      </c>
      <c r="P50" s="21">
        <f>IF(AND(P$31&gt;='15Punkteschema'!$D11,P$31&lt;='15Punkteschema'!$E11),'15Punkteschema'!$A11,0)</f>
        <v>0</v>
      </c>
      <c r="Q50" s="21">
        <f>IF(AND(Q$31&gt;='15Punkteschema'!$D11,Q$31&lt;='15Punkteschema'!$E11),'15Punkteschema'!$A11,0)</f>
        <v>0</v>
      </c>
      <c r="R50" s="21">
        <f>IF(AND(R$31&gt;='15Punkteschema'!$D11,R$31&lt;='15Punkteschema'!$E11),'15Punkteschema'!$A11,0)</f>
        <v>0</v>
      </c>
      <c r="S50" s="21">
        <f>IF(AND(S$31&gt;='15Punkteschema'!$D11,S$31&lt;='15Punkteschema'!$E11),'15Punkteschema'!$A11,0)</f>
        <v>0</v>
      </c>
      <c r="T50" s="21">
        <f>IF(AND(T$31&gt;='15Punkteschema'!$D11,T$31&lt;='15Punkteschema'!$E11),'15Punkteschema'!$A11,0)</f>
        <v>0</v>
      </c>
      <c r="U50" s="21">
        <f>IF(AND(U$31&gt;='15Punkteschema'!$D11,U$31&lt;='15Punkteschema'!$E11),'15Punkteschema'!$A11,0)</f>
        <v>0</v>
      </c>
      <c r="V50" s="21">
        <f>IF(AND(V$31&gt;='15Punkteschema'!$D11,V$31&lt;='15Punkteschema'!$E11),'15Punkteschema'!$A11,0)</f>
        <v>0</v>
      </c>
      <c r="W50" s="21">
        <f>IF(AND(W$31&gt;='15Punkteschema'!$D11,W$31&lt;='15Punkteschema'!$E11),'15Punkteschema'!$A11,0)</f>
        <v>0</v>
      </c>
      <c r="X50" s="21">
        <f>IF(AND(X$31&gt;='15Punkteschema'!$D11,X$31&lt;='15Punkteschema'!$E11),'15Punkteschema'!$A11,0)</f>
        <v>0</v>
      </c>
      <c r="Y50" s="21">
        <f>IF(AND(Y$31&gt;='15Punkteschema'!$D11,Y$31&lt;='15Punkteschema'!$E11),'15Punkteschema'!$A11,0)</f>
        <v>0</v>
      </c>
      <c r="Z50" s="21">
        <f>IF(AND(Z$31&gt;='15Punkteschema'!$D11,Z$31&lt;='15Punkteschema'!$E11),'15Punkteschema'!$A11,0)</f>
        <v>0</v>
      </c>
      <c r="AA50" s="21">
        <f>IF(AND(AA$31&gt;='15Punkteschema'!$D11,AA$31&lt;='15Punkteschema'!$E11),'15Punkteschema'!$A11,0)</f>
        <v>0</v>
      </c>
      <c r="AB50" s="21">
        <f>IF(AND(AB$31&gt;='15Punkteschema'!$D11,AB$31&lt;='15Punkteschema'!$E11),'15Punkteschema'!$A11,0)</f>
        <v>0</v>
      </c>
      <c r="AC50" s="21">
        <f>IF(AND(AC$31&gt;='15Punkteschema'!$D11,AC$31&lt;='15Punkteschema'!$E11),'15Punkteschema'!$A11,0)</f>
        <v>0</v>
      </c>
      <c r="AD50" s="21">
        <f>IF(AND(AD$31&gt;='15Punkteschema'!$D11,AD$31&lt;='15Punkteschema'!$E11),'15Punkteschema'!$A11,0)</f>
        <v>0</v>
      </c>
      <c r="AE50" s="21">
        <f>IF(AND(AE$31&gt;='15Punkteschema'!$D11,AE$31&lt;='15Punkteschema'!$E11),'15Punkteschema'!$A11,0)</f>
        <v>0</v>
      </c>
      <c r="AF50" s="21">
        <f>IF(AND(AF$31&gt;='15Punkteschema'!$D11,AF$31&lt;='15Punkteschema'!$E11),'15Punkteschema'!$A11,0)</f>
        <v>0</v>
      </c>
      <c r="AG50" s="21">
        <f>IF(AND(AG$31&gt;='15Punkteschema'!$D11,AG$31&lt;='15Punkteschema'!$E11),'15Punkteschema'!$A11,0)</f>
        <v>0</v>
      </c>
      <c r="AH50" s="21">
        <f>IF(AND(AH$31&gt;='15Punkteschema'!$D11,AH$31&lt;='15Punkteschema'!$E11),'15Punkteschema'!$A11,0)</f>
        <v>0</v>
      </c>
      <c r="AI50" s="21">
        <f>IF(AND(AI$31&gt;='15Punkteschema'!$D11,AI$31&lt;='15Punkteschema'!$E11),'15Punkteschema'!$A11,0)</f>
        <v>0</v>
      </c>
      <c r="AJ50" s="21">
        <f>IF(AND(AJ$31&gt;='15Punkteschema'!$D11,AJ$31&lt;='15Punkteschema'!$E11),'15Punkteschema'!$A11,0)</f>
        <v>0</v>
      </c>
      <c r="AK50" s="21">
        <f>IF(AND(AK$31&gt;='15Punkteschema'!$D11,AK$31&lt;='15Punkteschema'!$E11),'15Punkteschema'!$A11,0)</f>
        <v>0</v>
      </c>
      <c r="AL50" s="21">
        <f>IF(AND(AL$31&gt;='15Punkteschema'!$D11,AL$31&lt;='15Punkteschema'!$E11),'15Punkteschema'!$A11,0)</f>
        <v>0</v>
      </c>
      <c r="AM50" s="21">
        <f>IF(AND(AM$31&gt;='15Punkteschema'!$D11,AM$31&lt;='15Punkteschema'!$E11),'15Punkteschema'!$A11,0)</f>
        <v>0</v>
      </c>
      <c r="AN50" s="21">
        <f>IF(AND(AN$31&gt;='15Punkteschema'!$D11,AN$31&lt;='15Punkteschema'!$E11),'15Punkteschema'!$A11,0)</f>
        <v>0</v>
      </c>
      <c r="AO50" s="21">
        <f>IF(AND(AO$31&gt;='15Punkteschema'!$D11,AO$31&lt;='15Punkteschema'!$E11),'15Punkteschema'!$A11,0)</f>
        <v>0</v>
      </c>
      <c r="AP50" s="21">
        <f>IF(AND(AP$31&gt;='15Punkteschema'!$D11,AP$31&lt;='15Punkteschema'!$E11),'15Punkteschema'!$A11,0)</f>
        <v>0</v>
      </c>
      <c r="AQ50" s="21">
        <f>IF(AND(AQ$31&gt;='15Punkteschema'!$D11,AQ$31&lt;='15Punkteschema'!$E11),'15Punkteschema'!$A11,0)</f>
        <v>0</v>
      </c>
      <c r="AR50" s="21">
        <f>IF(AND(AR$31&gt;='15Punkteschema'!$D11,AR$31&lt;='15Punkteschema'!$E11),'15Punkteschema'!$A11,0)</f>
        <v>0</v>
      </c>
      <c r="AS50" s="21">
        <f>IF(AND(AS$31&gt;='15Punkteschema'!$D11,AS$31&lt;='15Punkteschema'!$E11),'15Punkteschema'!$A11,0)</f>
        <v>0</v>
      </c>
      <c r="AT50" s="21">
        <f>IF(AND(AT$31&gt;='15Punkteschema'!$D11,AT$31&lt;='15Punkteschema'!$E11),'15Punkteschema'!$A11,0)</f>
        <v>0</v>
      </c>
      <c r="AU50" s="21">
        <f>IF(AND(AU$31&gt;='15Punkteschema'!$D11,AU$31&lt;='15Punkteschema'!$E11),'15Punkteschema'!$A11,0)</f>
        <v>0</v>
      </c>
      <c r="AV50" s="21">
        <f>IF(AND(AV$31&gt;='15Punkteschema'!$D11,AV$31&lt;='15Punkteschema'!$E11),'15Punkteschema'!$A11,0)</f>
        <v>0</v>
      </c>
      <c r="AW50" s="21">
        <f>IF(AND(AW$31&gt;='15Punkteschema'!$D11,AW$31&lt;='15Punkteschema'!$E11),'15Punkteschema'!$A11,0)</f>
        <v>0</v>
      </c>
      <c r="AX50" s="21">
        <f>IF(AND(AX$31&gt;='15Punkteschema'!$D11,AX$31&lt;='15Punkteschema'!$E11),'15Punkteschema'!$A11,0)</f>
        <v>0</v>
      </c>
      <c r="AY50" s="21">
        <f>IF(AND(AY$31&gt;='15Punkteschema'!$D11,AY$31&lt;='15Punkteschema'!$E11),'15Punkteschema'!$A11,0)</f>
        <v>0</v>
      </c>
      <c r="AZ50" s="21">
        <f>IF(AND(AZ$31&gt;='15Punkteschema'!$D11,AZ$31&lt;='15Punkteschema'!$E11),'15Punkteschema'!$A11,0)</f>
        <v>0</v>
      </c>
      <c r="BA50" s="21">
        <f>IF(AND(BA$31&gt;='15Punkteschema'!$D11,BA$31&lt;='15Punkteschema'!$E11),'15Punkteschema'!$A11,0)</f>
        <v>0</v>
      </c>
      <c r="BB50" s="21">
        <f>IF(AND(BB$31&gt;='15Punkteschema'!$D11,BB$31&lt;='15Punkteschema'!$E11),'15Punkteschema'!$A11,0)</f>
        <v>0</v>
      </c>
    </row>
    <row r="51" spans="1:54" s="21" customFormat="1" ht="12.75" hidden="1" customHeight="1">
      <c r="A51" s="21" t="s">
        <v>25</v>
      </c>
      <c r="D51" s="21">
        <f>IF(AND(D$31&gt;='15Punkteschema'!$D12,D$31&lt;='15Punkteschema'!$E12),'15Punkteschema'!$A12,0)</f>
        <v>0</v>
      </c>
      <c r="F51" s="21">
        <f>IF(AND(F$31&gt;='15Punkteschema'!$D12,F$31&lt;='15Punkteschema'!$E12),'15Punkteschema'!$A12,0)</f>
        <v>0</v>
      </c>
      <c r="G51" s="21">
        <f>IF(AND(G$31&gt;='15Punkteschema'!$D12,G$31&lt;='15Punkteschema'!$E12),'15Punkteschema'!$A12,0)</f>
        <v>0</v>
      </c>
      <c r="H51" s="21">
        <f>IF(AND(H$31&gt;='15Punkteschema'!$D12,H$31&lt;='15Punkteschema'!$E12),'15Punkteschema'!$A12,0)</f>
        <v>0</v>
      </c>
      <c r="I51" s="21">
        <f>IF(AND(I$31&gt;='15Punkteschema'!$D12,I$31&lt;='15Punkteschema'!$E12),'15Punkteschema'!$A12,0)</f>
        <v>0</v>
      </c>
      <c r="J51" s="21">
        <f>IF(AND(J$31&gt;='15Punkteschema'!$D12,J$31&lt;='15Punkteschema'!$E12),'15Punkteschema'!$A12,0)</f>
        <v>0</v>
      </c>
      <c r="K51" s="21">
        <f>IF(AND(K$31&gt;='15Punkteschema'!$D12,K$31&lt;='15Punkteschema'!$E12),'15Punkteschema'!$A12,0)</f>
        <v>0</v>
      </c>
      <c r="L51" s="21">
        <f>IF(AND(L$31&gt;='15Punkteschema'!$D12,L$31&lt;='15Punkteschema'!$E12),'15Punkteschema'!$A12,0)</f>
        <v>0</v>
      </c>
      <c r="M51" s="21">
        <f>IF(AND(M$31&gt;='15Punkteschema'!$D12,M$31&lt;='15Punkteschema'!$E12),'15Punkteschema'!$A12,0)</f>
        <v>0</v>
      </c>
      <c r="N51" s="21">
        <f>IF(AND(N$31&gt;='15Punkteschema'!$D12,N$31&lt;='15Punkteschema'!$E12),'15Punkteschema'!$A12,0)</f>
        <v>0</v>
      </c>
      <c r="O51" s="21">
        <f>IF(AND(O$31&gt;='15Punkteschema'!$D12,O$31&lt;='15Punkteschema'!$E12),'15Punkteschema'!$A12,0)</f>
        <v>0</v>
      </c>
      <c r="P51" s="21">
        <f>IF(AND(P$31&gt;='15Punkteschema'!$D12,P$31&lt;='15Punkteschema'!$E12),'15Punkteschema'!$A12,0)</f>
        <v>0</v>
      </c>
      <c r="Q51" s="21">
        <f>IF(AND(Q$31&gt;='15Punkteschema'!$D12,Q$31&lt;='15Punkteschema'!$E12),'15Punkteschema'!$A12,0)</f>
        <v>0</v>
      </c>
      <c r="R51" s="21">
        <f>IF(AND(R$31&gt;='15Punkteschema'!$D12,R$31&lt;='15Punkteschema'!$E12),'15Punkteschema'!$A12,0)</f>
        <v>0</v>
      </c>
      <c r="S51" s="21">
        <f>IF(AND(S$31&gt;='15Punkteschema'!$D12,S$31&lt;='15Punkteschema'!$E12),'15Punkteschema'!$A12,0)</f>
        <v>0</v>
      </c>
      <c r="T51" s="21">
        <f>IF(AND(T$31&gt;='15Punkteschema'!$D12,T$31&lt;='15Punkteschema'!$E12),'15Punkteschema'!$A12,0)</f>
        <v>0</v>
      </c>
      <c r="U51" s="21">
        <f>IF(AND(U$31&gt;='15Punkteschema'!$D12,U$31&lt;='15Punkteschema'!$E12),'15Punkteschema'!$A12,0)</f>
        <v>0</v>
      </c>
      <c r="V51" s="21">
        <f>IF(AND(V$31&gt;='15Punkteschema'!$D12,V$31&lt;='15Punkteschema'!$E12),'15Punkteschema'!$A12,0)</f>
        <v>0</v>
      </c>
      <c r="W51" s="21">
        <f>IF(AND(W$31&gt;='15Punkteschema'!$D12,W$31&lt;='15Punkteschema'!$E12),'15Punkteschema'!$A12,0)</f>
        <v>0</v>
      </c>
      <c r="X51" s="21">
        <f>IF(AND(X$31&gt;='15Punkteschema'!$D12,X$31&lt;='15Punkteschema'!$E12),'15Punkteschema'!$A12,0)</f>
        <v>0</v>
      </c>
      <c r="Y51" s="21">
        <f>IF(AND(Y$31&gt;='15Punkteschema'!$D12,Y$31&lt;='15Punkteschema'!$E12),'15Punkteschema'!$A12,0)</f>
        <v>0</v>
      </c>
      <c r="Z51" s="21">
        <f>IF(AND(Z$31&gt;='15Punkteschema'!$D12,Z$31&lt;='15Punkteschema'!$E12),'15Punkteschema'!$A12,0)</f>
        <v>0</v>
      </c>
      <c r="AA51" s="21">
        <f>IF(AND(AA$31&gt;='15Punkteschema'!$D12,AA$31&lt;='15Punkteschema'!$E12),'15Punkteschema'!$A12,0)</f>
        <v>0</v>
      </c>
      <c r="AB51" s="21">
        <f>IF(AND(AB$31&gt;='15Punkteschema'!$D12,AB$31&lt;='15Punkteschema'!$E12),'15Punkteschema'!$A12,0)</f>
        <v>0</v>
      </c>
      <c r="AC51" s="21">
        <f>IF(AND(AC$31&gt;='15Punkteschema'!$D12,AC$31&lt;='15Punkteschema'!$E12),'15Punkteschema'!$A12,0)</f>
        <v>0</v>
      </c>
      <c r="AD51" s="21">
        <f>IF(AND(AD$31&gt;='15Punkteschema'!$D12,AD$31&lt;='15Punkteschema'!$E12),'15Punkteschema'!$A12,0)</f>
        <v>0</v>
      </c>
      <c r="AE51" s="21">
        <f>IF(AND(AE$31&gt;='15Punkteschema'!$D12,AE$31&lt;='15Punkteschema'!$E12),'15Punkteschema'!$A12,0)</f>
        <v>0</v>
      </c>
      <c r="AF51" s="21">
        <f>IF(AND(AF$31&gt;='15Punkteschema'!$D12,AF$31&lt;='15Punkteschema'!$E12),'15Punkteschema'!$A12,0)</f>
        <v>0</v>
      </c>
      <c r="AG51" s="21">
        <f>IF(AND(AG$31&gt;='15Punkteschema'!$D12,AG$31&lt;='15Punkteschema'!$E12),'15Punkteschema'!$A12,0)</f>
        <v>0</v>
      </c>
      <c r="AH51" s="21">
        <f>IF(AND(AH$31&gt;='15Punkteschema'!$D12,AH$31&lt;='15Punkteschema'!$E12),'15Punkteschema'!$A12,0)</f>
        <v>0</v>
      </c>
      <c r="AI51" s="21">
        <f>IF(AND(AI$31&gt;='15Punkteschema'!$D12,AI$31&lt;='15Punkteschema'!$E12),'15Punkteschema'!$A12,0)</f>
        <v>0</v>
      </c>
      <c r="AJ51" s="21">
        <f>IF(AND(AJ$31&gt;='15Punkteschema'!$D12,AJ$31&lt;='15Punkteschema'!$E12),'15Punkteschema'!$A12,0)</f>
        <v>0</v>
      </c>
      <c r="AK51" s="21">
        <f>IF(AND(AK$31&gt;='15Punkteschema'!$D12,AK$31&lt;='15Punkteschema'!$E12),'15Punkteschema'!$A12,0)</f>
        <v>0</v>
      </c>
      <c r="AL51" s="21">
        <f>IF(AND(AL$31&gt;='15Punkteschema'!$D12,AL$31&lt;='15Punkteschema'!$E12),'15Punkteschema'!$A12,0)</f>
        <v>0</v>
      </c>
      <c r="AM51" s="21">
        <f>IF(AND(AM$31&gt;='15Punkteschema'!$D12,AM$31&lt;='15Punkteschema'!$E12),'15Punkteschema'!$A12,0)</f>
        <v>0</v>
      </c>
      <c r="AN51" s="21">
        <f>IF(AND(AN$31&gt;='15Punkteschema'!$D12,AN$31&lt;='15Punkteschema'!$E12),'15Punkteschema'!$A12,0)</f>
        <v>0</v>
      </c>
      <c r="AO51" s="21">
        <f>IF(AND(AO$31&gt;='15Punkteschema'!$D12,AO$31&lt;='15Punkteschema'!$E12),'15Punkteschema'!$A12,0)</f>
        <v>0</v>
      </c>
      <c r="AP51" s="21">
        <f>IF(AND(AP$31&gt;='15Punkteschema'!$D12,AP$31&lt;='15Punkteschema'!$E12),'15Punkteschema'!$A12,0)</f>
        <v>0</v>
      </c>
      <c r="AQ51" s="21">
        <f>IF(AND(AQ$31&gt;='15Punkteschema'!$D12,AQ$31&lt;='15Punkteschema'!$E12),'15Punkteschema'!$A12,0)</f>
        <v>0</v>
      </c>
      <c r="AR51" s="21">
        <f>IF(AND(AR$31&gt;='15Punkteschema'!$D12,AR$31&lt;='15Punkteschema'!$E12),'15Punkteschema'!$A12,0)</f>
        <v>0</v>
      </c>
      <c r="AS51" s="21">
        <f>IF(AND(AS$31&gt;='15Punkteschema'!$D12,AS$31&lt;='15Punkteschema'!$E12),'15Punkteschema'!$A12,0)</f>
        <v>0</v>
      </c>
      <c r="AT51" s="21">
        <f>IF(AND(AT$31&gt;='15Punkteschema'!$D12,AT$31&lt;='15Punkteschema'!$E12),'15Punkteschema'!$A12,0)</f>
        <v>0</v>
      </c>
      <c r="AU51" s="21">
        <f>IF(AND(AU$31&gt;='15Punkteschema'!$D12,AU$31&lt;='15Punkteschema'!$E12),'15Punkteschema'!$A12,0)</f>
        <v>0</v>
      </c>
      <c r="AV51" s="21">
        <f>IF(AND(AV$31&gt;='15Punkteschema'!$D12,AV$31&lt;='15Punkteschema'!$E12),'15Punkteschema'!$A12,0)</f>
        <v>0</v>
      </c>
      <c r="AW51" s="21">
        <f>IF(AND(AW$31&gt;='15Punkteschema'!$D12,AW$31&lt;='15Punkteschema'!$E12),'15Punkteschema'!$A12,0)</f>
        <v>0</v>
      </c>
      <c r="AX51" s="21">
        <f>IF(AND(AX$31&gt;='15Punkteschema'!$D12,AX$31&lt;='15Punkteschema'!$E12),'15Punkteschema'!$A12,0)</f>
        <v>0</v>
      </c>
      <c r="AY51" s="21">
        <f>IF(AND(AY$31&gt;='15Punkteschema'!$D12,AY$31&lt;='15Punkteschema'!$E12),'15Punkteschema'!$A12,0)</f>
        <v>0</v>
      </c>
      <c r="AZ51" s="21">
        <f>IF(AND(AZ$31&gt;='15Punkteschema'!$D12,AZ$31&lt;='15Punkteschema'!$E12),'15Punkteschema'!$A12,0)</f>
        <v>0</v>
      </c>
      <c r="BA51" s="21">
        <f>IF(AND(BA$31&gt;='15Punkteschema'!$D12,BA$31&lt;='15Punkteschema'!$E12),'15Punkteschema'!$A12,0)</f>
        <v>0</v>
      </c>
      <c r="BB51" s="21">
        <f>IF(AND(BB$31&gt;='15Punkteschema'!$D12,BB$31&lt;='15Punkteschema'!$E12),'15Punkteschema'!$A12,0)</f>
        <v>0</v>
      </c>
    </row>
    <row r="52" spans="1:54" s="21" customFormat="1" ht="12.75" hidden="1" customHeight="1">
      <c r="A52" s="21" t="s">
        <v>25</v>
      </c>
      <c r="D52" s="21">
        <f>IF(AND(D$31&gt;='15Punkteschema'!$D13,D$31&lt;='15Punkteschema'!$E13),'15Punkteschema'!$A13,0)</f>
        <v>0</v>
      </c>
      <c r="F52" s="21">
        <f>IF(AND(F$31&gt;='15Punkteschema'!$D13,F$31&lt;='15Punkteschema'!$E13),'15Punkteschema'!$A13,0)</f>
        <v>0</v>
      </c>
      <c r="G52" s="21">
        <f>IF(AND(G$31&gt;='15Punkteschema'!$D13,G$31&lt;='15Punkteschema'!$E13),'15Punkteschema'!$A13,0)</f>
        <v>0</v>
      </c>
      <c r="H52" s="21">
        <f>IF(AND(H$31&gt;='15Punkteschema'!$D13,H$31&lt;='15Punkteschema'!$E13),'15Punkteschema'!$A13,0)</f>
        <v>0</v>
      </c>
      <c r="I52" s="21">
        <f>IF(AND(I$31&gt;='15Punkteschema'!$D13,I$31&lt;='15Punkteschema'!$E13),'15Punkteschema'!$A13,0)</f>
        <v>0</v>
      </c>
      <c r="J52" s="21">
        <f>IF(AND(J$31&gt;='15Punkteschema'!$D13,J$31&lt;='15Punkteschema'!$E13),'15Punkteschema'!$A13,0)</f>
        <v>0</v>
      </c>
      <c r="K52" s="21">
        <f>IF(AND(K$31&gt;='15Punkteschema'!$D13,K$31&lt;='15Punkteschema'!$E13),'15Punkteschema'!$A13,0)</f>
        <v>0</v>
      </c>
      <c r="L52" s="21">
        <f>IF(AND(L$31&gt;='15Punkteschema'!$D13,L$31&lt;='15Punkteschema'!$E13),'15Punkteschema'!$A13,0)</f>
        <v>0</v>
      </c>
      <c r="M52" s="21">
        <f>IF(AND(M$31&gt;='15Punkteschema'!$D13,M$31&lt;='15Punkteschema'!$E13),'15Punkteschema'!$A13,0)</f>
        <v>0</v>
      </c>
      <c r="N52" s="21">
        <f>IF(AND(N$31&gt;='15Punkteschema'!$D13,N$31&lt;='15Punkteschema'!$E13),'15Punkteschema'!$A13,0)</f>
        <v>0</v>
      </c>
      <c r="O52" s="21">
        <f>IF(AND(O$31&gt;='15Punkteschema'!$D13,O$31&lt;='15Punkteschema'!$E13),'15Punkteschema'!$A13,0)</f>
        <v>0</v>
      </c>
      <c r="P52" s="21">
        <f>IF(AND(P$31&gt;='15Punkteschema'!$D13,P$31&lt;='15Punkteschema'!$E13),'15Punkteschema'!$A13,0)</f>
        <v>0</v>
      </c>
      <c r="Q52" s="21">
        <f>IF(AND(Q$31&gt;='15Punkteschema'!$D13,Q$31&lt;='15Punkteschema'!$E13),'15Punkteschema'!$A13,0)</f>
        <v>0</v>
      </c>
      <c r="R52" s="21">
        <f>IF(AND(R$31&gt;='15Punkteschema'!$D13,R$31&lt;='15Punkteschema'!$E13),'15Punkteschema'!$A13,0)</f>
        <v>0</v>
      </c>
      <c r="S52" s="21">
        <f>IF(AND(S$31&gt;='15Punkteschema'!$D13,S$31&lt;='15Punkteschema'!$E13),'15Punkteschema'!$A13,0)</f>
        <v>0</v>
      </c>
      <c r="T52" s="21">
        <f>IF(AND(T$31&gt;='15Punkteschema'!$D13,T$31&lt;='15Punkteschema'!$E13),'15Punkteschema'!$A13,0)</f>
        <v>0</v>
      </c>
      <c r="U52" s="21">
        <f>IF(AND(U$31&gt;='15Punkteschema'!$D13,U$31&lt;='15Punkteschema'!$E13),'15Punkteschema'!$A13,0)</f>
        <v>0</v>
      </c>
      <c r="V52" s="21">
        <f>IF(AND(V$31&gt;='15Punkteschema'!$D13,V$31&lt;='15Punkteschema'!$E13),'15Punkteschema'!$A13,0)</f>
        <v>0</v>
      </c>
      <c r="W52" s="21">
        <f>IF(AND(W$31&gt;='15Punkteschema'!$D13,W$31&lt;='15Punkteschema'!$E13),'15Punkteschema'!$A13,0)</f>
        <v>0</v>
      </c>
      <c r="X52" s="21">
        <f>IF(AND(X$31&gt;='15Punkteschema'!$D13,X$31&lt;='15Punkteschema'!$E13),'15Punkteschema'!$A13,0)</f>
        <v>0</v>
      </c>
      <c r="Y52" s="21">
        <f>IF(AND(Y$31&gt;='15Punkteschema'!$D13,Y$31&lt;='15Punkteschema'!$E13),'15Punkteschema'!$A13,0)</f>
        <v>0</v>
      </c>
      <c r="Z52" s="21">
        <f>IF(AND(Z$31&gt;='15Punkteschema'!$D13,Z$31&lt;='15Punkteschema'!$E13),'15Punkteschema'!$A13,0)</f>
        <v>0</v>
      </c>
      <c r="AA52" s="21">
        <f>IF(AND(AA$31&gt;='15Punkteschema'!$D13,AA$31&lt;='15Punkteschema'!$E13),'15Punkteschema'!$A13,0)</f>
        <v>0</v>
      </c>
      <c r="AB52" s="21">
        <f>IF(AND(AB$31&gt;='15Punkteschema'!$D13,AB$31&lt;='15Punkteschema'!$E13),'15Punkteschema'!$A13,0)</f>
        <v>0</v>
      </c>
      <c r="AC52" s="21">
        <f>IF(AND(AC$31&gt;='15Punkteschema'!$D13,AC$31&lt;='15Punkteschema'!$E13),'15Punkteschema'!$A13,0)</f>
        <v>0</v>
      </c>
      <c r="AD52" s="21">
        <f>IF(AND(AD$31&gt;='15Punkteschema'!$D13,AD$31&lt;='15Punkteschema'!$E13),'15Punkteschema'!$A13,0)</f>
        <v>0</v>
      </c>
      <c r="AE52" s="21">
        <f>IF(AND(AE$31&gt;='15Punkteschema'!$D13,AE$31&lt;='15Punkteschema'!$E13),'15Punkteschema'!$A13,0)</f>
        <v>0</v>
      </c>
      <c r="AF52" s="21">
        <f>IF(AND(AF$31&gt;='15Punkteschema'!$D13,AF$31&lt;='15Punkteschema'!$E13),'15Punkteschema'!$A13,0)</f>
        <v>0</v>
      </c>
      <c r="AG52" s="21">
        <f>IF(AND(AG$31&gt;='15Punkteschema'!$D13,AG$31&lt;='15Punkteschema'!$E13),'15Punkteschema'!$A13,0)</f>
        <v>0</v>
      </c>
      <c r="AH52" s="21">
        <f>IF(AND(AH$31&gt;='15Punkteschema'!$D13,AH$31&lt;='15Punkteschema'!$E13),'15Punkteschema'!$A13,0)</f>
        <v>0</v>
      </c>
      <c r="AI52" s="21">
        <f>IF(AND(AI$31&gt;='15Punkteschema'!$D13,AI$31&lt;='15Punkteschema'!$E13),'15Punkteschema'!$A13,0)</f>
        <v>0</v>
      </c>
      <c r="AJ52" s="21">
        <f>IF(AND(AJ$31&gt;='15Punkteschema'!$D13,AJ$31&lt;='15Punkteschema'!$E13),'15Punkteschema'!$A13,0)</f>
        <v>0</v>
      </c>
      <c r="AK52" s="21">
        <f>IF(AND(AK$31&gt;='15Punkteschema'!$D13,AK$31&lt;='15Punkteschema'!$E13),'15Punkteschema'!$A13,0)</f>
        <v>0</v>
      </c>
      <c r="AL52" s="21">
        <f>IF(AND(AL$31&gt;='15Punkteschema'!$D13,AL$31&lt;='15Punkteschema'!$E13),'15Punkteschema'!$A13,0)</f>
        <v>0</v>
      </c>
      <c r="AM52" s="21">
        <f>IF(AND(AM$31&gt;='15Punkteschema'!$D13,AM$31&lt;='15Punkteschema'!$E13),'15Punkteschema'!$A13,0)</f>
        <v>0</v>
      </c>
      <c r="AN52" s="21">
        <f>IF(AND(AN$31&gt;='15Punkteschema'!$D13,AN$31&lt;='15Punkteschema'!$E13),'15Punkteschema'!$A13,0)</f>
        <v>0</v>
      </c>
      <c r="AO52" s="21">
        <f>IF(AND(AO$31&gt;='15Punkteschema'!$D13,AO$31&lt;='15Punkteschema'!$E13),'15Punkteschema'!$A13,0)</f>
        <v>0</v>
      </c>
      <c r="AP52" s="21">
        <f>IF(AND(AP$31&gt;='15Punkteschema'!$D13,AP$31&lt;='15Punkteschema'!$E13),'15Punkteschema'!$A13,0)</f>
        <v>0</v>
      </c>
      <c r="AQ52" s="21">
        <f>IF(AND(AQ$31&gt;='15Punkteschema'!$D13,AQ$31&lt;='15Punkteschema'!$E13),'15Punkteschema'!$A13,0)</f>
        <v>0</v>
      </c>
      <c r="AR52" s="21">
        <f>IF(AND(AR$31&gt;='15Punkteschema'!$D13,AR$31&lt;='15Punkteschema'!$E13),'15Punkteschema'!$A13,0)</f>
        <v>0</v>
      </c>
      <c r="AS52" s="21">
        <f>IF(AND(AS$31&gt;='15Punkteschema'!$D13,AS$31&lt;='15Punkteschema'!$E13),'15Punkteschema'!$A13,0)</f>
        <v>0</v>
      </c>
      <c r="AT52" s="21">
        <f>IF(AND(AT$31&gt;='15Punkteschema'!$D13,AT$31&lt;='15Punkteschema'!$E13),'15Punkteschema'!$A13,0)</f>
        <v>0</v>
      </c>
      <c r="AU52" s="21">
        <f>IF(AND(AU$31&gt;='15Punkteschema'!$D13,AU$31&lt;='15Punkteschema'!$E13),'15Punkteschema'!$A13,0)</f>
        <v>0</v>
      </c>
      <c r="AV52" s="21">
        <f>IF(AND(AV$31&gt;='15Punkteschema'!$D13,AV$31&lt;='15Punkteschema'!$E13),'15Punkteschema'!$A13,0)</f>
        <v>0</v>
      </c>
      <c r="AW52" s="21">
        <f>IF(AND(AW$31&gt;='15Punkteschema'!$D13,AW$31&lt;='15Punkteschema'!$E13),'15Punkteschema'!$A13,0)</f>
        <v>0</v>
      </c>
      <c r="AX52" s="21">
        <f>IF(AND(AX$31&gt;='15Punkteschema'!$D13,AX$31&lt;='15Punkteschema'!$E13),'15Punkteschema'!$A13,0)</f>
        <v>0</v>
      </c>
      <c r="AY52" s="21">
        <f>IF(AND(AY$31&gt;='15Punkteschema'!$D13,AY$31&lt;='15Punkteschema'!$E13),'15Punkteschema'!$A13,0)</f>
        <v>0</v>
      </c>
      <c r="AZ52" s="21">
        <f>IF(AND(AZ$31&gt;='15Punkteschema'!$D13,AZ$31&lt;='15Punkteschema'!$E13),'15Punkteschema'!$A13,0)</f>
        <v>0</v>
      </c>
      <c r="BA52" s="21">
        <f>IF(AND(BA$31&gt;='15Punkteschema'!$D13,BA$31&lt;='15Punkteschema'!$E13),'15Punkteschema'!$A13,0)</f>
        <v>0</v>
      </c>
      <c r="BB52" s="21">
        <f>IF(AND(BB$31&gt;='15Punkteschema'!$D13,BB$31&lt;='15Punkteschema'!$E13),'15Punkteschema'!$A13,0)</f>
        <v>0</v>
      </c>
    </row>
    <row r="53" spans="1:54" s="21" customFormat="1" ht="12.75" hidden="1" customHeight="1">
      <c r="A53" s="21" t="s">
        <v>25</v>
      </c>
      <c r="D53" s="21">
        <f>IF(AND(D$31&gt;='15Punkteschema'!$D14,D$31&lt;='15Punkteschema'!$E14),'15Punkteschema'!$A14,0)</f>
        <v>0</v>
      </c>
      <c r="F53" s="21">
        <f>IF(AND(F$31&gt;='15Punkteschema'!$D14,F$31&lt;='15Punkteschema'!$E14),'15Punkteschema'!$A14,0)</f>
        <v>0</v>
      </c>
      <c r="G53" s="21">
        <f>IF(AND(G$31&gt;='15Punkteschema'!$D14,G$31&lt;='15Punkteschema'!$E14),'15Punkteschema'!$A14,0)</f>
        <v>0</v>
      </c>
      <c r="H53" s="21">
        <f>IF(AND(H$31&gt;='15Punkteschema'!$D14,H$31&lt;='15Punkteschema'!$E14),'15Punkteschema'!$A14,0)</f>
        <v>0</v>
      </c>
      <c r="I53" s="21">
        <f>IF(AND(I$31&gt;='15Punkteschema'!$D14,I$31&lt;='15Punkteschema'!$E14),'15Punkteschema'!$A14,0)</f>
        <v>0</v>
      </c>
      <c r="J53" s="21">
        <f>IF(AND(J$31&gt;='15Punkteschema'!$D14,J$31&lt;='15Punkteschema'!$E14),'15Punkteschema'!$A14,0)</f>
        <v>0</v>
      </c>
      <c r="K53" s="21">
        <f>IF(AND(K$31&gt;='15Punkteschema'!$D14,K$31&lt;='15Punkteschema'!$E14),'15Punkteschema'!$A14,0)</f>
        <v>0</v>
      </c>
      <c r="L53" s="21">
        <f>IF(AND(L$31&gt;='15Punkteschema'!$D14,L$31&lt;='15Punkteschema'!$E14),'15Punkteschema'!$A14,0)</f>
        <v>0</v>
      </c>
      <c r="M53" s="21">
        <f>IF(AND(M$31&gt;='15Punkteschema'!$D14,M$31&lt;='15Punkteschema'!$E14),'15Punkteschema'!$A14,0)</f>
        <v>0</v>
      </c>
      <c r="N53" s="21">
        <f>IF(AND(N$31&gt;='15Punkteschema'!$D14,N$31&lt;='15Punkteschema'!$E14),'15Punkteschema'!$A14,0)</f>
        <v>0</v>
      </c>
      <c r="O53" s="21">
        <f>IF(AND(O$31&gt;='15Punkteschema'!$D14,O$31&lt;='15Punkteschema'!$E14),'15Punkteschema'!$A14,0)</f>
        <v>0</v>
      </c>
      <c r="P53" s="21">
        <f>IF(AND(P$31&gt;='15Punkteschema'!$D14,P$31&lt;='15Punkteschema'!$E14),'15Punkteschema'!$A14,0)</f>
        <v>0</v>
      </c>
      <c r="Q53" s="21">
        <f>IF(AND(Q$31&gt;='15Punkteschema'!$D14,Q$31&lt;='15Punkteschema'!$E14),'15Punkteschema'!$A14,0)</f>
        <v>0</v>
      </c>
      <c r="R53" s="21">
        <f>IF(AND(R$31&gt;='15Punkteschema'!$D14,R$31&lt;='15Punkteschema'!$E14),'15Punkteschema'!$A14,0)</f>
        <v>0</v>
      </c>
      <c r="S53" s="21">
        <f>IF(AND(S$31&gt;='15Punkteschema'!$D14,S$31&lt;='15Punkteschema'!$E14),'15Punkteschema'!$A14,0)</f>
        <v>0</v>
      </c>
      <c r="T53" s="21">
        <f>IF(AND(T$31&gt;='15Punkteschema'!$D14,T$31&lt;='15Punkteschema'!$E14),'15Punkteschema'!$A14,0)</f>
        <v>0</v>
      </c>
      <c r="U53" s="21">
        <f>IF(AND(U$31&gt;='15Punkteschema'!$D14,U$31&lt;='15Punkteschema'!$E14),'15Punkteschema'!$A14,0)</f>
        <v>0</v>
      </c>
      <c r="V53" s="21">
        <f>IF(AND(V$31&gt;='15Punkteschema'!$D14,V$31&lt;='15Punkteschema'!$E14),'15Punkteschema'!$A14,0)</f>
        <v>0</v>
      </c>
      <c r="W53" s="21">
        <f>IF(AND(W$31&gt;='15Punkteschema'!$D14,W$31&lt;='15Punkteschema'!$E14),'15Punkteschema'!$A14,0)</f>
        <v>0</v>
      </c>
      <c r="X53" s="21">
        <f>IF(AND(X$31&gt;='15Punkteschema'!$D14,X$31&lt;='15Punkteschema'!$E14),'15Punkteschema'!$A14,0)</f>
        <v>0</v>
      </c>
      <c r="Y53" s="21">
        <f>IF(AND(Y$31&gt;='15Punkteschema'!$D14,Y$31&lt;='15Punkteschema'!$E14),'15Punkteschema'!$A14,0)</f>
        <v>0</v>
      </c>
      <c r="Z53" s="21">
        <f>IF(AND(Z$31&gt;='15Punkteschema'!$D14,Z$31&lt;='15Punkteschema'!$E14),'15Punkteschema'!$A14,0)</f>
        <v>0</v>
      </c>
      <c r="AA53" s="21">
        <f>IF(AND(AA$31&gt;='15Punkteschema'!$D14,AA$31&lt;='15Punkteschema'!$E14),'15Punkteschema'!$A14,0)</f>
        <v>0</v>
      </c>
      <c r="AB53" s="21">
        <f>IF(AND(AB$31&gt;='15Punkteschema'!$D14,AB$31&lt;='15Punkteschema'!$E14),'15Punkteschema'!$A14,0)</f>
        <v>0</v>
      </c>
      <c r="AC53" s="21">
        <f>IF(AND(AC$31&gt;='15Punkteschema'!$D14,AC$31&lt;='15Punkteschema'!$E14),'15Punkteschema'!$A14,0)</f>
        <v>0</v>
      </c>
      <c r="AD53" s="21">
        <f>IF(AND(AD$31&gt;='15Punkteschema'!$D14,AD$31&lt;='15Punkteschema'!$E14),'15Punkteschema'!$A14,0)</f>
        <v>0</v>
      </c>
      <c r="AE53" s="21">
        <f>IF(AND(AE$31&gt;='15Punkteschema'!$D14,AE$31&lt;='15Punkteschema'!$E14),'15Punkteschema'!$A14,0)</f>
        <v>0</v>
      </c>
      <c r="AF53" s="21">
        <f>IF(AND(AF$31&gt;='15Punkteschema'!$D14,AF$31&lt;='15Punkteschema'!$E14),'15Punkteschema'!$A14,0)</f>
        <v>0</v>
      </c>
      <c r="AG53" s="21">
        <f>IF(AND(AG$31&gt;='15Punkteschema'!$D14,AG$31&lt;='15Punkteschema'!$E14),'15Punkteschema'!$A14,0)</f>
        <v>0</v>
      </c>
      <c r="AH53" s="21">
        <f>IF(AND(AH$31&gt;='15Punkteschema'!$D14,AH$31&lt;='15Punkteschema'!$E14),'15Punkteschema'!$A14,0)</f>
        <v>0</v>
      </c>
      <c r="AI53" s="21">
        <f>IF(AND(AI$31&gt;='15Punkteschema'!$D14,AI$31&lt;='15Punkteschema'!$E14),'15Punkteschema'!$A14,0)</f>
        <v>0</v>
      </c>
      <c r="AJ53" s="21">
        <f>IF(AND(AJ$31&gt;='15Punkteschema'!$D14,AJ$31&lt;='15Punkteschema'!$E14),'15Punkteschema'!$A14,0)</f>
        <v>0</v>
      </c>
      <c r="AK53" s="21">
        <f>IF(AND(AK$31&gt;='15Punkteschema'!$D14,AK$31&lt;='15Punkteschema'!$E14),'15Punkteschema'!$A14,0)</f>
        <v>0</v>
      </c>
      <c r="AL53" s="21">
        <f>IF(AND(AL$31&gt;='15Punkteschema'!$D14,AL$31&lt;='15Punkteschema'!$E14),'15Punkteschema'!$A14,0)</f>
        <v>0</v>
      </c>
      <c r="AM53" s="21">
        <f>IF(AND(AM$31&gt;='15Punkteschema'!$D14,AM$31&lt;='15Punkteschema'!$E14),'15Punkteschema'!$A14,0)</f>
        <v>0</v>
      </c>
      <c r="AN53" s="21">
        <f>IF(AND(AN$31&gt;='15Punkteschema'!$D14,AN$31&lt;='15Punkteschema'!$E14),'15Punkteschema'!$A14,0)</f>
        <v>0</v>
      </c>
      <c r="AO53" s="21">
        <f>IF(AND(AO$31&gt;='15Punkteschema'!$D14,AO$31&lt;='15Punkteschema'!$E14),'15Punkteschema'!$A14,0)</f>
        <v>0</v>
      </c>
      <c r="AP53" s="21">
        <f>IF(AND(AP$31&gt;='15Punkteschema'!$D14,AP$31&lt;='15Punkteschema'!$E14),'15Punkteschema'!$A14,0)</f>
        <v>0</v>
      </c>
      <c r="AQ53" s="21">
        <f>IF(AND(AQ$31&gt;='15Punkteschema'!$D14,AQ$31&lt;='15Punkteschema'!$E14),'15Punkteschema'!$A14,0)</f>
        <v>0</v>
      </c>
      <c r="AR53" s="21">
        <f>IF(AND(AR$31&gt;='15Punkteschema'!$D14,AR$31&lt;='15Punkteschema'!$E14),'15Punkteschema'!$A14,0)</f>
        <v>0</v>
      </c>
      <c r="AS53" s="21">
        <f>IF(AND(AS$31&gt;='15Punkteschema'!$D14,AS$31&lt;='15Punkteschema'!$E14),'15Punkteschema'!$A14,0)</f>
        <v>0</v>
      </c>
      <c r="AT53" s="21">
        <f>IF(AND(AT$31&gt;='15Punkteschema'!$D14,AT$31&lt;='15Punkteschema'!$E14),'15Punkteschema'!$A14,0)</f>
        <v>0</v>
      </c>
      <c r="AU53" s="21">
        <f>IF(AND(AU$31&gt;='15Punkteschema'!$D14,AU$31&lt;='15Punkteschema'!$E14),'15Punkteschema'!$A14,0)</f>
        <v>0</v>
      </c>
      <c r="AV53" s="21">
        <f>IF(AND(AV$31&gt;='15Punkteschema'!$D14,AV$31&lt;='15Punkteschema'!$E14),'15Punkteschema'!$A14,0)</f>
        <v>0</v>
      </c>
      <c r="AW53" s="21">
        <f>IF(AND(AW$31&gt;='15Punkteschema'!$D14,AW$31&lt;='15Punkteschema'!$E14),'15Punkteschema'!$A14,0)</f>
        <v>0</v>
      </c>
      <c r="AX53" s="21">
        <f>IF(AND(AX$31&gt;='15Punkteschema'!$D14,AX$31&lt;='15Punkteschema'!$E14),'15Punkteschema'!$A14,0)</f>
        <v>0</v>
      </c>
      <c r="AY53" s="21">
        <f>IF(AND(AY$31&gt;='15Punkteschema'!$D14,AY$31&lt;='15Punkteschema'!$E14),'15Punkteschema'!$A14,0)</f>
        <v>0</v>
      </c>
      <c r="AZ53" s="21">
        <f>IF(AND(AZ$31&gt;='15Punkteschema'!$D14,AZ$31&lt;='15Punkteschema'!$E14),'15Punkteschema'!$A14,0)</f>
        <v>0</v>
      </c>
      <c r="BA53" s="21">
        <f>IF(AND(BA$31&gt;='15Punkteschema'!$D14,BA$31&lt;='15Punkteschema'!$E14),'15Punkteschema'!$A14,0)</f>
        <v>0</v>
      </c>
      <c r="BB53" s="21">
        <f>IF(AND(BB$31&gt;='15Punkteschema'!$D14,BB$31&lt;='15Punkteschema'!$E14),'15Punkteschema'!$A14,0)</f>
        <v>0</v>
      </c>
    </row>
    <row r="54" spans="1:54" s="21" customFormat="1" ht="12.75" hidden="1" customHeight="1">
      <c r="A54" s="21" t="s">
        <v>25</v>
      </c>
      <c r="D54" s="21">
        <f>IF(AND(D$31&gt;='15Punkteschema'!$D15,D$31&lt;='15Punkteschema'!$E15),'15Punkteschema'!$A15,0)</f>
        <v>0</v>
      </c>
      <c r="F54" s="21">
        <f>IF(AND(F$31&gt;='15Punkteschema'!$D15,F$31&lt;='15Punkteschema'!$E15),'15Punkteschema'!$A15,0)</f>
        <v>0</v>
      </c>
      <c r="G54" s="21">
        <f>IF(AND(G$31&gt;='15Punkteschema'!$D15,G$31&lt;='15Punkteschema'!$E15),'15Punkteschema'!$A15,0)</f>
        <v>0</v>
      </c>
      <c r="H54" s="21">
        <f>IF(AND(H$31&gt;='15Punkteschema'!$D15,H$31&lt;='15Punkteschema'!$E15),'15Punkteschema'!$A15,0)</f>
        <v>0</v>
      </c>
      <c r="I54" s="21">
        <f>IF(AND(I$31&gt;='15Punkteschema'!$D15,I$31&lt;='15Punkteschema'!$E15),'15Punkteschema'!$A15,0)</f>
        <v>0</v>
      </c>
      <c r="J54" s="21">
        <f>IF(AND(J$31&gt;='15Punkteschema'!$D15,J$31&lt;='15Punkteschema'!$E15),'15Punkteschema'!$A15,0)</f>
        <v>0</v>
      </c>
      <c r="K54" s="21">
        <f>IF(AND(K$31&gt;='15Punkteschema'!$D15,K$31&lt;='15Punkteschema'!$E15),'15Punkteschema'!$A15,0)</f>
        <v>0</v>
      </c>
      <c r="L54" s="21">
        <f>IF(AND(L$31&gt;='15Punkteschema'!$D15,L$31&lt;='15Punkteschema'!$E15),'15Punkteschema'!$A15,0)</f>
        <v>0</v>
      </c>
      <c r="M54" s="21">
        <f>IF(AND(M$31&gt;='15Punkteschema'!$D15,M$31&lt;='15Punkteschema'!$E15),'15Punkteschema'!$A15,0)</f>
        <v>0</v>
      </c>
      <c r="N54" s="21">
        <f>IF(AND(N$31&gt;='15Punkteschema'!$D15,N$31&lt;='15Punkteschema'!$E15),'15Punkteschema'!$A15,0)</f>
        <v>0</v>
      </c>
      <c r="O54" s="21">
        <f>IF(AND(O$31&gt;='15Punkteschema'!$D15,O$31&lt;='15Punkteschema'!$E15),'15Punkteschema'!$A15,0)</f>
        <v>0</v>
      </c>
      <c r="P54" s="21">
        <f>IF(AND(P$31&gt;='15Punkteschema'!$D15,P$31&lt;='15Punkteschema'!$E15),'15Punkteschema'!$A15,0)</f>
        <v>0</v>
      </c>
      <c r="Q54" s="21">
        <f>IF(AND(Q$31&gt;='15Punkteschema'!$D15,Q$31&lt;='15Punkteschema'!$E15),'15Punkteschema'!$A15,0)</f>
        <v>0</v>
      </c>
      <c r="R54" s="21">
        <f>IF(AND(R$31&gt;='15Punkteschema'!$D15,R$31&lt;='15Punkteschema'!$E15),'15Punkteschema'!$A15,0)</f>
        <v>0</v>
      </c>
      <c r="S54" s="21">
        <f>IF(AND(S$31&gt;='15Punkteschema'!$D15,S$31&lt;='15Punkteschema'!$E15),'15Punkteschema'!$A15,0)</f>
        <v>0</v>
      </c>
      <c r="T54" s="21">
        <f>IF(AND(T$31&gt;='15Punkteschema'!$D15,T$31&lt;='15Punkteschema'!$E15),'15Punkteschema'!$A15,0)</f>
        <v>0</v>
      </c>
      <c r="U54" s="21">
        <f>IF(AND(U$31&gt;='15Punkteschema'!$D15,U$31&lt;='15Punkteschema'!$E15),'15Punkteschema'!$A15,0)</f>
        <v>0</v>
      </c>
      <c r="V54" s="21">
        <f>IF(AND(V$31&gt;='15Punkteschema'!$D15,V$31&lt;='15Punkteschema'!$E15),'15Punkteschema'!$A15,0)</f>
        <v>0</v>
      </c>
      <c r="W54" s="21">
        <f>IF(AND(W$31&gt;='15Punkteschema'!$D15,W$31&lt;='15Punkteschema'!$E15),'15Punkteschema'!$A15,0)</f>
        <v>0</v>
      </c>
      <c r="X54" s="21">
        <f>IF(AND(X$31&gt;='15Punkteschema'!$D15,X$31&lt;='15Punkteschema'!$E15),'15Punkteschema'!$A15,0)</f>
        <v>0</v>
      </c>
      <c r="Y54" s="21">
        <f>IF(AND(Y$31&gt;='15Punkteschema'!$D15,Y$31&lt;='15Punkteschema'!$E15),'15Punkteschema'!$A15,0)</f>
        <v>0</v>
      </c>
      <c r="Z54" s="21">
        <f>IF(AND(Z$31&gt;='15Punkteschema'!$D15,Z$31&lt;='15Punkteschema'!$E15),'15Punkteschema'!$A15,0)</f>
        <v>0</v>
      </c>
      <c r="AA54" s="21">
        <f>IF(AND(AA$31&gt;='15Punkteschema'!$D15,AA$31&lt;='15Punkteschema'!$E15),'15Punkteschema'!$A15,0)</f>
        <v>0</v>
      </c>
      <c r="AB54" s="21">
        <f>IF(AND(AB$31&gt;='15Punkteschema'!$D15,AB$31&lt;='15Punkteschema'!$E15),'15Punkteschema'!$A15,0)</f>
        <v>0</v>
      </c>
      <c r="AC54" s="21">
        <f>IF(AND(AC$31&gt;='15Punkteschema'!$D15,AC$31&lt;='15Punkteschema'!$E15),'15Punkteschema'!$A15,0)</f>
        <v>0</v>
      </c>
      <c r="AD54" s="21">
        <f>IF(AND(AD$31&gt;='15Punkteschema'!$D15,AD$31&lt;='15Punkteschema'!$E15),'15Punkteschema'!$A15,0)</f>
        <v>0</v>
      </c>
      <c r="AE54" s="21">
        <f>IF(AND(AE$31&gt;='15Punkteschema'!$D15,AE$31&lt;='15Punkteschema'!$E15),'15Punkteschema'!$A15,0)</f>
        <v>0</v>
      </c>
      <c r="AF54" s="21">
        <f>IF(AND(AF$31&gt;='15Punkteschema'!$D15,AF$31&lt;='15Punkteschema'!$E15),'15Punkteschema'!$A15,0)</f>
        <v>0</v>
      </c>
      <c r="AG54" s="21">
        <f>IF(AND(AG$31&gt;='15Punkteschema'!$D15,AG$31&lt;='15Punkteschema'!$E15),'15Punkteschema'!$A15,0)</f>
        <v>0</v>
      </c>
      <c r="AH54" s="21">
        <f>IF(AND(AH$31&gt;='15Punkteschema'!$D15,AH$31&lt;='15Punkteschema'!$E15),'15Punkteschema'!$A15,0)</f>
        <v>0</v>
      </c>
      <c r="AI54" s="21">
        <f>IF(AND(AI$31&gt;='15Punkteschema'!$D15,AI$31&lt;='15Punkteschema'!$E15),'15Punkteschema'!$A15,0)</f>
        <v>0</v>
      </c>
      <c r="AJ54" s="21">
        <f>IF(AND(AJ$31&gt;='15Punkteschema'!$D15,AJ$31&lt;='15Punkteschema'!$E15),'15Punkteschema'!$A15,0)</f>
        <v>0</v>
      </c>
      <c r="AK54" s="21">
        <f>IF(AND(AK$31&gt;='15Punkteschema'!$D15,AK$31&lt;='15Punkteschema'!$E15),'15Punkteschema'!$A15,0)</f>
        <v>0</v>
      </c>
      <c r="AL54" s="21">
        <f>IF(AND(AL$31&gt;='15Punkteschema'!$D15,AL$31&lt;='15Punkteschema'!$E15),'15Punkteschema'!$A15,0)</f>
        <v>0</v>
      </c>
      <c r="AM54" s="21">
        <f>IF(AND(AM$31&gt;='15Punkteschema'!$D15,AM$31&lt;='15Punkteschema'!$E15),'15Punkteschema'!$A15,0)</f>
        <v>0</v>
      </c>
      <c r="AN54" s="21">
        <f>IF(AND(AN$31&gt;='15Punkteschema'!$D15,AN$31&lt;='15Punkteschema'!$E15),'15Punkteschema'!$A15,0)</f>
        <v>0</v>
      </c>
      <c r="AO54" s="21">
        <f>IF(AND(AO$31&gt;='15Punkteschema'!$D15,AO$31&lt;='15Punkteschema'!$E15),'15Punkteschema'!$A15,0)</f>
        <v>0</v>
      </c>
      <c r="AP54" s="21">
        <f>IF(AND(AP$31&gt;='15Punkteschema'!$D15,AP$31&lt;='15Punkteschema'!$E15),'15Punkteschema'!$A15,0)</f>
        <v>0</v>
      </c>
      <c r="AQ54" s="21">
        <f>IF(AND(AQ$31&gt;='15Punkteschema'!$D15,AQ$31&lt;='15Punkteschema'!$E15),'15Punkteschema'!$A15,0)</f>
        <v>0</v>
      </c>
      <c r="AR54" s="21">
        <f>IF(AND(AR$31&gt;='15Punkteschema'!$D15,AR$31&lt;='15Punkteschema'!$E15),'15Punkteschema'!$A15,0)</f>
        <v>0</v>
      </c>
      <c r="AS54" s="21">
        <f>IF(AND(AS$31&gt;='15Punkteschema'!$D15,AS$31&lt;='15Punkteschema'!$E15),'15Punkteschema'!$A15,0)</f>
        <v>0</v>
      </c>
      <c r="AT54" s="21">
        <f>IF(AND(AT$31&gt;='15Punkteschema'!$D15,AT$31&lt;='15Punkteschema'!$E15),'15Punkteschema'!$A15,0)</f>
        <v>0</v>
      </c>
      <c r="AU54" s="21">
        <f>IF(AND(AU$31&gt;='15Punkteschema'!$D15,AU$31&lt;='15Punkteschema'!$E15),'15Punkteschema'!$A15,0)</f>
        <v>0</v>
      </c>
      <c r="AV54" s="21">
        <f>IF(AND(AV$31&gt;='15Punkteschema'!$D15,AV$31&lt;='15Punkteschema'!$E15),'15Punkteschema'!$A15,0)</f>
        <v>0</v>
      </c>
      <c r="AW54" s="21">
        <f>IF(AND(AW$31&gt;='15Punkteschema'!$D15,AW$31&lt;='15Punkteschema'!$E15),'15Punkteschema'!$A15,0)</f>
        <v>0</v>
      </c>
      <c r="AX54" s="21">
        <f>IF(AND(AX$31&gt;='15Punkteschema'!$D15,AX$31&lt;='15Punkteschema'!$E15),'15Punkteschema'!$A15,0)</f>
        <v>0</v>
      </c>
      <c r="AY54" s="21">
        <f>IF(AND(AY$31&gt;='15Punkteschema'!$D15,AY$31&lt;='15Punkteschema'!$E15),'15Punkteschema'!$A15,0)</f>
        <v>0</v>
      </c>
      <c r="AZ54" s="21">
        <f>IF(AND(AZ$31&gt;='15Punkteschema'!$D15,AZ$31&lt;='15Punkteschema'!$E15),'15Punkteschema'!$A15,0)</f>
        <v>0</v>
      </c>
      <c r="BA54" s="21">
        <f>IF(AND(BA$31&gt;='15Punkteschema'!$D15,BA$31&lt;='15Punkteschema'!$E15),'15Punkteschema'!$A15,0)</f>
        <v>0</v>
      </c>
      <c r="BB54" s="21">
        <f>IF(AND(BB$31&gt;='15Punkteschema'!$D15,BB$31&lt;='15Punkteschema'!$E15),'15Punkteschema'!$A15,0)</f>
        <v>0</v>
      </c>
    </row>
    <row r="55" spans="1:54" s="21" customFormat="1" ht="12.75" hidden="1" customHeight="1">
      <c r="A55" s="21" t="s">
        <v>25</v>
      </c>
      <c r="D55" s="21">
        <f>IF(AND(D$31&gt;='15Punkteschema'!$D16,D$31&lt;='15Punkteschema'!$E16),'15Punkteschema'!$A16,0)</f>
        <v>0</v>
      </c>
      <c r="F55" s="21">
        <f>IF(AND(F$31&gt;='15Punkteschema'!$D16,F$31&lt;='15Punkteschema'!$E16),'15Punkteschema'!$A16,0)</f>
        <v>0</v>
      </c>
      <c r="G55" s="21">
        <f>IF(AND(G$31&gt;='15Punkteschema'!$D16,G$31&lt;='15Punkteschema'!$E16),'15Punkteschema'!$A16,0)</f>
        <v>0</v>
      </c>
      <c r="H55" s="21">
        <f>IF(AND(H$31&gt;='15Punkteschema'!$D16,H$31&lt;='15Punkteschema'!$E16),'15Punkteschema'!$A16,0)</f>
        <v>0</v>
      </c>
      <c r="I55" s="21">
        <f>IF(AND(I$31&gt;='15Punkteschema'!$D16,I$31&lt;='15Punkteschema'!$E16),'15Punkteschema'!$A16,0)</f>
        <v>0</v>
      </c>
      <c r="J55" s="21">
        <f>IF(AND(J$31&gt;='15Punkteschema'!$D16,J$31&lt;='15Punkteschema'!$E16),'15Punkteschema'!$A16,0)</f>
        <v>0</v>
      </c>
      <c r="K55" s="21">
        <f>IF(AND(K$31&gt;='15Punkteschema'!$D16,K$31&lt;='15Punkteschema'!$E16),'15Punkteschema'!$A16,0)</f>
        <v>0</v>
      </c>
      <c r="L55" s="21">
        <f>IF(AND(L$31&gt;='15Punkteschema'!$D16,L$31&lt;='15Punkteschema'!$E16),'15Punkteschema'!$A16,0)</f>
        <v>0</v>
      </c>
      <c r="M55" s="21">
        <f>IF(AND(M$31&gt;='15Punkteschema'!$D16,M$31&lt;='15Punkteschema'!$E16),'15Punkteschema'!$A16,0)</f>
        <v>0</v>
      </c>
      <c r="N55" s="21">
        <f>IF(AND(N$31&gt;='15Punkteschema'!$D16,N$31&lt;='15Punkteschema'!$E16),'15Punkteschema'!$A16,0)</f>
        <v>0</v>
      </c>
      <c r="O55" s="21">
        <f>IF(AND(O$31&gt;='15Punkteschema'!$D16,O$31&lt;='15Punkteschema'!$E16),'15Punkteschema'!$A16,0)</f>
        <v>0</v>
      </c>
      <c r="P55" s="21">
        <f>IF(AND(P$31&gt;='15Punkteschema'!$D16,P$31&lt;='15Punkteschema'!$E16),'15Punkteschema'!$A16,0)</f>
        <v>0</v>
      </c>
      <c r="Q55" s="21">
        <f>IF(AND(Q$31&gt;='15Punkteschema'!$D16,Q$31&lt;='15Punkteschema'!$E16),'15Punkteschema'!$A16,0)</f>
        <v>0</v>
      </c>
      <c r="R55" s="21">
        <f>IF(AND(R$31&gt;='15Punkteschema'!$D16,R$31&lt;='15Punkteschema'!$E16),'15Punkteschema'!$A16,0)</f>
        <v>0</v>
      </c>
      <c r="S55" s="21">
        <f>IF(AND(S$31&gt;='15Punkteschema'!$D16,S$31&lt;='15Punkteschema'!$E16),'15Punkteschema'!$A16,0)</f>
        <v>0</v>
      </c>
      <c r="T55" s="21">
        <f>IF(AND(T$31&gt;='15Punkteschema'!$D16,T$31&lt;='15Punkteschema'!$E16),'15Punkteschema'!$A16,0)</f>
        <v>0</v>
      </c>
      <c r="U55" s="21">
        <f>IF(AND(U$31&gt;='15Punkteschema'!$D16,U$31&lt;='15Punkteschema'!$E16),'15Punkteschema'!$A16,0)</f>
        <v>0</v>
      </c>
      <c r="V55" s="21">
        <f>IF(AND(V$31&gt;='15Punkteschema'!$D16,V$31&lt;='15Punkteschema'!$E16),'15Punkteschema'!$A16,0)</f>
        <v>0</v>
      </c>
      <c r="W55" s="21">
        <f>IF(AND(W$31&gt;='15Punkteschema'!$D16,W$31&lt;='15Punkteschema'!$E16),'15Punkteschema'!$A16,0)</f>
        <v>0</v>
      </c>
      <c r="X55" s="21">
        <f>IF(AND(X$31&gt;='15Punkteschema'!$D16,X$31&lt;='15Punkteschema'!$E16),'15Punkteschema'!$A16,0)</f>
        <v>0</v>
      </c>
      <c r="Y55" s="21">
        <f>IF(AND(Y$31&gt;='15Punkteschema'!$D16,Y$31&lt;='15Punkteschema'!$E16),'15Punkteschema'!$A16,0)</f>
        <v>0</v>
      </c>
      <c r="Z55" s="21">
        <f>IF(AND(Z$31&gt;='15Punkteschema'!$D16,Z$31&lt;='15Punkteschema'!$E16),'15Punkteschema'!$A16,0)</f>
        <v>0</v>
      </c>
      <c r="AA55" s="21">
        <f>IF(AND(AA$31&gt;='15Punkteschema'!$D16,AA$31&lt;='15Punkteschema'!$E16),'15Punkteschema'!$A16,0)</f>
        <v>0</v>
      </c>
      <c r="AB55" s="21">
        <f>IF(AND(AB$31&gt;='15Punkteschema'!$D16,AB$31&lt;='15Punkteschema'!$E16),'15Punkteschema'!$A16,0)</f>
        <v>0</v>
      </c>
      <c r="AC55" s="21">
        <f>IF(AND(AC$31&gt;='15Punkteschema'!$D16,AC$31&lt;='15Punkteschema'!$E16),'15Punkteschema'!$A16,0)</f>
        <v>0</v>
      </c>
      <c r="AD55" s="21">
        <f>IF(AND(AD$31&gt;='15Punkteschema'!$D16,AD$31&lt;='15Punkteschema'!$E16),'15Punkteschema'!$A16,0)</f>
        <v>0</v>
      </c>
      <c r="AE55" s="21">
        <f>IF(AND(AE$31&gt;='15Punkteschema'!$D16,AE$31&lt;='15Punkteschema'!$E16),'15Punkteschema'!$A16,0)</f>
        <v>0</v>
      </c>
      <c r="AF55" s="21">
        <f>IF(AND(AF$31&gt;='15Punkteschema'!$D16,AF$31&lt;='15Punkteschema'!$E16),'15Punkteschema'!$A16,0)</f>
        <v>0</v>
      </c>
      <c r="AG55" s="21">
        <f>IF(AND(AG$31&gt;='15Punkteschema'!$D16,AG$31&lt;='15Punkteschema'!$E16),'15Punkteschema'!$A16,0)</f>
        <v>0</v>
      </c>
      <c r="AH55" s="21">
        <f>IF(AND(AH$31&gt;='15Punkteschema'!$D16,AH$31&lt;='15Punkteschema'!$E16),'15Punkteschema'!$A16,0)</f>
        <v>0</v>
      </c>
      <c r="AI55" s="21">
        <f>IF(AND(AI$31&gt;='15Punkteschema'!$D16,AI$31&lt;='15Punkteschema'!$E16),'15Punkteschema'!$A16,0)</f>
        <v>0</v>
      </c>
      <c r="AJ55" s="21">
        <f>IF(AND(AJ$31&gt;='15Punkteschema'!$D16,AJ$31&lt;='15Punkteschema'!$E16),'15Punkteschema'!$A16,0)</f>
        <v>0</v>
      </c>
      <c r="AK55" s="21">
        <f>IF(AND(AK$31&gt;='15Punkteschema'!$D16,AK$31&lt;='15Punkteschema'!$E16),'15Punkteschema'!$A16,0)</f>
        <v>0</v>
      </c>
      <c r="AL55" s="21">
        <f>IF(AND(AL$31&gt;='15Punkteschema'!$D16,AL$31&lt;='15Punkteschema'!$E16),'15Punkteschema'!$A16,0)</f>
        <v>0</v>
      </c>
      <c r="AM55" s="21">
        <f>IF(AND(AM$31&gt;='15Punkteschema'!$D16,AM$31&lt;='15Punkteschema'!$E16),'15Punkteschema'!$A16,0)</f>
        <v>0</v>
      </c>
      <c r="AN55" s="21">
        <f>IF(AND(AN$31&gt;='15Punkteschema'!$D16,AN$31&lt;='15Punkteschema'!$E16),'15Punkteschema'!$A16,0)</f>
        <v>0</v>
      </c>
      <c r="AO55" s="21">
        <f>IF(AND(AO$31&gt;='15Punkteschema'!$D16,AO$31&lt;='15Punkteschema'!$E16),'15Punkteschema'!$A16,0)</f>
        <v>0</v>
      </c>
      <c r="AP55" s="21">
        <f>IF(AND(AP$31&gt;='15Punkteschema'!$D16,AP$31&lt;='15Punkteschema'!$E16),'15Punkteschema'!$A16,0)</f>
        <v>0</v>
      </c>
      <c r="AQ55" s="21">
        <f>IF(AND(AQ$31&gt;='15Punkteschema'!$D16,AQ$31&lt;='15Punkteschema'!$E16),'15Punkteschema'!$A16,0)</f>
        <v>0</v>
      </c>
      <c r="AR55" s="21">
        <f>IF(AND(AR$31&gt;='15Punkteschema'!$D16,AR$31&lt;='15Punkteschema'!$E16),'15Punkteschema'!$A16,0)</f>
        <v>0</v>
      </c>
      <c r="AS55" s="21">
        <f>IF(AND(AS$31&gt;='15Punkteschema'!$D16,AS$31&lt;='15Punkteschema'!$E16),'15Punkteschema'!$A16,0)</f>
        <v>0</v>
      </c>
      <c r="AT55" s="21">
        <f>IF(AND(AT$31&gt;='15Punkteschema'!$D16,AT$31&lt;='15Punkteschema'!$E16),'15Punkteschema'!$A16,0)</f>
        <v>0</v>
      </c>
      <c r="AU55" s="21">
        <f>IF(AND(AU$31&gt;='15Punkteschema'!$D16,AU$31&lt;='15Punkteschema'!$E16),'15Punkteschema'!$A16,0)</f>
        <v>0</v>
      </c>
      <c r="AV55" s="21">
        <f>IF(AND(AV$31&gt;='15Punkteschema'!$D16,AV$31&lt;='15Punkteschema'!$E16),'15Punkteschema'!$A16,0)</f>
        <v>0</v>
      </c>
      <c r="AW55" s="21">
        <f>IF(AND(AW$31&gt;='15Punkteschema'!$D16,AW$31&lt;='15Punkteschema'!$E16),'15Punkteschema'!$A16,0)</f>
        <v>0</v>
      </c>
      <c r="AX55" s="21">
        <f>IF(AND(AX$31&gt;='15Punkteschema'!$D16,AX$31&lt;='15Punkteschema'!$E16),'15Punkteschema'!$A16,0)</f>
        <v>0</v>
      </c>
      <c r="AY55" s="21">
        <f>IF(AND(AY$31&gt;='15Punkteschema'!$D16,AY$31&lt;='15Punkteschema'!$E16),'15Punkteschema'!$A16,0)</f>
        <v>0</v>
      </c>
      <c r="AZ55" s="21">
        <f>IF(AND(AZ$31&gt;='15Punkteschema'!$D16,AZ$31&lt;='15Punkteschema'!$E16),'15Punkteschema'!$A16,0)</f>
        <v>0</v>
      </c>
      <c r="BA55" s="21">
        <f>IF(AND(BA$31&gt;='15Punkteschema'!$D16,BA$31&lt;='15Punkteschema'!$E16),'15Punkteschema'!$A16,0)</f>
        <v>0</v>
      </c>
      <c r="BB55" s="21">
        <f>IF(AND(BB$31&gt;='15Punkteschema'!$D16,BB$31&lt;='15Punkteschema'!$E16),'15Punkteschema'!$A16,0)</f>
        <v>0</v>
      </c>
    </row>
    <row r="56" spans="1:54" s="21" customFormat="1" ht="12.75" hidden="1" customHeight="1">
      <c r="A56" s="21" t="s">
        <v>25</v>
      </c>
      <c r="D56" s="21">
        <f>IF(AND(D$31&gt;='15Punkteschema'!$D17,D$31&lt;='15Punkteschema'!$E17),'15Punkteschema'!$A17,0)</f>
        <v>0</v>
      </c>
      <c r="F56" s="21">
        <f>IF(AND(F$31&gt;='15Punkteschema'!$D17,F$31&lt;='15Punkteschema'!$E17),'15Punkteschema'!$A17,0)</f>
        <v>0</v>
      </c>
      <c r="G56" s="21">
        <f>IF(AND(G$31&gt;='15Punkteschema'!$D17,G$31&lt;='15Punkteschema'!$E17),'15Punkteschema'!$A17,0)</f>
        <v>0</v>
      </c>
      <c r="H56" s="21">
        <f>IF(AND(H$31&gt;='15Punkteschema'!$D17,H$31&lt;='15Punkteschema'!$E17),'15Punkteschema'!$A17,0)</f>
        <v>0</v>
      </c>
      <c r="I56" s="21">
        <f>IF(AND(I$31&gt;='15Punkteschema'!$D17,I$31&lt;='15Punkteschema'!$E17),'15Punkteschema'!$A17,0)</f>
        <v>0</v>
      </c>
      <c r="J56" s="21">
        <f>IF(AND(J$31&gt;='15Punkteschema'!$D17,J$31&lt;='15Punkteschema'!$E17),'15Punkteschema'!$A17,0)</f>
        <v>0</v>
      </c>
      <c r="K56" s="21">
        <f>IF(AND(K$31&gt;='15Punkteschema'!$D17,K$31&lt;='15Punkteschema'!$E17),'15Punkteschema'!$A17,0)</f>
        <v>0</v>
      </c>
      <c r="L56" s="21">
        <f>IF(AND(L$31&gt;='15Punkteschema'!$D17,L$31&lt;='15Punkteschema'!$E17),'15Punkteschema'!$A17,0)</f>
        <v>0</v>
      </c>
      <c r="M56" s="21">
        <f>IF(AND(M$31&gt;='15Punkteschema'!$D17,M$31&lt;='15Punkteschema'!$E17),'15Punkteschema'!$A17,0)</f>
        <v>0</v>
      </c>
      <c r="N56" s="21">
        <f>IF(AND(N$31&gt;='15Punkteschema'!$D17,N$31&lt;='15Punkteschema'!$E17),'15Punkteschema'!$A17,0)</f>
        <v>0</v>
      </c>
      <c r="O56" s="21">
        <f>IF(AND(O$31&gt;='15Punkteschema'!$D17,O$31&lt;='15Punkteschema'!$E17),'15Punkteschema'!$A17,0)</f>
        <v>0</v>
      </c>
      <c r="P56" s="21">
        <f>IF(AND(P$31&gt;='15Punkteschema'!$D17,P$31&lt;='15Punkteschema'!$E17),'15Punkteschema'!$A17,0)</f>
        <v>0</v>
      </c>
      <c r="Q56" s="21">
        <f>IF(AND(Q$31&gt;='15Punkteschema'!$D17,Q$31&lt;='15Punkteschema'!$E17),'15Punkteschema'!$A17,0)</f>
        <v>0</v>
      </c>
      <c r="R56" s="21">
        <f>IF(AND(R$31&gt;='15Punkteschema'!$D17,R$31&lt;='15Punkteschema'!$E17),'15Punkteschema'!$A17,0)</f>
        <v>0</v>
      </c>
      <c r="S56" s="21">
        <f>IF(AND(S$31&gt;='15Punkteschema'!$D17,S$31&lt;='15Punkteschema'!$E17),'15Punkteschema'!$A17,0)</f>
        <v>0</v>
      </c>
      <c r="T56" s="21">
        <f>IF(AND(T$31&gt;='15Punkteschema'!$D17,T$31&lt;='15Punkteschema'!$E17),'15Punkteschema'!$A17,0)</f>
        <v>0</v>
      </c>
      <c r="U56" s="21">
        <f>IF(AND(U$31&gt;='15Punkteschema'!$D17,U$31&lt;='15Punkteschema'!$E17),'15Punkteschema'!$A17,0)</f>
        <v>0</v>
      </c>
      <c r="V56" s="21">
        <f>IF(AND(V$31&gt;='15Punkteschema'!$D17,V$31&lt;='15Punkteschema'!$E17),'15Punkteschema'!$A17,0)</f>
        <v>0</v>
      </c>
      <c r="W56" s="21">
        <f>IF(AND(W$31&gt;='15Punkteschema'!$D17,W$31&lt;='15Punkteschema'!$E17),'15Punkteschema'!$A17,0)</f>
        <v>0</v>
      </c>
      <c r="X56" s="21">
        <f>IF(AND(X$31&gt;='15Punkteschema'!$D17,X$31&lt;='15Punkteschema'!$E17),'15Punkteschema'!$A17,0)</f>
        <v>0</v>
      </c>
      <c r="Y56" s="21">
        <f>IF(AND(Y$31&gt;='15Punkteschema'!$D17,Y$31&lt;='15Punkteschema'!$E17),'15Punkteschema'!$A17,0)</f>
        <v>0</v>
      </c>
      <c r="Z56" s="21">
        <f>IF(AND(Z$31&gt;='15Punkteschema'!$D17,Z$31&lt;='15Punkteschema'!$E17),'15Punkteschema'!$A17,0)</f>
        <v>0</v>
      </c>
      <c r="AA56" s="21">
        <f>IF(AND(AA$31&gt;='15Punkteschema'!$D17,AA$31&lt;='15Punkteschema'!$E17),'15Punkteschema'!$A17,0)</f>
        <v>0</v>
      </c>
      <c r="AB56" s="21">
        <f>IF(AND(AB$31&gt;='15Punkteschema'!$D17,AB$31&lt;='15Punkteschema'!$E17),'15Punkteschema'!$A17,0)</f>
        <v>0</v>
      </c>
      <c r="AC56" s="21">
        <f>IF(AND(AC$31&gt;='15Punkteschema'!$D17,AC$31&lt;='15Punkteschema'!$E17),'15Punkteschema'!$A17,0)</f>
        <v>0</v>
      </c>
      <c r="AD56" s="21">
        <f>IF(AND(AD$31&gt;='15Punkteschema'!$D17,AD$31&lt;='15Punkteschema'!$E17),'15Punkteschema'!$A17,0)</f>
        <v>0</v>
      </c>
      <c r="AE56" s="21">
        <f>IF(AND(AE$31&gt;='15Punkteschema'!$D17,AE$31&lt;='15Punkteschema'!$E17),'15Punkteschema'!$A17,0)</f>
        <v>0</v>
      </c>
      <c r="AF56" s="21">
        <f>IF(AND(AF$31&gt;='15Punkteschema'!$D17,AF$31&lt;='15Punkteschema'!$E17),'15Punkteschema'!$A17,0)</f>
        <v>0</v>
      </c>
      <c r="AG56" s="21">
        <f>IF(AND(AG$31&gt;='15Punkteschema'!$D17,AG$31&lt;='15Punkteschema'!$E17),'15Punkteschema'!$A17,0)</f>
        <v>0</v>
      </c>
      <c r="AH56" s="21">
        <f>IF(AND(AH$31&gt;='15Punkteschema'!$D17,AH$31&lt;='15Punkteschema'!$E17),'15Punkteschema'!$A17,0)</f>
        <v>0</v>
      </c>
      <c r="AI56" s="21">
        <f>IF(AND(AI$31&gt;='15Punkteschema'!$D17,AI$31&lt;='15Punkteschema'!$E17),'15Punkteschema'!$A17,0)</f>
        <v>0</v>
      </c>
      <c r="AJ56" s="21">
        <f>IF(AND(AJ$31&gt;='15Punkteschema'!$D17,AJ$31&lt;='15Punkteschema'!$E17),'15Punkteschema'!$A17,0)</f>
        <v>0</v>
      </c>
      <c r="AK56" s="21">
        <f>IF(AND(AK$31&gt;='15Punkteschema'!$D17,AK$31&lt;='15Punkteschema'!$E17),'15Punkteschema'!$A17,0)</f>
        <v>0</v>
      </c>
      <c r="AL56" s="21">
        <f>IF(AND(AL$31&gt;='15Punkteschema'!$D17,AL$31&lt;='15Punkteschema'!$E17),'15Punkteschema'!$A17,0)</f>
        <v>0</v>
      </c>
      <c r="AM56" s="21">
        <f>IF(AND(AM$31&gt;='15Punkteschema'!$D17,AM$31&lt;='15Punkteschema'!$E17),'15Punkteschema'!$A17,0)</f>
        <v>0</v>
      </c>
      <c r="AN56" s="21">
        <f>IF(AND(AN$31&gt;='15Punkteschema'!$D17,AN$31&lt;='15Punkteschema'!$E17),'15Punkteschema'!$A17,0)</f>
        <v>0</v>
      </c>
      <c r="AO56" s="21">
        <f>IF(AND(AO$31&gt;='15Punkteschema'!$D17,AO$31&lt;='15Punkteschema'!$E17),'15Punkteschema'!$A17,0)</f>
        <v>0</v>
      </c>
      <c r="AP56" s="21">
        <f>IF(AND(AP$31&gt;='15Punkteschema'!$D17,AP$31&lt;='15Punkteschema'!$E17),'15Punkteschema'!$A17,0)</f>
        <v>0</v>
      </c>
      <c r="AQ56" s="21">
        <f>IF(AND(AQ$31&gt;='15Punkteschema'!$D17,AQ$31&lt;='15Punkteschema'!$E17),'15Punkteschema'!$A17,0)</f>
        <v>0</v>
      </c>
      <c r="AR56" s="21">
        <f>IF(AND(AR$31&gt;='15Punkteschema'!$D17,AR$31&lt;='15Punkteschema'!$E17),'15Punkteschema'!$A17,0)</f>
        <v>0</v>
      </c>
      <c r="AS56" s="21">
        <f>IF(AND(AS$31&gt;='15Punkteschema'!$D17,AS$31&lt;='15Punkteschema'!$E17),'15Punkteschema'!$A17,0)</f>
        <v>0</v>
      </c>
      <c r="AT56" s="21">
        <f>IF(AND(AT$31&gt;='15Punkteschema'!$D17,AT$31&lt;='15Punkteschema'!$E17),'15Punkteschema'!$A17,0)</f>
        <v>0</v>
      </c>
      <c r="AU56" s="21">
        <f>IF(AND(AU$31&gt;='15Punkteschema'!$D17,AU$31&lt;='15Punkteschema'!$E17),'15Punkteschema'!$A17,0)</f>
        <v>0</v>
      </c>
      <c r="AV56" s="21">
        <f>IF(AND(AV$31&gt;='15Punkteschema'!$D17,AV$31&lt;='15Punkteschema'!$E17),'15Punkteschema'!$A17,0)</f>
        <v>0</v>
      </c>
      <c r="AW56" s="21">
        <f>IF(AND(AW$31&gt;='15Punkteschema'!$D17,AW$31&lt;='15Punkteschema'!$E17),'15Punkteschema'!$A17,0)</f>
        <v>0</v>
      </c>
      <c r="AX56" s="21">
        <f>IF(AND(AX$31&gt;='15Punkteschema'!$D17,AX$31&lt;='15Punkteschema'!$E17),'15Punkteschema'!$A17,0)</f>
        <v>0</v>
      </c>
      <c r="AY56" s="21">
        <f>IF(AND(AY$31&gt;='15Punkteschema'!$D17,AY$31&lt;='15Punkteschema'!$E17),'15Punkteschema'!$A17,0)</f>
        <v>0</v>
      </c>
      <c r="AZ56" s="21">
        <f>IF(AND(AZ$31&gt;='15Punkteschema'!$D17,AZ$31&lt;='15Punkteschema'!$E17),'15Punkteschema'!$A17,0)</f>
        <v>0</v>
      </c>
      <c r="BA56" s="21">
        <f>IF(AND(BA$31&gt;='15Punkteschema'!$D17,BA$31&lt;='15Punkteschema'!$E17),'15Punkteschema'!$A17,0)</f>
        <v>0</v>
      </c>
      <c r="BB56" s="21">
        <f>IF(AND(BB$31&gt;='15Punkteschema'!$D17,BB$31&lt;='15Punkteschema'!$E17),'15Punkteschema'!$A17,0)</f>
        <v>0</v>
      </c>
    </row>
    <row r="57" spans="1:54" s="21" customFormat="1" ht="12.75" hidden="1" customHeight="1">
      <c r="A57" s="21" t="s">
        <v>26</v>
      </c>
      <c r="D57" s="21" t="str">
        <f>IF(D$31&gt;='15Punkteschema'!$D2,'15Punkteschema'!$B2,0)</f>
        <v>1+</v>
      </c>
      <c r="F57" s="21">
        <f>IF(F$31&gt;='15Punkteschema'!$D2,'15Punkteschema'!$B2,0)</f>
        <v>0</v>
      </c>
      <c r="G57" s="21">
        <f>IF(G$31&gt;='15Punkteschema'!$D2,'15Punkteschema'!$B2,0)</f>
        <v>0</v>
      </c>
      <c r="H57" s="21">
        <f>IF(H$31&gt;='15Punkteschema'!$D2,'15Punkteschema'!$B2,0)</f>
        <v>0</v>
      </c>
      <c r="I57" s="21">
        <f>IF(I$31&gt;='15Punkteschema'!$D2,'15Punkteschema'!$B2,0)</f>
        <v>0</v>
      </c>
      <c r="J57" s="21">
        <f>IF(J$31&gt;='15Punkteschema'!$D2,'15Punkteschema'!$B2,0)</f>
        <v>0</v>
      </c>
      <c r="K57" s="21">
        <f>IF(K$31&gt;='15Punkteschema'!$D2,'15Punkteschema'!$B2,0)</f>
        <v>0</v>
      </c>
      <c r="L57" s="21">
        <f>IF(L$31&gt;='15Punkteschema'!$D2,'15Punkteschema'!$B2,0)</f>
        <v>0</v>
      </c>
      <c r="M57" s="21">
        <f>IF(M$31&gt;='15Punkteschema'!$D2,'15Punkteschema'!$B2,0)</f>
        <v>0</v>
      </c>
      <c r="N57" s="21">
        <f>IF(N$31&gt;='15Punkteschema'!$D2,'15Punkteschema'!$B2,0)</f>
        <v>0</v>
      </c>
      <c r="O57" s="21">
        <f>IF(O$31&gt;='15Punkteschema'!$D2,'15Punkteschema'!$B2,0)</f>
        <v>0</v>
      </c>
      <c r="P57" s="21">
        <f>IF(P$31&gt;='15Punkteschema'!$D2,'15Punkteschema'!$B2,0)</f>
        <v>0</v>
      </c>
      <c r="Q57" s="21">
        <f>IF(Q$31&gt;='15Punkteschema'!$D2,'15Punkteschema'!$B2,0)</f>
        <v>0</v>
      </c>
      <c r="R57" s="21">
        <f>IF(R$31&gt;='15Punkteschema'!$D2,'15Punkteschema'!$B2,0)</f>
        <v>0</v>
      </c>
      <c r="S57" s="21">
        <f>IF(S$31&gt;='15Punkteschema'!$D2,'15Punkteschema'!$B2,0)</f>
        <v>0</v>
      </c>
      <c r="T57" s="21">
        <f>IF(T$31&gt;='15Punkteschema'!$D2,'15Punkteschema'!$B2,0)</f>
        <v>0</v>
      </c>
      <c r="U57" s="21">
        <f>IF(U$31&gt;='15Punkteschema'!$D2,'15Punkteschema'!$B2,0)</f>
        <v>0</v>
      </c>
      <c r="V57" s="21">
        <f>IF(V$31&gt;='15Punkteschema'!$D2,'15Punkteschema'!$B2,0)</f>
        <v>0</v>
      </c>
      <c r="W57" s="21">
        <f>IF(W$31&gt;='15Punkteschema'!$D2,'15Punkteschema'!$B2,0)</f>
        <v>0</v>
      </c>
      <c r="X57" s="21">
        <f>IF(X$31&gt;='15Punkteschema'!$D2,'15Punkteschema'!$B2,0)</f>
        <v>0</v>
      </c>
      <c r="Y57" s="21">
        <f>IF(Y$31&gt;='15Punkteschema'!$D2,'15Punkteschema'!$B2,0)</f>
        <v>0</v>
      </c>
      <c r="Z57" s="21">
        <f>IF(Z$31&gt;='15Punkteschema'!$D2,'15Punkteschema'!$B2,0)</f>
        <v>0</v>
      </c>
      <c r="AA57" s="21">
        <f>IF(AA$31&gt;='15Punkteschema'!$D2,'15Punkteschema'!$B2,0)</f>
        <v>0</v>
      </c>
      <c r="AB57" s="21">
        <f>IF(AB$31&gt;='15Punkteschema'!$D2,'15Punkteschema'!$B2,0)</f>
        <v>0</v>
      </c>
      <c r="AC57" s="21">
        <f>IF(AC$31&gt;='15Punkteschema'!$D2,'15Punkteschema'!$B2,0)</f>
        <v>0</v>
      </c>
      <c r="AD57" s="21">
        <f>IF(AD$31&gt;='15Punkteschema'!$D2,'15Punkteschema'!$B2,0)</f>
        <v>0</v>
      </c>
      <c r="AE57" s="21">
        <f>IF(AE$31&gt;='15Punkteschema'!$D2,'15Punkteschema'!$B2,0)</f>
        <v>0</v>
      </c>
      <c r="AF57" s="21">
        <f>IF(AF$31&gt;='15Punkteschema'!$D2,'15Punkteschema'!$B2,0)</f>
        <v>0</v>
      </c>
      <c r="AG57" s="21">
        <f>IF(AG$31&gt;='15Punkteschema'!$D2,'15Punkteschema'!$B2,0)</f>
        <v>0</v>
      </c>
      <c r="AH57" s="21">
        <f>IF(AH$31&gt;='15Punkteschema'!$D2,'15Punkteschema'!$B2,0)</f>
        <v>0</v>
      </c>
      <c r="AI57" s="21">
        <f>IF(AI$31&gt;='15Punkteschema'!$D2,'15Punkteschema'!$B2,0)</f>
        <v>0</v>
      </c>
      <c r="AJ57" s="21">
        <f>IF(AJ$31&gt;='15Punkteschema'!$D2,'15Punkteschema'!$B2,0)</f>
        <v>0</v>
      </c>
      <c r="AK57" s="21">
        <f>IF(AK$31&gt;='15Punkteschema'!$D2,'15Punkteschema'!$B2,0)</f>
        <v>0</v>
      </c>
      <c r="AL57" s="21">
        <f>IF(AL$31&gt;='15Punkteschema'!$D2,'15Punkteschema'!$B2,0)</f>
        <v>0</v>
      </c>
      <c r="AM57" s="21">
        <f>IF(AM$31&gt;='15Punkteschema'!$D2,'15Punkteschema'!$B2,0)</f>
        <v>0</v>
      </c>
      <c r="AN57" s="21">
        <f>IF(AN$31&gt;='15Punkteschema'!$D2,'15Punkteschema'!$B2,0)</f>
        <v>0</v>
      </c>
      <c r="AO57" s="21">
        <f>IF(AO$31&gt;='15Punkteschema'!$D2,'15Punkteschema'!$B2,0)</f>
        <v>0</v>
      </c>
      <c r="AP57" s="21">
        <f>IF(AP$31&gt;='15Punkteschema'!$D2,'15Punkteschema'!$B2,0)</f>
        <v>0</v>
      </c>
      <c r="AQ57" s="21">
        <f>IF(AQ$31&gt;='15Punkteschema'!$D2,'15Punkteschema'!$B2,0)</f>
        <v>0</v>
      </c>
      <c r="AR57" s="21">
        <f>IF(AR$31&gt;='15Punkteschema'!$D2,'15Punkteschema'!$B2,0)</f>
        <v>0</v>
      </c>
      <c r="AS57" s="21">
        <f>IF(AS$31&gt;='15Punkteschema'!$D2,'15Punkteschema'!$B2,0)</f>
        <v>0</v>
      </c>
      <c r="AT57" s="21">
        <f>IF(AT$31&gt;='15Punkteschema'!$D2,'15Punkteschema'!$B2,0)</f>
        <v>0</v>
      </c>
      <c r="AU57" s="21">
        <f>IF(AU$31&gt;='15Punkteschema'!$D2,'15Punkteschema'!$B2,0)</f>
        <v>0</v>
      </c>
      <c r="AV57" s="21">
        <f>IF(AV$31&gt;='15Punkteschema'!$D2,'15Punkteschema'!$B2,0)</f>
        <v>0</v>
      </c>
      <c r="AW57" s="21">
        <f>IF(AW$31&gt;='15Punkteschema'!$D2,'15Punkteschema'!$B2,0)</f>
        <v>0</v>
      </c>
      <c r="AX57" s="21">
        <f>IF(AX$31&gt;='15Punkteschema'!$D2,'15Punkteschema'!$B2,0)</f>
        <v>0</v>
      </c>
      <c r="AY57" s="21">
        <f>IF(AY$31&gt;='15Punkteschema'!$D2,'15Punkteschema'!$B2,0)</f>
        <v>0</v>
      </c>
      <c r="AZ57" s="21">
        <f>IF(AZ$31&gt;='15Punkteschema'!$D2,'15Punkteschema'!$B2,0)</f>
        <v>0</v>
      </c>
      <c r="BA57" s="21">
        <f>IF(BA$31&gt;='15Punkteschema'!$D2,'15Punkteschema'!$B2,0)</f>
        <v>0</v>
      </c>
      <c r="BB57" s="21">
        <f>IF(BB$31&gt;='15Punkteschema'!$D2,'15Punkteschema'!$B2,0)</f>
        <v>0</v>
      </c>
    </row>
    <row r="58" spans="1:54" s="21" customFormat="1" ht="12.75" hidden="1" customHeight="1">
      <c r="A58" s="21" t="s">
        <v>26</v>
      </c>
      <c r="D58" s="21">
        <f>IF(AND(D$31&gt;='15Punkteschema'!$D3,D$31&lt;='15Punkteschema'!$E3),'15Punkteschema'!$B3,0)</f>
        <v>0</v>
      </c>
      <c r="F58" s="21">
        <f>IF(AND(F$31&gt;='15Punkteschema'!$D3,F$31&lt;='15Punkteschema'!$E3),'15Punkteschema'!$B3,0)</f>
        <v>0</v>
      </c>
      <c r="G58" s="21">
        <f>IF(AND(G$31&gt;='15Punkteschema'!$D3,G$31&lt;='15Punkteschema'!$E3),'15Punkteschema'!$B3,0)</f>
        <v>0</v>
      </c>
      <c r="H58" s="21">
        <f>IF(AND(H$31&gt;='15Punkteschema'!$D3,H$31&lt;='15Punkteschema'!$E3),'15Punkteschema'!$B3,0)</f>
        <v>0</v>
      </c>
      <c r="I58" s="21">
        <f>IF(AND(I$31&gt;='15Punkteschema'!$D3,I$31&lt;='15Punkteschema'!$E3),'15Punkteschema'!$B3,0)</f>
        <v>0</v>
      </c>
      <c r="J58" s="21">
        <f>IF(AND(J$31&gt;='15Punkteschema'!$D3,J$31&lt;='15Punkteschema'!$E3),'15Punkteschema'!$B3,0)</f>
        <v>0</v>
      </c>
      <c r="K58" s="21">
        <f>IF(AND(K$31&gt;='15Punkteschema'!$D3,K$31&lt;='15Punkteschema'!$E3),'15Punkteschema'!$B3,0)</f>
        <v>0</v>
      </c>
      <c r="L58" s="21">
        <f>IF(AND(L$31&gt;='15Punkteschema'!$D3,L$31&lt;='15Punkteschema'!$E3),'15Punkteschema'!$B3,0)</f>
        <v>0</v>
      </c>
      <c r="M58" s="21">
        <f>IF(AND(M$31&gt;='15Punkteschema'!$D3,M$31&lt;='15Punkteschema'!$E3),'15Punkteschema'!$B3,0)</f>
        <v>0</v>
      </c>
      <c r="N58" s="21">
        <f>IF(AND(N$31&gt;='15Punkteschema'!$D3,N$31&lt;='15Punkteschema'!$E3),'15Punkteschema'!$B3,0)</f>
        <v>0</v>
      </c>
      <c r="O58" s="21">
        <f>IF(AND(O$31&gt;='15Punkteschema'!$D3,O$31&lt;='15Punkteschema'!$E3),'15Punkteschema'!$B3,0)</f>
        <v>0</v>
      </c>
      <c r="P58" s="21">
        <f>IF(AND(P$31&gt;='15Punkteschema'!$D3,P$31&lt;='15Punkteschema'!$E3),'15Punkteschema'!$B3,0)</f>
        <v>0</v>
      </c>
      <c r="Q58" s="21">
        <f>IF(AND(Q$31&gt;='15Punkteschema'!$D3,Q$31&lt;='15Punkteschema'!$E3),'15Punkteschema'!$B3,0)</f>
        <v>0</v>
      </c>
      <c r="R58" s="21">
        <f>IF(AND(R$31&gt;='15Punkteschema'!$D3,R$31&lt;='15Punkteschema'!$E3),'15Punkteschema'!$B3,0)</f>
        <v>0</v>
      </c>
      <c r="S58" s="21">
        <f>IF(AND(S$31&gt;='15Punkteschema'!$D3,S$31&lt;='15Punkteschema'!$E3),'15Punkteschema'!$B3,0)</f>
        <v>0</v>
      </c>
      <c r="T58" s="21">
        <f>IF(AND(T$31&gt;='15Punkteschema'!$D3,T$31&lt;='15Punkteschema'!$E3),'15Punkteschema'!$B3,0)</f>
        <v>0</v>
      </c>
      <c r="U58" s="21">
        <f>IF(AND(U$31&gt;='15Punkteschema'!$D3,U$31&lt;='15Punkteschema'!$E3),'15Punkteschema'!$B3,0)</f>
        <v>0</v>
      </c>
      <c r="V58" s="21">
        <f>IF(AND(V$31&gt;='15Punkteschema'!$D3,V$31&lt;='15Punkteschema'!$E3),'15Punkteschema'!$B3,0)</f>
        <v>0</v>
      </c>
      <c r="W58" s="21">
        <f>IF(AND(W$31&gt;='15Punkteschema'!$D3,W$31&lt;='15Punkteschema'!$E3),'15Punkteschema'!$B3,0)</f>
        <v>0</v>
      </c>
      <c r="X58" s="21">
        <f>IF(AND(X$31&gt;='15Punkteschema'!$D3,X$31&lt;='15Punkteschema'!$E3),'15Punkteschema'!$B3,0)</f>
        <v>0</v>
      </c>
      <c r="Y58" s="21">
        <f>IF(AND(Y$31&gt;='15Punkteschema'!$D3,Y$31&lt;='15Punkteschema'!$E3),'15Punkteschema'!$B3,0)</f>
        <v>0</v>
      </c>
      <c r="Z58" s="21">
        <f>IF(AND(Z$31&gt;='15Punkteschema'!$D3,Z$31&lt;='15Punkteschema'!$E3),'15Punkteschema'!$B3,0)</f>
        <v>0</v>
      </c>
      <c r="AA58" s="21">
        <f>IF(AND(AA$31&gt;='15Punkteschema'!$D3,AA$31&lt;='15Punkteschema'!$E3),'15Punkteschema'!$B3,0)</f>
        <v>0</v>
      </c>
      <c r="AB58" s="21">
        <f>IF(AND(AB$31&gt;='15Punkteschema'!$D3,AB$31&lt;='15Punkteschema'!$E3),'15Punkteschema'!$B3,0)</f>
        <v>0</v>
      </c>
      <c r="AC58" s="21">
        <f>IF(AND(AC$31&gt;='15Punkteschema'!$D3,AC$31&lt;='15Punkteschema'!$E3),'15Punkteschema'!$B3,0)</f>
        <v>0</v>
      </c>
      <c r="AD58" s="21">
        <f>IF(AND(AD$31&gt;='15Punkteschema'!$D3,AD$31&lt;='15Punkteschema'!$E3),'15Punkteschema'!$B3,0)</f>
        <v>0</v>
      </c>
      <c r="AE58" s="21">
        <f>IF(AND(AE$31&gt;='15Punkteschema'!$D3,AE$31&lt;='15Punkteschema'!$E3),'15Punkteschema'!$B3,0)</f>
        <v>0</v>
      </c>
      <c r="AF58" s="21">
        <f>IF(AND(AF$31&gt;='15Punkteschema'!$D3,AF$31&lt;='15Punkteschema'!$E3),'15Punkteschema'!$B3,0)</f>
        <v>0</v>
      </c>
      <c r="AG58" s="21">
        <f>IF(AND(AG$31&gt;='15Punkteschema'!$D3,AG$31&lt;='15Punkteschema'!$E3),'15Punkteschema'!$B3,0)</f>
        <v>0</v>
      </c>
      <c r="AH58" s="21">
        <f>IF(AND(AH$31&gt;='15Punkteschema'!$D3,AH$31&lt;='15Punkteschema'!$E3),'15Punkteschema'!$B3,0)</f>
        <v>0</v>
      </c>
      <c r="AI58" s="21">
        <f>IF(AND(AI$31&gt;='15Punkteschema'!$D3,AI$31&lt;='15Punkteschema'!$E3),'15Punkteschema'!$B3,0)</f>
        <v>0</v>
      </c>
      <c r="AJ58" s="21">
        <f>IF(AND(AJ$31&gt;='15Punkteschema'!$D3,AJ$31&lt;='15Punkteschema'!$E3),'15Punkteschema'!$B3,0)</f>
        <v>0</v>
      </c>
      <c r="AK58" s="21">
        <f>IF(AND(AK$31&gt;='15Punkteschema'!$D3,AK$31&lt;='15Punkteschema'!$E3),'15Punkteschema'!$B3,0)</f>
        <v>0</v>
      </c>
      <c r="AL58" s="21">
        <f>IF(AND(AL$31&gt;='15Punkteschema'!$D3,AL$31&lt;='15Punkteschema'!$E3),'15Punkteschema'!$B3,0)</f>
        <v>0</v>
      </c>
      <c r="AM58" s="21">
        <f>IF(AND(AM$31&gt;='15Punkteschema'!$D3,AM$31&lt;='15Punkteschema'!$E3),'15Punkteschema'!$B3,0)</f>
        <v>0</v>
      </c>
      <c r="AN58" s="21">
        <f>IF(AND(AN$31&gt;='15Punkteschema'!$D3,AN$31&lt;='15Punkteschema'!$E3),'15Punkteschema'!$B3,0)</f>
        <v>0</v>
      </c>
      <c r="AO58" s="21">
        <f>IF(AND(AO$31&gt;='15Punkteschema'!$D3,AO$31&lt;='15Punkteschema'!$E3),'15Punkteschema'!$B3,0)</f>
        <v>0</v>
      </c>
      <c r="AP58" s="21">
        <f>IF(AND(AP$31&gt;='15Punkteschema'!$D3,AP$31&lt;='15Punkteschema'!$E3),'15Punkteschema'!$B3,0)</f>
        <v>0</v>
      </c>
      <c r="AQ58" s="21">
        <f>IF(AND(AQ$31&gt;='15Punkteschema'!$D3,AQ$31&lt;='15Punkteschema'!$E3),'15Punkteschema'!$B3,0)</f>
        <v>0</v>
      </c>
      <c r="AR58" s="21">
        <f>IF(AND(AR$31&gt;='15Punkteschema'!$D3,AR$31&lt;='15Punkteschema'!$E3),'15Punkteschema'!$B3,0)</f>
        <v>0</v>
      </c>
      <c r="AS58" s="21">
        <f>IF(AND(AS$31&gt;='15Punkteschema'!$D3,AS$31&lt;='15Punkteschema'!$E3),'15Punkteschema'!$B3,0)</f>
        <v>0</v>
      </c>
      <c r="AT58" s="21">
        <f>IF(AND(AT$31&gt;='15Punkteschema'!$D3,AT$31&lt;='15Punkteschema'!$E3),'15Punkteschema'!$B3,0)</f>
        <v>0</v>
      </c>
      <c r="AU58" s="21">
        <f>IF(AND(AU$31&gt;='15Punkteschema'!$D3,AU$31&lt;='15Punkteschema'!$E3),'15Punkteschema'!$B3,0)</f>
        <v>0</v>
      </c>
      <c r="AV58" s="21">
        <f>IF(AND(AV$31&gt;='15Punkteschema'!$D3,AV$31&lt;='15Punkteschema'!$E3),'15Punkteschema'!$B3,0)</f>
        <v>0</v>
      </c>
      <c r="AW58" s="21">
        <f>IF(AND(AW$31&gt;='15Punkteschema'!$D3,AW$31&lt;='15Punkteschema'!$E3),'15Punkteschema'!$B3,0)</f>
        <v>0</v>
      </c>
      <c r="AX58" s="21">
        <f>IF(AND(AX$31&gt;='15Punkteschema'!$D3,AX$31&lt;='15Punkteschema'!$E3),'15Punkteschema'!$B3,0)</f>
        <v>0</v>
      </c>
      <c r="AY58" s="21">
        <f>IF(AND(AY$31&gt;='15Punkteschema'!$D3,AY$31&lt;='15Punkteschema'!$E3),'15Punkteschema'!$B3,0)</f>
        <v>0</v>
      </c>
      <c r="AZ58" s="21">
        <f>IF(AND(AZ$31&gt;='15Punkteschema'!$D3,AZ$31&lt;='15Punkteschema'!$E3),'15Punkteschema'!$B3,0)</f>
        <v>0</v>
      </c>
      <c r="BA58" s="21">
        <f>IF(AND(BA$31&gt;='15Punkteschema'!$D3,BA$31&lt;='15Punkteschema'!$E3),'15Punkteschema'!$B3,0)</f>
        <v>0</v>
      </c>
      <c r="BB58" s="21">
        <f>IF(AND(BB$31&gt;='15Punkteschema'!$D3,BB$31&lt;='15Punkteschema'!$E3),'15Punkteschema'!$B3,0)</f>
        <v>0</v>
      </c>
    </row>
    <row r="59" spans="1:54" s="21" customFormat="1" ht="12.75" hidden="1" customHeight="1">
      <c r="A59" s="21" t="s">
        <v>26</v>
      </c>
      <c r="D59" s="21">
        <f>IF(AND(D$31&gt;='15Punkteschema'!$D4,D$31&lt;='15Punkteschema'!$E4),'15Punkteschema'!$B4,0)</f>
        <v>0</v>
      </c>
      <c r="F59" s="21">
        <f>IF(AND(F$31&gt;='15Punkteschema'!$D4,F$31&lt;='15Punkteschema'!$E4),'15Punkteschema'!$B4,0)</f>
        <v>0</v>
      </c>
      <c r="G59" s="21">
        <f>IF(AND(G$31&gt;='15Punkteschema'!$D4,G$31&lt;='15Punkteschema'!$E4),'15Punkteschema'!$B4,0)</f>
        <v>0</v>
      </c>
      <c r="H59" s="21">
        <f>IF(AND(H$31&gt;='15Punkteschema'!$D4,H$31&lt;='15Punkteschema'!$E4),'15Punkteschema'!$B4,0)</f>
        <v>0</v>
      </c>
      <c r="I59" s="21">
        <f>IF(AND(I$31&gt;='15Punkteschema'!$D4,I$31&lt;='15Punkteschema'!$E4),'15Punkteschema'!$B4,0)</f>
        <v>0</v>
      </c>
      <c r="J59" s="21">
        <f>IF(AND(J$31&gt;='15Punkteschema'!$D4,J$31&lt;='15Punkteschema'!$E4),'15Punkteschema'!$B4,0)</f>
        <v>0</v>
      </c>
      <c r="K59" s="21">
        <f>IF(AND(K$31&gt;='15Punkteschema'!$D4,K$31&lt;='15Punkteschema'!$E4),'15Punkteschema'!$B4,0)</f>
        <v>0</v>
      </c>
      <c r="L59" s="21">
        <f>IF(AND(L$31&gt;='15Punkteschema'!$D4,L$31&lt;='15Punkteschema'!$E4),'15Punkteschema'!$B4,0)</f>
        <v>0</v>
      </c>
      <c r="M59" s="21">
        <f>IF(AND(M$31&gt;='15Punkteschema'!$D4,M$31&lt;='15Punkteschema'!$E4),'15Punkteschema'!$B4,0)</f>
        <v>0</v>
      </c>
      <c r="N59" s="21">
        <f>IF(AND(N$31&gt;='15Punkteschema'!$D4,N$31&lt;='15Punkteschema'!$E4),'15Punkteschema'!$B4,0)</f>
        <v>0</v>
      </c>
      <c r="O59" s="21">
        <f>IF(AND(O$31&gt;='15Punkteschema'!$D4,O$31&lt;='15Punkteschema'!$E4),'15Punkteschema'!$B4,0)</f>
        <v>0</v>
      </c>
      <c r="P59" s="21">
        <f>IF(AND(P$31&gt;='15Punkteschema'!$D4,P$31&lt;='15Punkteschema'!$E4),'15Punkteschema'!$B4,0)</f>
        <v>0</v>
      </c>
      <c r="Q59" s="21">
        <f>IF(AND(Q$31&gt;='15Punkteschema'!$D4,Q$31&lt;='15Punkteschema'!$E4),'15Punkteschema'!$B4,0)</f>
        <v>0</v>
      </c>
      <c r="R59" s="21">
        <f>IF(AND(R$31&gt;='15Punkteschema'!$D4,R$31&lt;='15Punkteschema'!$E4),'15Punkteschema'!$B4,0)</f>
        <v>0</v>
      </c>
      <c r="S59" s="21">
        <f>IF(AND(S$31&gt;='15Punkteschema'!$D4,S$31&lt;='15Punkteschema'!$E4),'15Punkteschema'!$B4,0)</f>
        <v>0</v>
      </c>
      <c r="T59" s="21">
        <f>IF(AND(T$31&gt;='15Punkteschema'!$D4,T$31&lt;='15Punkteschema'!$E4),'15Punkteschema'!$B4,0)</f>
        <v>0</v>
      </c>
      <c r="U59" s="21">
        <f>IF(AND(U$31&gt;='15Punkteschema'!$D4,U$31&lt;='15Punkteschema'!$E4),'15Punkteschema'!$B4,0)</f>
        <v>0</v>
      </c>
      <c r="V59" s="21">
        <f>IF(AND(V$31&gt;='15Punkteschema'!$D4,V$31&lt;='15Punkteschema'!$E4),'15Punkteschema'!$B4,0)</f>
        <v>0</v>
      </c>
      <c r="W59" s="21">
        <f>IF(AND(W$31&gt;='15Punkteschema'!$D4,W$31&lt;='15Punkteschema'!$E4),'15Punkteschema'!$B4,0)</f>
        <v>0</v>
      </c>
      <c r="X59" s="21">
        <f>IF(AND(X$31&gt;='15Punkteschema'!$D4,X$31&lt;='15Punkteschema'!$E4),'15Punkteschema'!$B4,0)</f>
        <v>0</v>
      </c>
      <c r="Y59" s="21">
        <f>IF(AND(Y$31&gt;='15Punkteschema'!$D4,Y$31&lt;='15Punkteschema'!$E4),'15Punkteschema'!$B4,0)</f>
        <v>0</v>
      </c>
      <c r="Z59" s="21">
        <f>IF(AND(Z$31&gt;='15Punkteschema'!$D4,Z$31&lt;='15Punkteschema'!$E4),'15Punkteschema'!$B4,0)</f>
        <v>0</v>
      </c>
      <c r="AA59" s="21">
        <f>IF(AND(AA$31&gt;='15Punkteschema'!$D4,AA$31&lt;='15Punkteschema'!$E4),'15Punkteschema'!$B4,0)</f>
        <v>0</v>
      </c>
      <c r="AB59" s="21">
        <f>IF(AND(AB$31&gt;='15Punkteschema'!$D4,AB$31&lt;='15Punkteschema'!$E4),'15Punkteschema'!$B4,0)</f>
        <v>0</v>
      </c>
      <c r="AC59" s="21">
        <f>IF(AND(AC$31&gt;='15Punkteschema'!$D4,AC$31&lt;='15Punkteschema'!$E4),'15Punkteschema'!$B4,0)</f>
        <v>0</v>
      </c>
      <c r="AD59" s="21">
        <f>IF(AND(AD$31&gt;='15Punkteschema'!$D4,AD$31&lt;='15Punkteschema'!$E4),'15Punkteschema'!$B4,0)</f>
        <v>0</v>
      </c>
      <c r="AE59" s="21">
        <f>IF(AND(AE$31&gt;='15Punkteschema'!$D4,AE$31&lt;='15Punkteschema'!$E4),'15Punkteschema'!$B4,0)</f>
        <v>0</v>
      </c>
      <c r="AF59" s="21">
        <f>IF(AND(AF$31&gt;='15Punkteschema'!$D4,AF$31&lt;='15Punkteschema'!$E4),'15Punkteschema'!$B4,0)</f>
        <v>0</v>
      </c>
      <c r="AG59" s="21">
        <f>IF(AND(AG$31&gt;='15Punkteschema'!$D4,AG$31&lt;='15Punkteschema'!$E4),'15Punkteschema'!$B4,0)</f>
        <v>0</v>
      </c>
      <c r="AH59" s="21">
        <f>IF(AND(AH$31&gt;='15Punkteschema'!$D4,AH$31&lt;='15Punkteschema'!$E4),'15Punkteschema'!$B4,0)</f>
        <v>0</v>
      </c>
      <c r="AI59" s="21">
        <f>IF(AND(AI$31&gt;='15Punkteschema'!$D4,AI$31&lt;='15Punkteschema'!$E4),'15Punkteschema'!$B4,0)</f>
        <v>0</v>
      </c>
      <c r="AJ59" s="21">
        <f>IF(AND(AJ$31&gt;='15Punkteschema'!$D4,AJ$31&lt;='15Punkteschema'!$E4),'15Punkteschema'!$B4,0)</f>
        <v>0</v>
      </c>
      <c r="AK59" s="21">
        <f>IF(AND(AK$31&gt;='15Punkteschema'!$D4,AK$31&lt;='15Punkteschema'!$E4),'15Punkteschema'!$B4,0)</f>
        <v>0</v>
      </c>
      <c r="AL59" s="21">
        <f>IF(AND(AL$31&gt;='15Punkteschema'!$D4,AL$31&lt;='15Punkteschema'!$E4),'15Punkteschema'!$B4,0)</f>
        <v>0</v>
      </c>
      <c r="AM59" s="21">
        <f>IF(AND(AM$31&gt;='15Punkteschema'!$D4,AM$31&lt;='15Punkteschema'!$E4),'15Punkteschema'!$B4,0)</f>
        <v>0</v>
      </c>
      <c r="AN59" s="21">
        <f>IF(AND(AN$31&gt;='15Punkteschema'!$D4,AN$31&lt;='15Punkteschema'!$E4),'15Punkteschema'!$B4,0)</f>
        <v>0</v>
      </c>
      <c r="AO59" s="21">
        <f>IF(AND(AO$31&gt;='15Punkteschema'!$D4,AO$31&lt;='15Punkteschema'!$E4),'15Punkteschema'!$B4,0)</f>
        <v>0</v>
      </c>
      <c r="AP59" s="21">
        <f>IF(AND(AP$31&gt;='15Punkteschema'!$D4,AP$31&lt;='15Punkteschema'!$E4),'15Punkteschema'!$B4,0)</f>
        <v>0</v>
      </c>
      <c r="AQ59" s="21">
        <f>IF(AND(AQ$31&gt;='15Punkteschema'!$D4,AQ$31&lt;='15Punkteschema'!$E4),'15Punkteschema'!$B4,0)</f>
        <v>0</v>
      </c>
      <c r="AR59" s="21">
        <f>IF(AND(AR$31&gt;='15Punkteschema'!$D4,AR$31&lt;='15Punkteschema'!$E4),'15Punkteschema'!$B4,0)</f>
        <v>0</v>
      </c>
      <c r="AS59" s="21">
        <f>IF(AND(AS$31&gt;='15Punkteschema'!$D4,AS$31&lt;='15Punkteschema'!$E4),'15Punkteschema'!$B4,0)</f>
        <v>0</v>
      </c>
      <c r="AT59" s="21">
        <f>IF(AND(AT$31&gt;='15Punkteschema'!$D4,AT$31&lt;='15Punkteschema'!$E4),'15Punkteschema'!$B4,0)</f>
        <v>0</v>
      </c>
      <c r="AU59" s="21">
        <f>IF(AND(AU$31&gt;='15Punkteschema'!$D4,AU$31&lt;='15Punkteschema'!$E4),'15Punkteschema'!$B4,0)</f>
        <v>0</v>
      </c>
      <c r="AV59" s="21">
        <f>IF(AND(AV$31&gt;='15Punkteschema'!$D4,AV$31&lt;='15Punkteschema'!$E4),'15Punkteschema'!$B4,0)</f>
        <v>0</v>
      </c>
      <c r="AW59" s="21">
        <f>IF(AND(AW$31&gt;='15Punkteschema'!$D4,AW$31&lt;='15Punkteschema'!$E4),'15Punkteschema'!$B4,0)</f>
        <v>0</v>
      </c>
      <c r="AX59" s="21">
        <f>IF(AND(AX$31&gt;='15Punkteschema'!$D4,AX$31&lt;='15Punkteschema'!$E4),'15Punkteschema'!$B4,0)</f>
        <v>0</v>
      </c>
      <c r="AY59" s="21">
        <f>IF(AND(AY$31&gt;='15Punkteschema'!$D4,AY$31&lt;='15Punkteschema'!$E4),'15Punkteschema'!$B4,0)</f>
        <v>0</v>
      </c>
      <c r="AZ59" s="21">
        <f>IF(AND(AZ$31&gt;='15Punkteschema'!$D4,AZ$31&lt;='15Punkteschema'!$E4),'15Punkteschema'!$B4,0)</f>
        <v>0</v>
      </c>
      <c r="BA59" s="21">
        <f>IF(AND(BA$31&gt;='15Punkteschema'!$D4,BA$31&lt;='15Punkteschema'!$E4),'15Punkteschema'!$B4,0)</f>
        <v>0</v>
      </c>
      <c r="BB59" s="21">
        <f>IF(AND(BB$31&gt;='15Punkteschema'!$D4,BB$31&lt;='15Punkteschema'!$E4),'15Punkteschema'!$B4,0)</f>
        <v>0</v>
      </c>
    </row>
    <row r="60" spans="1:54" s="21" customFormat="1" ht="12.75" hidden="1" customHeight="1">
      <c r="A60" s="21" t="s">
        <v>26</v>
      </c>
      <c r="D60" s="21">
        <f>IF(AND(D$31&gt;='15Punkteschema'!$D5,D$31&lt;='15Punkteschema'!$E5),'15Punkteschema'!$B5,0)</f>
        <v>0</v>
      </c>
      <c r="F60" s="21">
        <f>IF(AND(F$31&gt;='15Punkteschema'!$D5,F$31&lt;='15Punkteschema'!$E5),'15Punkteschema'!$B5,0)</f>
        <v>0</v>
      </c>
      <c r="G60" s="21">
        <f>IF(AND(G$31&gt;='15Punkteschema'!$D5,G$31&lt;='15Punkteschema'!$E5),'15Punkteschema'!$B5,0)</f>
        <v>0</v>
      </c>
      <c r="H60" s="21">
        <f>IF(AND(H$31&gt;='15Punkteschema'!$D5,H$31&lt;='15Punkteschema'!$E5),'15Punkteschema'!$B5,0)</f>
        <v>0</v>
      </c>
      <c r="I60" s="21">
        <f>IF(AND(I$31&gt;='15Punkteschema'!$D5,I$31&lt;='15Punkteschema'!$E5),'15Punkteschema'!$B5,0)</f>
        <v>0</v>
      </c>
      <c r="J60" s="21">
        <f>IF(AND(J$31&gt;='15Punkteschema'!$D5,J$31&lt;='15Punkteschema'!$E5),'15Punkteschema'!$B5,0)</f>
        <v>0</v>
      </c>
      <c r="K60" s="21">
        <f>IF(AND(K$31&gt;='15Punkteschema'!$D5,K$31&lt;='15Punkteschema'!$E5),'15Punkteschema'!$B5,0)</f>
        <v>0</v>
      </c>
      <c r="L60" s="21">
        <f>IF(AND(L$31&gt;='15Punkteschema'!$D5,L$31&lt;='15Punkteschema'!$E5),'15Punkteschema'!$B5,0)</f>
        <v>0</v>
      </c>
      <c r="M60" s="21">
        <f>IF(AND(M$31&gt;='15Punkteschema'!$D5,M$31&lt;='15Punkteschema'!$E5),'15Punkteschema'!$B5,0)</f>
        <v>0</v>
      </c>
      <c r="N60" s="21">
        <f>IF(AND(N$31&gt;='15Punkteschema'!$D5,N$31&lt;='15Punkteschema'!$E5),'15Punkteschema'!$B5,0)</f>
        <v>0</v>
      </c>
      <c r="O60" s="21">
        <f>IF(AND(O$31&gt;='15Punkteschema'!$D5,O$31&lt;='15Punkteschema'!$E5),'15Punkteschema'!$B5,0)</f>
        <v>0</v>
      </c>
      <c r="P60" s="21">
        <f>IF(AND(P$31&gt;='15Punkteschema'!$D5,P$31&lt;='15Punkteschema'!$E5),'15Punkteschema'!$B5,0)</f>
        <v>0</v>
      </c>
      <c r="Q60" s="21">
        <f>IF(AND(Q$31&gt;='15Punkteschema'!$D5,Q$31&lt;='15Punkteschema'!$E5),'15Punkteschema'!$B5,0)</f>
        <v>0</v>
      </c>
      <c r="R60" s="21">
        <f>IF(AND(R$31&gt;='15Punkteschema'!$D5,R$31&lt;='15Punkteschema'!$E5),'15Punkteschema'!$B5,0)</f>
        <v>0</v>
      </c>
      <c r="S60" s="21">
        <f>IF(AND(S$31&gt;='15Punkteschema'!$D5,S$31&lt;='15Punkteschema'!$E5),'15Punkteschema'!$B5,0)</f>
        <v>0</v>
      </c>
      <c r="T60" s="21">
        <f>IF(AND(T$31&gt;='15Punkteschema'!$D5,T$31&lt;='15Punkteschema'!$E5),'15Punkteschema'!$B5,0)</f>
        <v>0</v>
      </c>
      <c r="U60" s="21">
        <f>IF(AND(U$31&gt;='15Punkteschema'!$D5,U$31&lt;='15Punkteschema'!$E5),'15Punkteschema'!$B5,0)</f>
        <v>0</v>
      </c>
      <c r="V60" s="21">
        <f>IF(AND(V$31&gt;='15Punkteschema'!$D5,V$31&lt;='15Punkteschema'!$E5),'15Punkteschema'!$B5,0)</f>
        <v>0</v>
      </c>
      <c r="W60" s="21">
        <f>IF(AND(W$31&gt;='15Punkteschema'!$D5,W$31&lt;='15Punkteschema'!$E5),'15Punkteschema'!$B5,0)</f>
        <v>0</v>
      </c>
      <c r="X60" s="21">
        <f>IF(AND(X$31&gt;='15Punkteschema'!$D5,X$31&lt;='15Punkteschema'!$E5),'15Punkteschema'!$B5,0)</f>
        <v>0</v>
      </c>
      <c r="Y60" s="21">
        <f>IF(AND(Y$31&gt;='15Punkteschema'!$D5,Y$31&lt;='15Punkteschema'!$E5),'15Punkteschema'!$B5,0)</f>
        <v>0</v>
      </c>
      <c r="Z60" s="21">
        <f>IF(AND(Z$31&gt;='15Punkteschema'!$D5,Z$31&lt;='15Punkteschema'!$E5),'15Punkteschema'!$B5,0)</f>
        <v>0</v>
      </c>
      <c r="AA60" s="21">
        <f>IF(AND(AA$31&gt;='15Punkteschema'!$D5,AA$31&lt;='15Punkteschema'!$E5),'15Punkteschema'!$B5,0)</f>
        <v>0</v>
      </c>
      <c r="AB60" s="21">
        <f>IF(AND(AB$31&gt;='15Punkteschema'!$D5,AB$31&lt;='15Punkteschema'!$E5),'15Punkteschema'!$B5,0)</f>
        <v>0</v>
      </c>
      <c r="AC60" s="21">
        <f>IF(AND(AC$31&gt;='15Punkteschema'!$D5,AC$31&lt;='15Punkteschema'!$E5),'15Punkteschema'!$B5,0)</f>
        <v>0</v>
      </c>
      <c r="AD60" s="21">
        <f>IF(AND(AD$31&gt;='15Punkteschema'!$D5,AD$31&lt;='15Punkteschema'!$E5),'15Punkteschema'!$B5,0)</f>
        <v>0</v>
      </c>
      <c r="AE60" s="21">
        <f>IF(AND(AE$31&gt;='15Punkteschema'!$D5,AE$31&lt;='15Punkteschema'!$E5),'15Punkteschema'!$B5,0)</f>
        <v>0</v>
      </c>
      <c r="AF60" s="21">
        <f>IF(AND(AF$31&gt;='15Punkteschema'!$D5,AF$31&lt;='15Punkteschema'!$E5),'15Punkteschema'!$B5,0)</f>
        <v>0</v>
      </c>
      <c r="AG60" s="21">
        <f>IF(AND(AG$31&gt;='15Punkteschema'!$D5,AG$31&lt;='15Punkteschema'!$E5),'15Punkteschema'!$B5,0)</f>
        <v>0</v>
      </c>
      <c r="AH60" s="21">
        <f>IF(AND(AH$31&gt;='15Punkteschema'!$D5,AH$31&lt;='15Punkteschema'!$E5),'15Punkteschema'!$B5,0)</f>
        <v>0</v>
      </c>
      <c r="AI60" s="21">
        <f>IF(AND(AI$31&gt;='15Punkteschema'!$D5,AI$31&lt;='15Punkteschema'!$E5),'15Punkteschema'!$B5,0)</f>
        <v>0</v>
      </c>
      <c r="AJ60" s="21">
        <f>IF(AND(AJ$31&gt;='15Punkteschema'!$D5,AJ$31&lt;='15Punkteschema'!$E5),'15Punkteschema'!$B5,0)</f>
        <v>0</v>
      </c>
      <c r="AK60" s="21">
        <f>IF(AND(AK$31&gt;='15Punkteschema'!$D5,AK$31&lt;='15Punkteschema'!$E5),'15Punkteschema'!$B5,0)</f>
        <v>0</v>
      </c>
      <c r="AL60" s="21">
        <f>IF(AND(AL$31&gt;='15Punkteschema'!$D5,AL$31&lt;='15Punkteschema'!$E5),'15Punkteschema'!$B5,0)</f>
        <v>0</v>
      </c>
      <c r="AM60" s="21">
        <f>IF(AND(AM$31&gt;='15Punkteschema'!$D5,AM$31&lt;='15Punkteschema'!$E5),'15Punkteschema'!$B5,0)</f>
        <v>0</v>
      </c>
      <c r="AN60" s="21">
        <f>IF(AND(AN$31&gt;='15Punkteschema'!$D5,AN$31&lt;='15Punkteschema'!$E5),'15Punkteschema'!$B5,0)</f>
        <v>0</v>
      </c>
      <c r="AO60" s="21">
        <f>IF(AND(AO$31&gt;='15Punkteschema'!$D5,AO$31&lt;='15Punkteschema'!$E5),'15Punkteschema'!$B5,0)</f>
        <v>0</v>
      </c>
      <c r="AP60" s="21">
        <f>IF(AND(AP$31&gt;='15Punkteschema'!$D5,AP$31&lt;='15Punkteschema'!$E5),'15Punkteschema'!$B5,0)</f>
        <v>0</v>
      </c>
      <c r="AQ60" s="21">
        <f>IF(AND(AQ$31&gt;='15Punkteschema'!$D5,AQ$31&lt;='15Punkteschema'!$E5),'15Punkteschema'!$B5,0)</f>
        <v>0</v>
      </c>
      <c r="AR60" s="21">
        <f>IF(AND(AR$31&gt;='15Punkteschema'!$D5,AR$31&lt;='15Punkteschema'!$E5),'15Punkteschema'!$B5,0)</f>
        <v>0</v>
      </c>
      <c r="AS60" s="21">
        <f>IF(AND(AS$31&gt;='15Punkteschema'!$D5,AS$31&lt;='15Punkteschema'!$E5),'15Punkteschema'!$B5,0)</f>
        <v>0</v>
      </c>
      <c r="AT60" s="21">
        <f>IF(AND(AT$31&gt;='15Punkteschema'!$D5,AT$31&lt;='15Punkteschema'!$E5),'15Punkteschema'!$B5,0)</f>
        <v>0</v>
      </c>
      <c r="AU60" s="21">
        <f>IF(AND(AU$31&gt;='15Punkteschema'!$D5,AU$31&lt;='15Punkteschema'!$E5),'15Punkteschema'!$B5,0)</f>
        <v>0</v>
      </c>
      <c r="AV60" s="21">
        <f>IF(AND(AV$31&gt;='15Punkteschema'!$D5,AV$31&lt;='15Punkteschema'!$E5),'15Punkteschema'!$B5,0)</f>
        <v>0</v>
      </c>
      <c r="AW60" s="21">
        <f>IF(AND(AW$31&gt;='15Punkteschema'!$D5,AW$31&lt;='15Punkteschema'!$E5),'15Punkteschema'!$B5,0)</f>
        <v>0</v>
      </c>
      <c r="AX60" s="21">
        <f>IF(AND(AX$31&gt;='15Punkteschema'!$D5,AX$31&lt;='15Punkteschema'!$E5),'15Punkteschema'!$B5,0)</f>
        <v>0</v>
      </c>
      <c r="AY60" s="21">
        <f>IF(AND(AY$31&gt;='15Punkteschema'!$D5,AY$31&lt;='15Punkteschema'!$E5),'15Punkteschema'!$B5,0)</f>
        <v>0</v>
      </c>
      <c r="AZ60" s="21">
        <f>IF(AND(AZ$31&gt;='15Punkteschema'!$D5,AZ$31&lt;='15Punkteschema'!$E5),'15Punkteschema'!$B5,0)</f>
        <v>0</v>
      </c>
      <c r="BA60" s="21">
        <f>IF(AND(BA$31&gt;='15Punkteschema'!$D5,BA$31&lt;='15Punkteschema'!$E5),'15Punkteschema'!$B5,0)</f>
        <v>0</v>
      </c>
      <c r="BB60" s="21">
        <f>IF(AND(BB$31&gt;='15Punkteschema'!$D5,BB$31&lt;='15Punkteschema'!$E5),'15Punkteschema'!$B5,0)</f>
        <v>0</v>
      </c>
    </row>
    <row r="61" spans="1:54" s="21" customFormat="1" ht="12.75" hidden="1" customHeight="1">
      <c r="A61" s="21" t="s">
        <v>26</v>
      </c>
      <c r="D61" s="21">
        <f>IF(AND(D$31&gt;='15Punkteschema'!$D6,D$31&lt;='15Punkteschema'!$E6),'15Punkteschema'!$B6,0)</f>
        <v>0</v>
      </c>
      <c r="F61" s="21">
        <f>IF(AND(F$31&gt;='15Punkteschema'!$D6,F$31&lt;='15Punkteschema'!$E6),'15Punkteschema'!$B6,0)</f>
        <v>0</v>
      </c>
      <c r="G61" s="21">
        <f>IF(AND(G$31&gt;='15Punkteschema'!$D6,G$31&lt;='15Punkteschema'!$E6),'15Punkteschema'!$B6,0)</f>
        <v>0</v>
      </c>
      <c r="H61" s="21">
        <f>IF(AND(H$31&gt;='15Punkteschema'!$D6,H$31&lt;='15Punkteschema'!$E6),'15Punkteschema'!$B6,0)</f>
        <v>0</v>
      </c>
      <c r="I61" s="21">
        <f>IF(AND(I$31&gt;='15Punkteschema'!$D6,I$31&lt;='15Punkteschema'!$E6),'15Punkteschema'!$B6,0)</f>
        <v>0</v>
      </c>
      <c r="J61" s="21">
        <f>IF(AND(J$31&gt;='15Punkteschema'!$D6,J$31&lt;='15Punkteschema'!$E6),'15Punkteschema'!$B6,0)</f>
        <v>0</v>
      </c>
      <c r="K61" s="21">
        <f>IF(AND(K$31&gt;='15Punkteschema'!$D6,K$31&lt;='15Punkteschema'!$E6),'15Punkteschema'!$B6,0)</f>
        <v>0</v>
      </c>
      <c r="L61" s="21">
        <f>IF(AND(L$31&gt;='15Punkteschema'!$D6,L$31&lt;='15Punkteschema'!$E6),'15Punkteschema'!$B6,0)</f>
        <v>0</v>
      </c>
      <c r="M61" s="21">
        <f>IF(AND(M$31&gt;='15Punkteschema'!$D6,M$31&lt;='15Punkteschema'!$E6),'15Punkteschema'!$B6,0)</f>
        <v>0</v>
      </c>
      <c r="N61" s="21">
        <f>IF(AND(N$31&gt;='15Punkteschema'!$D6,N$31&lt;='15Punkteschema'!$E6),'15Punkteschema'!$B6,0)</f>
        <v>0</v>
      </c>
      <c r="O61" s="21">
        <f>IF(AND(O$31&gt;='15Punkteschema'!$D6,O$31&lt;='15Punkteschema'!$E6),'15Punkteschema'!$B6,0)</f>
        <v>0</v>
      </c>
      <c r="P61" s="21">
        <f>IF(AND(P$31&gt;='15Punkteschema'!$D6,P$31&lt;='15Punkteschema'!$E6),'15Punkteschema'!$B6,0)</f>
        <v>0</v>
      </c>
      <c r="Q61" s="21">
        <f>IF(AND(Q$31&gt;='15Punkteschema'!$D6,Q$31&lt;='15Punkteschema'!$E6),'15Punkteschema'!$B6,0)</f>
        <v>0</v>
      </c>
      <c r="R61" s="21">
        <f>IF(AND(R$31&gt;='15Punkteschema'!$D6,R$31&lt;='15Punkteschema'!$E6),'15Punkteschema'!$B6,0)</f>
        <v>0</v>
      </c>
      <c r="S61" s="21">
        <f>IF(AND(S$31&gt;='15Punkteschema'!$D6,S$31&lt;='15Punkteschema'!$E6),'15Punkteschema'!$B6,0)</f>
        <v>0</v>
      </c>
      <c r="T61" s="21">
        <f>IF(AND(T$31&gt;='15Punkteschema'!$D6,T$31&lt;='15Punkteschema'!$E6),'15Punkteschema'!$B6,0)</f>
        <v>0</v>
      </c>
      <c r="U61" s="21">
        <f>IF(AND(U$31&gt;='15Punkteschema'!$D6,U$31&lt;='15Punkteschema'!$E6),'15Punkteschema'!$B6,0)</f>
        <v>0</v>
      </c>
      <c r="V61" s="21">
        <f>IF(AND(V$31&gt;='15Punkteschema'!$D6,V$31&lt;='15Punkteschema'!$E6),'15Punkteschema'!$B6,0)</f>
        <v>0</v>
      </c>
      <c r="W61" s="21">
        <f>IF(AND(W$31&gt;='15Punkteschema'!$D6,W$31&lt;='15Punkteschema'!$E6),'15Punkteschema'!$B6,0)</f>
        <v>0</v>
      </c>
      <c r="X61" s="21">
        <f>IF(AND(X$31&gt;='15Punkteschema'!$D6,X$31&lt;='15Punkteschema'!$E6),'15Punkteschema'!$B6,0)</f>
        <v>0</v>
      </c>
      <c r="Y61" s="21">
        <f>IF(AND(Y$31&gt;='15Punkteschema'!$D6,Y$31&lt;='15Punkteschema'!$E6),'15Punkteschema'!$B6,0)</f>
        <v>0</v>
      </c>
      <c r="Z61" s="21">
        <f>IF(AND(Z$31&gt;='15Punkteschema'!$D6,Z$31&lt;='15Punkteschema'!$E6),'15Punkteschema'!$B6,0)</f>
        <v>0</v>
      </c>
      <c r="AA61" s="21">
        <f>IF(AND(AA$31&gt;='15Punkteschema'!$D6,AA$31&lt;='15Punkteschema'!$E6),'15Punkteschema'!$B6,0)</f>
        <v>0</v>
      </c>
      <c r="AB61" s="21">
        <f>IF(AND(AB$31&gt;='15Punkteschema'!$D6,AB$31&lt;='15Punkteschema'!$E6),'15Punkteschema'!$B6,0)</f>
        <v>0</v>
      </c>
      <c r="AC61" s="21">
        <f>IF(AND(AC$31&gt;='15Punkteschema'!$D6,AC$31&lt;='15Punkteschema'!$E6),'15Punkteschema'!$B6,0)</f>
        <v>0</v>
      </c>
      <c r="AD61" s="21">
        <f>IF(AND(AD$31&gt;='15Punkteschema'!$D6,AD$31&lt;='15Punkteschema'!$E6),'15Punkteschema'!$B6,0)</f>
        <v>0</v>
      </c>
      <c r="AE61" s="21">
        <f>IF(AND(AE$31&gt;='15Punkteschema'!$D6,AE$31&lt;='15Punkteschema'!$E6),'15Punkteschema'!$B6,0)</f>
        <v>0</v>
      </c>
      <c r="AF61" s="21">
        <f>IF(AND(AF$31&gt;='15Punkteschema'!$D6,AF$31&lt;='15Punkteschema'!$E6),'15Punkteschema'!$B6,0)</f>
        <v>0</v>
      </c>
      <c r="AG61" s="21">
        <f>IF(AND(AG$31&gt;='15Punkteschema'!$D6,AG$31&lt;='15Punkteschema'!$E6),'15Punkteschema'!$B6,0)</f>
        <v>0</v>
      </c>
      <c r="AH61" s="21">
        <f>IF(AND(AH$31&gt;='15Punkteschema'!$D6,AH$31&lt;='15Punkteschema'!$E6),'15Punkteschema'!$B6,0)</f>
        <v>0</v>
      </c>
      <c r="AI61" s="21">
        <f>IF(AND(AI$31&gt;='15Punkteschema'!$D6,AI$31&lt;='15Punkteschema'!$E6),'15Punkteschema'!$B6,0)</f>
        <v>0</v>
      </c>
      <c r="AJ61" s="21">
        <f>IF(AND(AJ$31&gt;='15Punkteschema'!$D6,AJ$31&lt;='15Punkteschema'!$E6),'15Punkteschema'!$B6,0)</f>
        <v>0</v>
      </c>
      <c r="AK61" s="21">
        <f>IF(AND(AK$31&gt;='15Punkteschema'!$D6,AK$31&lt;='15Punkteschema'!$E6),'15Punkteschema'!$B6,0)</f>
        <v>0</v>
      </c>
      <c r="AL61" s="21">
        <f>IF(AND(AL$31&gt;='15Punkteschema'!$D6,AL$31&lt;='15Punkteschema'!$E6),'15Punkteschema'!$B6,0)</f>
        <v>0</v>
      </c>
      <c r="AM61" s="21">
        <f>IF(AND(AM$31&gt;='15Punkteschema'!$D6,AM$31&lt;='15Punkteschema'!$E6),'15Punkteschema'!$B6,0)</f>
        <v>0</v>
      </c>
      <c r="AN61" s="21">
        <f>IF(AND(AN$31&gt;='15Punkteschema'!$D6,AN$31&lt;='15Punkteschema'!$E6),'15Punkteschema'!$B6,0)</f>
        <v>0</v>
      </c>
      <c r="AO61" s="21">
        <f>IF(AND(AO$31&gt;='15Punkteschema'!$D6,AO$31&lt;='15Punkteschema'!$E6),'15Punkteschema'!$B6,0)</f>
        <v>0</v>
      </c>
      <c r="AP61" s="21">
        <f>IF(AND(AP$31&gt;='15Punkteschema'!$D6,AP$31&lt;='15Punkteschema'!$E6),'15Punkteschema'!$B6,0)</f>
        <v>0</v>
      </c>
      <c r="AQ61" s="21">
        <f>IF(AND(AQ$31&gt;='15Punkteschema'!$D6,AQ$31&lt;='15Punkteschema'!$E6),'15Punkteschema'!$B6,0)</f>
        <v>0</v>
      </c>
      <c r="AR61" s="21">
        <f>IF(AND(AR$31&gt;='15Punkteschema'!$D6,AR$31&lt;='15Punkteschema'!$E6),'15Punkteschema'!$B6,0)</f>
        <v>0</v>
      </c>
      <c r="AS61" s="21">
        <f>IF(AND(AS$31&gt;='15Punkteschema'!$D6,AS$31&lt;='15Punkteschema'!$E6),'15Punkteschema'!$B6,0)</f>
        <v>0</v>
      </c>
      <c r="AT61" s="21">
        <f>IF(AND(AT$31&gt;='15Punkteschema'!$D6,AT$31&lt;='15Punkteschema'!$E6),'15Punkteschema'!$B6,0)</f>
        <v>0</v>
      </c>
      <c r="AU61" s="21">
        <f>IF(AND(AU$31&gt;='15Punkteschema'!$D6,AU$31&lt;='15Punkteschema'!$E6),'15Punkteschema'!$B6,0)</f>
        <v>0</v>
      </c>
      <c r="AV61" s="21">
        <f>IF(AND(AV$31&gt;='15Punkteschema'!$D6,AV$31&lt;='15Punkteschema'!$E6),'15Punkteschema'!$B6,0)</f>
        <v>0</v>
      </c>
      <c r="AW61" s="21">
        <f>IF(AND(AW$31&gt;='15Punkteschema'!$D6,AW$31&lt;='15Punkteschema'!$E6),'15Punkteschema'!$B6,0)</f>
        <v>0</v>
      </c>
      <c r="AX61" s="21">
        <f>IF(AND(AX$31&gt;='15Punkteschema'!$D6,AX$31&lt;='15Punkteschema'!$E6),'15Punkteschema'!$B6,0)</f>
        <v>0</v>
      </c>
      <c r="AY61" s="21">
        <f>IF(AND(AY$31&gt;='15Punkteschema'!$D6,AY$31&lt;='15Punkteschema'!$E6),'15Punkteschema'!$B6,0)</f>
        <v>0</v>
      </c>
      <c r="AZ61" s="21">
        <f>IF(AND(AZ$31&gt;='15Punkteschema'!$D6,AZ$31&lt;='15Punkteschema'!$E6),'15Punkteschema'!$B6,0)</f>
        <v>0</v>
      </c>
      <c r="BA61" s="21">
        <f>IF(AND(BA$31&gt;='15Punkteschema'!$D6,BA$31&lt;='15Punkteschema'!$E6),'15Punkteschema'!$B6,0)</f>
        <v>0</v>
      </c>
      <c r="BB61" s="21">
        <f>IF(AND(BB$31&gt;='15Punkteschema'!$D6,BB$31&lt;='15Punkteschema'!$E6),'15Punkteschema'!$B6,0)</f>
        <v>0</v>
      </c>
    </row>
    <row r="62" spans="1:54" s="21" customFormat="1" ht="12.75" hidden="1" customHeight="1">
      <c r="A62" s="21" t="s">
        <v>26</v>
      </c>
      <c r="D62" s="21">
        <f>IF(AND(D$31&gt;='15Punkteschema'!$D7,D$31&lt;='15Punkteschema'!$E7),'15Punkteschema'!$B7,0)</f>
        <v>0</v>
      </c>
      <c r="F62" s="21">
        <f>IF(AND(F$31&gt;='15Punkteschema'!$D7,F$31&lt;='15Punkteschema'!$E7),'15Punkteschema'!$B7,0)</f>
        <v>0</v>
      </c>
      <c r="G62" s="21">
        <f>IF(AND(G$31&gt;='15Punkteschema'!$D7,G$31&lt;='15Punkteschema'!$E7),'15Punkteschema'!$B7,0)</f>
        <v>0</v>
      </c>
      <c r="H62" s="21">
        <f>IF(AND(H$31&gt;='15Punkteschema'!$D7,H$31&lt;='15Punkteschema'!$E7),'15Punkteschema'!$B7,0)</f>
        <v>0</v>
      </c>
      <c r="I62" s="21">
        <f>IF(AND(I$31&gt;='15Punkteschema'!$D7,I$31&lt;='15Punkteschema'!$E7),'15Punkteschema'!$B7,0)</f>
        <v>0</v>
      </c>
      <c r="J62" s="21">
        <f>IF(AND(J$31&gt;='15Punkteschema'!$D7,J$31&lt;='15Punkteschema'!$E7),'15Punkteschema'!$B7,0)</f>
        <v>0</v>
      </c>
      <c r="K62" s="21">
        <f>IF(AND(K$31&gt;='15Punkteschema'!$D7,K$31&lt;='15Punkteschema'!$E7),'15Punkteschema'!$B7,0)</f>
        <v>0</v>
      </c>
      <c r="L62" s="21">
        <f>IF(AND(L$31&gt;='15Punkteschema'!$D7,L$31&lt;='15Punkteschema'!$E7),'15Punkteschema'!$B7,0)</f>
        <v>0</v>
      </c>
      <c r="M62" s="21">
        <f>IF(AND(M$31&gt;='15Punkteschema'!$D7,M$31&lt;='15Punkteschema'!$E7),'15Punkteschema'!$B7,0)</f>
        <v>0</v>
      </c>
      <c r="N62" s="21">
        <f>IF(AND(N$31&gt;='15Punkteschema'!$D7,N$31&lt;='15Punkteschema'!$E7),'15Punkteschema'!$B7,0)</f>
        <v>0</v>
      </c>
      <c r="O62" s="21">
        <f>IF(AND(O$31&gt;='15Punkteschema'!$D7,O$31&lt;='15Punkteschema'!$E7),'15Punkteschema'!$B7,0)</f>
        <v>0</v>
      </c>
      <c r="P62" s="21">
        <f>IF(AND(P$31&gt;='15Punkteschema'!$D7,P$31&lt;='15Punkteschema'!$E7),'15Punkteschema'!$B7,0)</f>
        <v>0</v>
      </c>
      <c r="Q62" s="21">
        <f>IF(AND(Q$31&gt;='15Punkteschema'!$D7,Q$31&lt;='15Punkteschema'!$E7),'15Punkteschema'!$B7,0)</f>
        <v>0</v>
      </c>
      <c r="R62" s="21">
        <f>IF(AND(R$31&gt;='15Punkteschema'!$D7,R$31&lt;='15Punkteschema'!$E7),'15Punkteschema'!$B7,0)</f>
        <v>0</v>
      </c>
      <c r="S62" s="21">
        <f>IF(AND(S$31&gt;='15Punkteschema'!$D7,S$31&lt;='15Punkteschema'!$E7),'15Punkteschema'!$B7,0)</f>
        <v>0</v>
      </c>
      <c r="T62" s="21">
        <f>IF(AND(T$31&gt;='15Punkteschema'!$D7,T$31&lt;='15Punkteschema'!$E7),'15Punkteschema'!$B7,0)</f>
        <v>0</v>
      </c>
      <c r="U62" s="21">
        <f>IF(AND(U$31&gt;='15Punkteschema'!$D7,U$31&lt;='15Punkteschema'!$E7),'15Punkteschema'!$B7,0)</f>
        <v>0</v>
      </c>
      <c r="V62" s="21">
        <f>IF(AND(V$31&gt;='15Punkteschema'!$D7,V$31&lt;='15Punkteschema'!$E7),'15Punkteschema'!$B7,0)</f>
        <v>0</v>
      </c>
      <c r="W62" s="21">
        <f>IF(AND(W$31&gt;='15Punkteschema'!$D7,W$31&lt;='15Punkteschema'!$E7),'15Punkteschema'!$B7,0)</f>
        <v>0</v>
      </c>
      <c r="X62" s="21">
        <f>IF(AND(X$31&gt;='15Punkteschema'!$D7,X$31&lt;='15Punkteschema'!$E7),'15Punkteschema'!$B7,0)</f>
        <v>0</v>
      </c>
      <c r="Y62" s="21">
        <f>IF(AND(Y$31&gt;='15Punkteschema'!$D7,Y$31&lt;='15Punkteschema'!$E7),'15Punkteschema'!$B7,0)</f>
        <v>0</v>
      </c>
      <c r="Z62" s="21">
        <f>IF(AND(Z$31&gt;='15Punkteschema'!$D7,Z$31&lt;='15Punkteschema'!$E7),'15Punkteschema'!$B7,0)</f>
        <v>0</v>
      </c>
      <c r="AA62" s="21">
        <f>IF(AND(AA$31&gt;='15Punkteschema'!$D7,AA$31&lt;='15Punkteschema'!$E7),'15Punkteschema'!$B7,0)</f>
        <v>0</v>
      </c>
      <c r="AB62" s="21">
        <f>IF(AND(AB$31&gt;='15Punkteschema'!$D7,AB$31&lt;='15Punkteschema'!$E7),'15Punkteschema'!$B7,0)</f>
        <v>0</v>
      </c>
      <c r="AC62" s="21">
        <f>IF(AND(AC$31&gt;='15Punkteschema'!$D7,AC$31&lt;='15Punkteschema'!$E7),'15Punkteschema'!$B7,0)</f>
        <v>0</v>
      </c>
      <c r="AD62" s="21">
        <f>IF(AND(AD$31&gt;='15Punkteschema'!$D7,AD$31&lt;='15Punkteschema'!$E7),'15Punkteschema'!$B7,0)</f>
        <v>0</v>
      </c>
      <c r="AE62" s="21">
        <f>IF(AND(AE$31&gt;='15Punkteschema'!$D7,AE$31&lt;='15Punkteschema'!$E7),'15Punkteschema'!$B7,0)</f>
        <v>0</v>
      </c>
      <c r="AF62" s="21">
        <f>IF(AND(AF$31&gt;='15Punkteschema'!$D7,AF$31&lt;='15Punkteschema'!$E7),'15Punkteschema'!$B7,0)</f>
        <v>0</v>
      </c>
      <c r="AG62" s="21">
        <f>IF(AND(AG$31&gt;='15Punkteschema'!$D7,AG$31&lt;='15Punkteschema'!$E7),'15Punkteschema'!$B7,0)</f>
        <v>0</v>
      </c>
      <c r="AH62" s="21">
        <f>IF(AND(AH$31&gt;='15Punkteschema'!$D7,AH$31&lt;='15Punkteschema'!$E7),'15Punkteschema'!$B7,0)</f>
        <v>0</v>
      </c>
      <c r="AI62" s="21">
        <f>IF(AND(AI$31&gt;='15Punkteschema'!$D7,AI$31&lt;='15Punkteschema'!$E7),'15Punkteschema'!$B7,0)</f>
        <v>0</v>
      </c>
      <c r="AJ62" s="21">
        <f>IF(AND(AJ$31&gt;='15Punkteschema'!$D7,AJ$31&lt;='15Punkteschema'!$E7),'15Punkteschema'!$B7,0)</f>
        <v>0</v>
      </c>
      <c r="AK62" s="21">
        <f>IF(AND(AK$31&gt;='15Punkteschema'!$D7,AK$31&lt;='15Punkteschema'!$E7),'15Punkteschema'!$B7,0)</f>
        <v>0</v>
      </c>
      <c r="AL62" s="21">
        <f>IF(AND(AL$31&gt;='15Punkteschema'!$D7,AL$31&lt;='15Punkteschema'!$E7),'15Punkteschema'!$B7,0)</f>
        <v>0</v>
      </c>
      <c r="AM62" s="21">
        <f>IF(AND(AM$31&gt;='15Punkteschema'!$D7,AM$31&lt;='15Punkteschema'!$E7),'15Punkteschema'!$B7,0)</f>
        <v>0</v>
      </c>
      <c r="AN62" s="21">
        <f>IF(AND(AN$31&gt;='15Punkteschema'!$D7,AN$31&lt;='15Punkteschema'!$E7),'15Punkteschema'!$B7,0)</f>
        <v>0</v>
      </c>
      <c r="AO62" s="21">
        <f>IF(AND(AO$31&gt;='15Punkteschema'!$D7,AO$31&lt;='15Punkteschema'!$E7),'15Punkteschema'!$B7,0)</f>
        <v>0</v>
      </c>
      <c r="AP62" s="21">
        <f>IF(AND(AP$31&gt;='15Punkteschema'!$D7,AP$31&lt;='15Punkteschema'!$E7),'15Punkteschema'!$B7,0)</f>
        <v>0</v>
      </c>
      <c r="AQ62" s="21">
        <f>IF(AND(AQ$31&gt;='15Punkteschema'!$D7,AQ$31&lt;='15Punkteschema'!$E7),'15Punkteschema'!$B7,0)</f>
        <v>0</v>
      </c>
      <c r="AR62" s="21">
        <f>IF(AND(AR$31&gt;='15Punkteschema'!$D7,AR$31&lt;='15Punkteschema'!$E7),'15Punkteschema'!$B7,0)</f>
        <v>0</v>
      </c>
      <c r="AS62" s="21">
        <f>IF(AND(AS$31&gt;='15Punkteschema'!$D7,AS$31&lt;='15Punkteschema'!$E7),'15Punkteschema'!$B7,0)</f>
        <v>0</v>
      </c>
      <c r="AT62" s="21">
        <f>IF(AND(AT$31&gt;='15Punkteschema'!$D7,AT$31&lt;='15Punkteschema'!$E7),'15Punkteschema'!$B7,0)</f>
        <v>0</v>
      </c>
      <c r="AU62" s="21">
        <f>IF(AND(AU$31&gt;='15Punkteschema'!$D7,AU$31&lt;='15Punkteschema'!$E7),'15Punkteschema'!$B7,0)</f>
        <v>0</v>
      </c>
      <c r="AV62" s="21">
        <f>IF(AND(AV$31&gt;='15Punkteschema'!$D7,AV$31&lt;='15Punkteschema'!$E7),'15Punkteschema'!$B7,0)</f>
        <v>0</v>
      </c>
      <c r="AW62" s="21">
        <f>IF(AND(AW$31&gt;='15Punkteschema'!$D7,AW$31&lt;='15Punkteschema'!$E7),'15Punkteschema'!$B7,0)</f>
        <v>0</v>
      </c>
      <c r="AX62" s="21">
        <f>IF(AND(AX$31&gt;='15Punkteschema'!$D7,AX$31&lt;='15Punkteschema'!$E7),'15Punkteschema'!$B7,0)</f>
        <v>0</v>
      </c>
      <c r="AY62" s="21">
        <f>IF(AND(AY$31&gt;='15Punkteschema'!$D7,AY$31&lt;='15Punkteschema'!$E7),'15Punkteschema'!$B7,0)</f>
        <v>0</v>
      </c>
      <c r="AZ62" s="21">
        <f>IF(AND(AZ$31&gt;='15Punkteschema'!$D7,AZ$31&lt;='15Punkteschema'!$E7),'15Punkteschema'!$B7,0)</f>
        <v>0</v>
      </c>
      <c r="BA62" s="21">
        <f>IF(AND(BA$31&gt;='15Punkteschema'!$D7,BA$31&lt;='15Punkteschema'!$E7),'15Punkteschema'!$B7,0)</f>
        <v>0</v>
      </c>
      <c r="BB62" s="21">
        <f>IF(AND(BB$31&gt;='15Punkteschema'!$D7,BB$31&lt;='15Punkteschema'!$E7),'15Punkteschema'!$B7,0)</f>
        <v>0</v>
      </c>
    </row>
    <row r="63" spans="1:54" s="21" customFormat="1" ht="12.75" hidden="1" customHeight="1">
      <c r="A63" s="21" t="s">
        <v>26</v>
      </c>
      <c r="D63" s="21">
        <f>IF(AND(D$31&gt;='15Punkteschema'!$D8,D$31&lt;='15Punkteschema'!$E8),'15Punkteschema'!$B8,0)</f>
        <v>0</v>
      </c>
      <c r="F63" s="21">
        <f>IF(AND(F$31&gt;='15Punkteschema'!$D8,F$31&lt;='15Punkteschema'!$E8),'15Punkteschema'!$B8,0)</f>
        <v>0</v>
      </c>
      <c r="G63" s="21">
        <f>IF(AND(G$31&gt;='15Punkteschema'!$D8,G$31&lt;='15Punkteschema'!$E8),'15Punkteschema'!$B8,0)</f>
        <v>0</v>
      </c>
      <c r="H63" s="21">
        <f>IF(AND(H$31&gt;='15Punkteschema'!$D8,H$31&lt;='15Punkteschema'!$E8),'15Punkteschema'!$B8,0)</f>
        <v>0</v>
      </c>
      <c r="I63" s="21">
        <f>IF(AND(I$31&gt;='15Punkteschema'!$D8,I$31&lt;='15Punkteschema'!$E8),'15Punkteschema'!$B8,0)</f>
        <v>0</v>
      </c>
      <c r="J63" s="21">
        <f>IF(AND(J$31&gt;='15Punkteschema'!$D8,J$31&lt;='15Punkteschema'!$E8),'15Punkteschema'!$B8,0)</f>
        <v>0</v>
      </c>
      <c r="K63" s="21">
        <f>IF(AND(K$31&gt;='15Punkteschema'!$D8,K$31&lt;='15Punkteschema'!$E8),'15Punkteschema'!$B8,0)</f>
        <v>0</v>
      </c>
      <c r="L63" s="21">
        <f>IF(AND(L$31&gt;='15Punkteschema'!$D8,L$31&lt;='15Punkteschema'!$E8),'15Punkteschema'!$B8,0)</f>
        <v>0</v>
      </c>
      <c r="M63" s="21">
        <f>IF(AND(M$31&gt;='15Punkteschema'!$D8,M$31&lt;='15Punkteschema'!$E8),'15Punkteschema'!$B8,0)</f>
        <v>0</v>
      </c>
      <c r="N63" s="21">
        <f>IF(AND(N$31&gt;='15Punkteschema'!$D8,N$31&lt;='15Punkteschema'!$E8),'15Punkteschema'!$B8,0)</f>
        <v>0</v>
      </c>
      <c r="O63" s="21">
        <f>IF(AND(O$31&gt;='15Punkteschema'!$D8,O$31&lt;='15Punkteschema'!$E8),'15Punkteschema'!$B8,0)</f>
        <v>0</v>
      </c>
      <c r="P63" s="21">
        <f>IF(AND(P$31&gt;='15Punkteschema'!$D8,P$31&lt;='15Punkteschema'!$E8),'15Punkteschema'!$B8,0)</f>
        <v>0</v>
      </c>
      <c r="Q63" s="21">
        <f>IF(AND(Q$31&gt;='15Punkteschema'!$D8,Q$31&lt;='15Punkteschema'!$E8),'15Punkteschema'!$B8,0)</f>
        <v>0</v>
      </c>
      <c r="R63" s="21">
        <f>IF(AND(R$31&gt;='15Punkteschema'!$D8,R$31&lt;='15Punkteschema'!$E8),'15Punkteschema'!$B8,0)</f>
        <v>0</v>
      </c>
      <c r="S63" s="21">
        <f>IF(AND(S$31&gt;='15Punkteschema'!$D8,S$31&lt;='15Punkteschema'!$E8),'15Punkteschema'!$B8,0)</f>
        <v>0</v>
      </c>
      <c r="T63" s="21">
        <f>IF(AND(T$31&gt;='15Punkteschema'!$D8,T$31&lt;='15Punkteschema'!$E8),'15Punkteschema'!$B8,0)</f>
        <v>0</v>
      </c>
      <c r="U63" s="21">
        <f>IF(AND(U$31&gt;='15Punkteschema'!$D8,U$31&lt;='15Punkteschema'!$E8),'15Punkteschema'!$B8,0)</f>
        <v>0</v>
      </c>
      <c r="V63" s="21">
        <f>IF(AND(V$31&gt;='15Punkteschema'!$D8,V$31&lt;='15Punkteschema'!$E8),'15Punkteschema'!$B8,0)</f>
        <v>0</v>
      </c>
      <c r="W63" s="21">
        <f>IF(AND(W$31&gt;='15Punkteschema'!$D8,W$31&lt;='15Punkteschema'!$E8),'15Punkteschema'!$B8,0)</f>
        <v>0</v>
      </c>
      <c r="X63" s="21">
        <f>IF(AND(X$31&gt;='15Punkteschema'!$D8,X$31&lt;='15Punkteschema'!$E8),'15Punkteschema'!$B8,0)</f>
        <v>0</v>
      </c>
      <c r="Y63" s="21">
        <f>IF(AND(Y$31&gt;='15Punkteschema'!$D8,Y$31&lt;='15Punkteschema'!$E8),'15Punkteschema'!$B8,0)</f>
        <v>0</v>
      </c>
      <c r="Z63" s="21">
        <f>IF(AND(Z$31&gt;='15Punkteschema'!$D8,Z$31&lt;='15Punkteschema'!$E8),'15Punkteschema'!$B8,0)</f>
        <v>0</v>
      </c>
      <c r="AA63" s="21">
        <f>IF(AND(AA$31&gt;='15Punkteschema'!$D8,AA$31&lt;='15Punkteschema'!$E8),'15Punkteschema'!$B8,0)</f>
        <v>0</v>
      </c>
      <c r="AB63" s="21">
        <f>IF(AND(AB$31&gt;='15Punkteschema'!$D8,AB$31&lt;='15Punkteschema'!$E8),'15Punkteschema'!$B8,0)</f>
        <v>0</v>
      </c>
      <c r="AC63" s="21">
        <f>IF(AND(AC$31&gt;='15Punkteschema'!$D8,AC$31&lt;='15Punkteschema'!$E8),'15Punkteschema'!$B8,0)</f>
        <v>0</v>
      </c>
      <c r="AD63" s="21">
        <f>IF(AND(AD$31&gt;='15Punkteschema'!$D8,AD$31&lt;='15Punkteschema'!$E8),'15Punkteschema'!$B8,0)</f>
        <v>0</v>
      </c>
      <c r="AE63" s="21">
        <f>IF(AND(AE$31&gt;='15Punkteschema'!$D8,AE$31&lt;='15Punkteschema'!$E8),'15Punkteschema'!$B8,0)</f>
        <v>0</v>
      </c>
      <c r="AF63" s="21">
        <f>IF(AND(AF$31&gt;='15Punkteschema'!$D8,AF$31&lt;='15Punkteschema'!$E8),'15Punkteschema'!$B8,0)</f>
        <v>0</v>
      </c>
      <c r="AG63" s="21">
        <f>IF(AND(AG$31&gt;='15Punkteschema'!$D8,AG$31&lt;='15Punkteschema'!$E8),'15Punkteschema'!$B8,0)</f>
        <v>0</v>
      </c>
      <c r="AH63" s="21">
        <f>IF(AND(AH$31&gt;='15Punkteschema'!$D8,AH$31&lt;='15Punkteschema'!$E8),'15Punkteschema'!$B8,0)</f>
        <v>0</v>
      </c>
      <c r="AI63" s="21">
        <f>IF(AND(AI$31&gt;='15Punkteschema'!$D8,AI$31&lt;='15Punkteschema'!$E8),'15Punkteschema'!$B8,0)</f>
        <v>0</v>
      </c>
      <c r="AJ63" s="21">
        <f>IF(AND(AJ$31&gt;='15Punkteschema'!$D8,AJ$31&lt;='15Punkteschema'!$E8),'15Punkteschema'!$B8,0)</f>
        <v>0</v>
      </c>
      <c r="AK63" s="21">
        <f>IF(AND(AK$31&gt;='15Punkteschema'!$D8,AK$31&lt;='15Punkteschema'!$E8),'15Punkteschema'!$B8,0)</f>
        <v>0</v>
      </c>
      <c r="AL63" s="21">
        <f>IF(AND(AL$31&gt;='15Punkteschema'!$D8,AL$31&lt;='15Punkteschema'!$E8),'15Punkteschema'!$B8,0)</f>
        <v>0</v>
      </c>
      <c r="AM63" s="21">
        <f>IF(AND(AM$31&gt;='15Punkteschema'!$D8,AM$31&lt;='15Punkteschema'!$E8),'15Punkteschema'!$B8,0)</f>
        <v>0</v>
      </c>
      <c r="AN63" s="21">
        <f>IF(AND(AN$31&gt;='15Punkteschema'!$D8,AN$31&lt;='15Punkteschema'!$E8),'15Punkteschema'!$B8,0)</f>
        <v>0</v>
      </c>
      <c r="AO63" s="21">
        <f>IF(AND(AO$31&gt;='15Punkteschema'!$D8,AO$31&lt;='15Punkteschema'!$E8),'15Punkteschema'!$B8,0)</f>
        <v>0</v>
      </c>
      <c r="AP63" s="21">
        <f>IF(AND(AP$31&gt;='15Punkteschema'!$D8,AP$31&lt;='15Punkteschema'!$E8),'15Punkteschema'!$B8,0)</f>
        <v>0</v>
      </c>
      <c r="AQ63" s="21">
        <f>IF(AND(AQ$31&gt;='15Punkteschema'!$D8,AQ$31&lt;='15Punkteschema'!$E8),'15Punkteschema'!$B8,0)</f>
        <v>0</v>
      </c>
      <c r="AR63" s="21">
        <f>IF(AND(AR$31&gt;='15Punkteschema'!$D8,AR$31&lt;='15Punkteschema'!$E8),'15Punkteschema'!$B8,0)</f>
        <v>0</v>
      </c>
      <c r="AS63" s="21">
        <f>IF(AND(AS$31&gt;='15Punkteschema'!$D8,AS$31&lt;='15Punkteschema'!$E8),'15Punkteschema'!$B8,0)</f>
        <v>0</v>
      </c>
      <c r="AT63" s="21">
        <f>IF(AND(AT$31&gt;='15Punkteschema'!$D8,AT$31&lt;='15Punkteschema'!$E8),'15Punkteschema'!$B8,0)</f>
        <v>0</v>
      </c>
      <c r="AU63" s="21">
        <f>IF(AND(AU$31&gt;='15Punkteschema'!$D8,AU$31&lt;='15Punkteschema'!$E8),'15Punkteschema'!$B8,0)</f>
        <v>0</v>
      </c>
      <c r="AV63" s="21">
        <f>IF(AND(AV$31&gt;='15Punkteschema'!$D8,AV$31&lt;='15Punkteschema'!$E8),'15Punkteschema'!$B8,0)</f>
        <v>0</v>
      </c>
      <c r="AW63" s="21">
        <f>IF(AND(AW$31&gt;='15Punkteschema'!$D8,AW$31&lt;='15Punkteschema'!$E8),'15Punkteschema'!$B8,0)</f>
        <v>0</v>
      </c>
      <c r="AX63" s="21">
        <f>IF(AND(AX$31&gt;='15Punkteschema'!$D8,AX$31&lt;='15Punkteschema'!$E8),'15Punkteschema'!$B8,0)</f>
        <v>0</v>
      </c>
      <c r="AY63" s="21">
        <f>IF(AND(AY$31&gt;='15Punkteschema'!$D8,AY$31&lt;='15Punkteschema'!$E8),'15Punkteschema'!$B8,0)</f>
        <v>0</v>
      </c>
      <c r="AZ63" s="21">
        <f>IF(AND(AZ$31&gt;='15Punkteschema'!$D8,AZ$31&lt;='15Punkteschema'!$E8),'15Punkteschema'!$B8,0)</f>
        <v>0</v>
      </c>
      <c r="BA63" s="21">
        <f>IF(AND(BA$31&gt;='15Punkteschema'!$D8,BA$31&lt;='15Punkteschema'!$E8),'15Punkteschema'!$B8,0)</f>
        <v>0</v>
      </c>
      <c r="BB63" s="21">
        <f>IF(AND(BB$31&gt;='15Punkteschema'!$D8,BB$31&lt;='15Punkteschema'!$E8),'15Punkteschema'!$B8,0)</f>
        <v>0</v>
      </c>
    </row>
    <row r="64" spans="1:54" s="21" customFormat="1" ht="12.75" hidden="1" customHeight="1">
      <c r="A64" s="21" t="s">
        <v>26</v>
      </c>
      <c r="D64" s="21">
        <f>IF(AND(D$31&gt;='15Punkteschema'!$D9,D$31&lt;='15Punkteschema'!$E9),'15Punkteschema'!$B9,0)</f>
        <v>0</v>
      </c>
      <c r="F64" s="21">
        <f>IF(AND(F$31&gt;='15Punkteschema'!$D9,F$31&lt;='15Punkteschema'!$E9),'15Punkteschema'!$B9,0)</f>
        <v>0</v>
      </c>
      <c r="G64" s="21">
        <f>IF(AND(G$31&gt;='15Punkteschema'!$D9,G$31&lt;='15Punkteschema'!$E9),'15Punkteschema'!$B9,0)</f>
        <v>0</v>
      </c>
      <c r="H64" s="21">
        <f>IF(AND(H$31&gt;='15Punkteschema'!$D9,H$31&lt;='15Punkteschema'!$E9),'15Punkteschema'!$B9,0)</f>
        <v>0</v>
      </c>
      <c r="I64" s="21">
        <f>IF(AND(I$31&gt;='15Punkteschema'!$D9,I$31&lt;='15Punkteschema'!$E9),'15Punkteschema'!$B9,0)</f>
        <v>0</v>
      </c>
      <c r="J64" s="21">
        <f>IF(AND(J$31&gt;='15Punkteschema'!$D9,J$31&lt;='15Punkteschema'!$E9),'15Punkteschema'!$B9,0)</f>
        <v>0</v>
      </c>
      <c r="K64" s="21">
        <f>IF(AND(K$31&gt;='15Punkteschema'!$D9,K$31&lt;='15Punkteschema'!$E9),'15Punkteschema'!$B9,0)</f>
        <v>0</v>
      </c>
      <c r="L64" s="21">
        <f>IF(AND(L$31&gt;='15Punkteschema'!$D9,L$31&lt;='15Punkteschema'!$E9),'15Punkteschema'!$B9,0)</f>
        <v>0</v>
      </c>
      <c r="M64" s="21">
        <f>IF(AND(M$31&gt;='15Punkteschema'!$D9,M$31&lt;='15Punkteschema'!$E9),'15Punkteschema'!$B9,0)</f>
        <v>0</v>
      </c>
      <c r="N64" s="21">
        <f>IF(AND(N$31&gt;='15Punkteschema'!$D9,N$31&lt;='15Punkteschema'!$E9),'15Punkteschema'!$B9,0)</f>
        <v>0</v>
      </c>
      <c r="O64" s="21">
        <f>IF(AND(O$31&gt;='15Punkteschema'!$D9,O$31&lt;='15Punkteschema'!$E9),'15Punkteschema'!$B9,0)</f>
        <v>0</v>
      </c>
      <c r="P64" s="21">
        <f>IF(AND(P$31&gt;='15Punkteschema'!$D9,P$31&lt;='15Punkteschema'!$E9),'15Punkteschema'!$B9,0)</f>
        <v>0</v>
      </c>
      <c r="Q64" s="21">
        <f>IF(AND(Q$31&gt;='15Punkteschema'!$D9,Q$31&lt;='15Punkteschema'!$E9),'15Punkteschema'!$B9,0)</f>
        <v>0</v>
      </c>
      <c r="R64" s="21">
        <f>IF(AND(R$31&gt;='15Punkteschema'!$D9,R$31&lt;='15Punkteschema'!$E9),'15Punkteschema'!$B9,0)</f>
        <v>0</v>
      </c>
      <c r="S64" s="21">
        <f>IF(AND(S$31&gt;='15Punkteschema'!$D9,S$31&lt;='15Punkteschema'!$E9),'15Punkteschema'!$B9,0)</f>
        <v>0</v>
      </c>
      <c r="T64" s="21">
        <f>IF(AND(T$31&gt;='15Punkteschema'!$D9,T$31&lt;='15Punkteschema'!$E9),'15Punkteschema'!$B9,0)</f>
        <v>0</v>
      </c>
      <c r="U64" s="21">
        <f>IF(AND(U$31&gt;='15Punkteschema'!$D9,U$31&lt;='15Punkteschema'!$E9),'15Punkteschema'!$B9,0)</f>
        <v>0</v>
      </c>
      <c r="V64" s="21">
        <f>IF(AND(V$31&gt;='15Punkteschema'!$D9,V$31&lt;='15Punkteschema'!$E9),'15Punkteschema'!$B9,0)</f>
        <v>0</v>
      </c>
      <c r="W64" s="21">
        <f>IF(AND(W$31&gt;='15Punkteschema'!$D9,W$31&lt;='15Punkteschema'!$E9),'15Punkteschema'!$B9,0)</f>
        <v>0</v>
      </c>
      <c r="X64" s="21">
        <f>IF(AND(X$31&gt;='15Punkteschema'!$D9,X$31&lt;='15Punkteschema'!$E9),'15Punkteschema'!$B9,0)</f>
        <v>0</v>
      </c>
      <c r="Y64" s="21">
        <f>IF(AND(Y$31&gt;='15Punkteschema'!$D9,Y$31&lt;='15Punkteschema'!$E9),'15Punkteschema'!$B9,0)</f>
        <v>0</v>
      </c>
      <c r="Z64" s="21">
        <f>IF(AND(Z$31&gt;='15Punkteschema'!$D9,Z$31&lt;='15Punkteschema'!$E9),'15Punkteschema'!$B9,0)</f>
        <v>0</v>
      </c>
      <c r="AA64" s="21">
        <f>IF(AND(AA$31&gt;='15Punkteschema'!$D9,AA$31&lt;='15Punkteschema'!$E9),'15Punkteschema'!$B9,0)</f>
        <v>0</v>
      </c>
      <c r="AB64" s="21">
        <f>IF(AND(AB$31&gt;='15Punkteschema'!$D9,AB$31&lt;='15Punkteschema'!$E9),'15Punkteschema'!$B9,0)</f>
        <v>0</v>
      </c>
      <c r="AC64" s="21">
        <f>IF(AND(AC$31&gt;='15Punkteschema'!$D9,AC$31&lt;='15Punkteschema'!$E9),'15Punkteschema'!$B9,0)</f>
        <v>0</v>
      </c>
      <c r="AD64" s="21">
        <f>IF(AND(AD$31&gt;='15Punkteschema'!$D9,AD$31&lt;='15Punkteschema'!$E9),'15Punkteschema'!$B9,0)</f>
        <v>0</v>
      </c>
      <c r="AE64" s="21">
        <f>IF(AND(AE$31&gt;='15Punkteschema'!$D9,AE$31&lt;='15Punkteschema'!$E9),'15Punkteschema'!$B9,0)</f>
        <v>0</v>
      </c>
      <c r="AF64" s="21">
        <f>IF(AND(AF$31&gt;='15Punkteschema'!$D9,AF$31&lt;='15Punkteschema'!$E9),'15Punkteschema'!$B9,0)</f>
        <v>0</v>
      </c>
      <c r="AG64" s="21">
        <f>IF(AND(AG$31&gt;='15Punkteschema'!$D9,AG$31&lt;='15Punkteschema'!$E9),'15Punkteschema'!$B9,0)</f>
        <v>0</v>
      </c>
      <c r="AH64" s="21">
        <f>IF(AND(AH$31&gt;='15Punkteschema'!$D9,AH$31&lt;='15Punkteschema'!$E9),'15Punkteschema'!$B9,0)</f>
        <v>0</v>
      </c>
      <c r="AI64" s="21">
        <f>IF(AND(AI$31&gt;='15Punkteschema'!$D9,AI$31&lt;='15Punkteschema'!$E9),'15Punkteschema'!$B9,0)</f>
        <v>0</v>
      </c>
      <c r="AJ64" s="21">
        <f>IF(AND(AJ$31&gt;='15Punkteschema'!$D9,AJ$31&lt;='15Punkteschema'!$E9),'15Punkteschema'!$B9,0)</f>
        <v>0</v>
      </c>
      <c r="AK64" s="21">
        <f>IF(AND(AK$31&gt;='15Punkteschema'!$D9,AK$31&lt;='15Punkteschema'!$E9),'15Punkteschema'!$B9,0)</f>
        <v>0</v>
      </c>
      <c r="AL64" s="21">
        <f>IF(AND(AL$31&gt;='15Punkteschema'!$D9,AL$31&lt;='15Punkteschema'!$E9),'15Punkteschema'!$B9,0)</f>
        <v>0</v>
      </c>
      <c r="AM64" s="21">
        <f>IF(AND(AM$31&gt;='15Punkteschema'!$D9,AM$31&lt;='15Punkteschema'!$E9),'15Punkteschema'!$B9,0)</f>
        <v>0</v>
      </c>
      <c r="AN64" s="21">
        <f>IF(AND(AN$31&gt;='15Punkteschema'!$D9,AN$31&lt;='15Punkteschema'!$E9),'15Punkteschema'!$B9,0)</f>
        <v>0</v>
      </c>
      <c r="AO64" s="21">
        <f>IF(AND(AO$31&gt;='15Punkteschema'!$D9,AO$31&lt;='15Punkteschema'!$E9),'15Punkteschema'!$B9,0)</f>
        <v>0</v>
      </c>
      <c r="AP64" s="21">
        <f>IF(AND(AP$31&gt;='15Punkteschema'!$D9,AP$31&lt;='15Punkteschema'!$E9),'15Punkteschema'!$B9,0)</f>
        <v>0</v>
      </c>
      <c r="AQ64" s="21">
        <f>IF(AND(AQ$31&gt;='15Punkteschema'!$D9,AQ$31&lt;='15Punkteschema'!$E9),'15Punkteschema'!$B9,0)</f>
        <v>0</v>
      </c>
      <c r="AR64" s="21">
        <f>IF(AND(AR$31&gt;='15Punkteschema'!$D9,AR$31&lt;='15Punkteschema'!$E9),'15Punkteschema'!$B9,0)</f>
        <v>0</v>
      </c>
      <c r="AS64" s="21">
        <f>IF(AND(AS$31&gt;='15Punkteschema'!$D9,AS$31&lt;='15Punkteschema'!$E9),'15Punkteschema'!$B9,0)</f>
        <v>0</v>
      </c>
      <c r="AT64" s="21">
        <f>IF(AND(AT$31&gt;='15Punkteschema'!$D9,AT$31&lt;='15Punkteschema'!$E9),'15Punkteschema'!$B9,0)</f>
        <v>0</v>
      </c>
      <c r="AU64" s="21">
        <f>IF(AND(AU$31&gt;='15Punkteschema'!$D9,AU$31&lt;='15Punkteschema'!$E9),'15Punkteschema'!$B9,0)</f>
        <v>0</v>
      </c>
      <c r="AV64" s="21">
        <f>IF(AND(AV$31&gt;='15Punkteschema'!$D9,AV$31&lt;='15Punkteschema'!$E9),'15Punkteschema'!$B9,0)</f>
        <v>0</v>
      </c>
      <c r="AW64" s="21">
        <f>IF(AND(AW$31&gt;='15Punkteschema'!$D9,AW$31&lt;='15Punkteschema'!$E9),'15Punkteschema'!$B9,0)</f>
        <v>0</v>
      </c>
      <c r="AX64" s="21">
        <f>IF(AND(AX$31&gt;='15Punkteschema'!$D9,AX$31&lt;='15Punkteschema'!$E9),'15Punkteschema'!$B9,0)</f>
        <v>0</v>
      </c>
      <c r="AY64" s="21">
        <f>IF(AND(AY$31&gt;='15Punkteschema'!$D9,AY$31&lt;='15Punkteschema'!$E9),'15Punkteschema'!$B9,0)</f>
        <v>0</v>
      </c>
      <c r="AZ64" s="21">
        <f>IF(AND(AZ$31&gt;='15Punkteschema'!$D9,AZ$31&lt;='15Punkteschema'!$E9),'15Punkteschema'!$B9,0)</f>
        <v>0</v>
      </c>
      <c r="BA64" s="21">
        <f>IF(AND(BA$31&gt;='15Punkteschema'!$D9,BA$31&lt;='15Punkteschema'!$E9),'15Punkteschema'!$B9,0)</f>
        <v>0</v>
      </c>
      <c r="BB64" s="21">
        <f>IF(AND(BB$31&gt;='15Punkteschema'!$D9,BB$31&lt;='15Punkteschema'!$E9),'15Punkteschema'!$B9,0)</f>
        <v>0</v>
      </c>
    </row>
    <row r="65" spans="1:54" s="21" customFormat="1" ht="12.75" hidden="1" customHeight="1">
      <c r="A65" s="21" t="s">
        <v>26</v>
      </c>
      <c r="D65" s="21">
        <f>IF(AND(D$31&gt;='15Punkteschema'!$D10,D$31&lt;='15Punkteschema'!$E10),'15Punkteschema'!$B10,0)</f>
        <v>0</v>
      </c>
      <c r="F65" s="21">
        <f>IF(AND(F$31&gt;='15Punkteschema'!$D10,F$31&lt;='15Punkteschema'!$E10),'15Punkteschema'!$B10,0)</f>
        <v>0</v>
      </c>
      <c r="G65" s="21">
        <f>IF(AND(G$31&gt;='15Punkteschema'!$D10,G$31&lt;='15Punkteschema'!$E10),'15Punkteschema'!$B10,0)</f>
        <v>0</v>
      </c>
      <c r="H65" s="21">
        <f>IF(AND(H$31&gt;='15Punkteschema'!$D10,H$31&lt;='15Punkteschema'!$E10),'15Punkteschema'!$B10,0)</f>
        <v>0</v>
      </c>
      <c r="I65" s="21">
        <f>IF(AND(I$31&gt;='15Punkteschema'!$D10,I$31&lt;='15Punkteschema'!$E10),'15Punkteschema'!$B10,0)</f>
        <v>0</v>
      </c>
      <c r="J65" s="21">
        <f>IF(AND(J$31&gt;='15Punkteschema'!$D10,J$31&lt;='15Punkteschema'!$E10),'15Punkteschema'!$B10,0)</f>
        <v>0</v>
      </c>
      <c r="K65" s="21">
        <f>IF(AND(K$31&gt;='15Punkteschema'!$D10,K$31&lt;='15Punkteschema'!$E10),'15Punkteschema'!$B10,0)</f>
        <v>0</v>
      </c>
      <c r="L65" s="21">
        <f>IF(AND(L$31&gt;='15Punkteschema'!$D10,L$31&lt;='15Punkteschema'!$E10),'15Punkteschema'!$B10,0)</f>
        <v>0</v>
      </c>
      <c r="M65" s="21">
        <f>IF(AND(M$31&gt;='15Punkteschema'!$D10,M$31&lt;='15Punkteschema'!$E10),'15Punkteschema'!$B10,0)</f>
        <v>0</v>
      </c>
      <c r="N65" s="21">
        <f>IF(AND(N$31&gt;='15Punkteschema'!$D10,N$31&lt;='15Punkteschema'!$E10),'15Punkteschema'!$B10,0)</f>
        <v>0</v>
      </c>
      <c r="O65" s="21">
        <f>IF(AND(O$31&gt;='15Punkteschema'!$D10,O$31&lt;='15Punkteschema'!$E10),'15Punkteschema'!$B10,0)</f>
        <v>0</v>
      </c>
      <c r="P65" s="21">
        <f>IF(AND(P$31&gt;='15Punkteschema'!$D10,P$31&lt;='15Punkteschema'!$E10),'15Punkteschema'!$B10,0)</f>
        <v>0</v>
      </c>
      <c r="Q65" s="21">
        <f>IF(AND(Q$31&gt;='15Punkteschema'!$D10,Q$31&lt;='15Punkteschema'!$E10),'15Punkteschema'!$B10,0)</f>
        <v>0</v>
      </c>
      <c r="R65" s="21">
        <f>IF(AND(R$31&gt;='15Punkteschema'!$D10,R$31&lt;='15Punkteschema'!$E10),'15Punkteschema'!$B10,0)</f>
        <v>0</v>
      </c>
      <c r="S65" s="21">
        <f>IF(AND(S$31&gt;='15Punkteschema'!$D10,S$31&lt;='15Punkteschema'!$E10),'15Punkteschema'!$B10,0)</f>
        <v>0</v>
      </c>
      <c r="T65" s="21">
        <f>IF(AND(T$31&gt;='15Punkteschema'!$D10,T$31&lt;='15Punkteschema'!$E10),'15Punkteschema'!$B10,0)</f>
        <v>0</v>
      </c>
      <c r="U65" s="21">
        <f>IF(AND(U$31&gt;='15Punkteschema'!$D10,U$31&lt;='15Punkteschema'!$E10),'15Punkteschema'!$B10,0)</f>
        <v>0</v>
      </c>
      <c r="V65" s="21">
        <f>IF(AND(V$31&gt;='15Punkteschema'!$D10,V$31&lt;='15Punkteschema'!$E10),'15Punkteschema'!$B10,0)</f>
        <v>0</v>
      </c>
      <c r="W65" s="21">
        <f>IF(AND(W$31&gt;='15Punkteschema'!$D10,W$31&lt;='15Punkteschema'!$E10),'15Punkteschema'!$B10,0)</f>
        <v>0</v>
      </c>
      <c r="X65" s="21">
        <f>IF(AND(X$31&gt;='15Punkteschema'!$D10,X$31&lt;='15Punkteschema'!$E10),'15Punkteschema'!$B10,0)</f>
        <v>0</v>
      </c>
      <c r="Y65" s="21">
        <f>IF(AND(Y$31&gt;='15Punkteschema'!$D10,Y$31&lt;='15Punkteschema'!$E10),'15Punkteschema'!$B10,0)</f>
        <v>0</v>
      </c>
      <c r="Z65" s="21">
        <f>IF(AND(Z$31&gt;='15Punkteschema'!$D10,Z$31&lt;='15Punkteschema'!$E10),'15Punkteschema'!$B10,0)</f>
        <v>0</v>
      </c>
      <c r="AA65" s="21">
        <f>IF(AND(AA$31&gt;='15Punkteschema'!$D10,AA$31&lt;='15Punkteschema'!$E10),'15Punkteschema'!$B10,0)</f>
        <v>0</v>
      </c>
      <c r="AB65" s="21">
        <f>IF(AND(AB$31&gt;='15Punkteschema'!$D10,AB$31&lt;='15Punkteschema'!$E10),'15Punkteschema'!$B10,0)</f>
        <v>0</v>
      </c>
      <c r="AC65" s="21">
        <f>IF(AND(AC$31&gt;='15Punkteschema'!$D10,AC$31&lt;='15Punkteschema'!$E10),'15Punkteschema'!$B10,0)</f>
        <v>0</v>
      </c>
      <c r="AD65" s="21">
        <f>IF(AND(AD$31&gt;='15Punkteschema'!$D10,AD$31&lt;='15Punkteschema'!$E10),'15Punkteschema'!$B10,0)</f>
        <v>0</v>
      </c>
      <c r="AE65" s="21">
        <f>IF(AND(AE$31&gt;='15Punkteschema'!$D10,AE$31&lt;='15Punkteschema'!$E10),'15Punkteschema'!$B10,0)</f>
        <v>0</v>
      </c>
      <c r="AF65" s="21">
        <f>IF(AND(AF$31&gt;='15Punkteschema'!$D10,AF$31&lt;='15Punkteschema'!$E10),'15Punkteschema'!$B10,0)</f>
        <v>0</v>
      </c>
      <c r="AG65" s="21">
        <f>IF(AND(AG$31&gt;='15Punkteschema'!$D10,AG$31&lt;='15Punkteschema'!$E10),'15Punkteschema'!$B10,0)</f>
        <v>0</v>
      </c>
      <c r="AH65" s="21">
        <f>IF(AND(AH$31&gt;='15Punkteschema'!$D10,AH$31&lt;='15Punkteschema'!$E10),'15Punkteschema'!$B10,0)</f>
        <v>0</v>
      </c>
      <c r="AI65" s="21">
        <f>IF(AND(AI$31&gt;='15Punkteschema'!$D10,AI$31&lt;='15Punkteschema'!$E10),'15Punkteschema'!$B10,0)</f>
        <v>0</v>
      </c>
      <c r="AJ65" s="21">
        <f>IF(AND(AJ$31&gt;='15Punkteschema'!$D10,AJ$31&lt;='15Punkteschema'!$E10),'15Punkteschema'!$B10,0)</f>
        <v>0</v>
      </c>
      <c r="AK65" s="21">
        <f>IF(AND(AK$31&gt;='15Punkteschema'!$D10,AK$31&lt;='15Punkteschema'!$E10),'15Punkteschema'!$B10,0)</f>
        <v>0</v>
      </c>
      <c r="AL65" s="21">
        <f>IF(AND(AL$31&gt;='15Punkteschema'!$D10,AL$31&lt;='15Punkteschema'!$E10),'15Punkteschema'!$B10,0)</f>
        <v>0</v>
      </c>
      <c r="AM65" s="21">
        <f>IF(AND(AM$31&gt;='15Punkteschema'!$D10,AM$31&lt;='15Punkteschema'!$E10),'15Punkteschema'!$B10,0)</f>
        <v>0</v>
      </c>
      <c r="AN65" s="21">
        <f>IF(AND(AN$31&gt;='15Punkteschema'!$D10,AN$31&lt;='15Punkteschema'!$E10),'15Punkteschema'!$B10,0)</f>
        <v>0</v>
      </c>
      <c r="AO65" s="21">
        <f>IF(AND(AO$31&gt;='15Punkteschema'!$D10,AO$31&lt;='15Punkteschema'!$E10),'15Punkteschema'!$B10,0)</f>
        <v>0</v>
      </c>
      <c r="AP65" s="21">
        <f>IF(AND(AP$31&gt;='15Punkteschema'!$D10,AP$31&lt;='15Punkteschema'!$E10),'15Punkteschema'!$B10,0)</f>
        <v>0</v>
      </c>
      <c r="AQ65" s="21">
        <f>IF(AND(AQ$31&gt;='15Punkteschema'!$D10,AQ$31&lt;='15Punkteschema'!$E10),'15Punkteschema'!$B10,0)</f>
        <v>0</v>
      </c>
      <c r="AR65" s="21">
        <f>IF(AND(AR$31&gt;='15Punkteschema'!$D10,AR$31&lt;='15Punkteschema'!$E10),'15Punkteschema'!$B10,0)</f>
        <v>0</v>
      </c>
      <c r="AS65" s="21">
        <f>IF(AND(AS$31&gt;='15Punkteschema'!$D10,AS$31&lt;='15Punkteschema'!$E10),'15Punkteschema'!$B10,0)</f>
        <v>0</v>
      </c>
      <c r="AT65" s="21">
        <f>IF(AND(AT$31&gt;='15Punkteschema'!$D10,AT$31&lt;='15Punkteschema'!$E10),'15Punkteschema'!$B10,0)</f>
        <v>0</v>
      </c>
      <c r="AU65" s="21">
        <f>IF(AND(AU$31&gt;='15Punkteschema'!$D10,AU$31&lt;='15Punkteschema'!$E10),'15Punkteschema'!$B10,0)</f>
        <v>0</v>
      </c>
      <c r="AV65" s="21">
        <f>IF(AND(AV$31&gt;='15Punkteschema'!$D10,AV$31&lt;='15Punkteschema'!$E10),'15Punkteschema'!$B10,0)</f>
        <v>0</v>
      </c>
      <c r="AW65" s="21">
        <f>IF(AND(AW$31&gt;='15Punkteschema'!$D10,AW$31&lt;='15Punkteschema'!$E10),'15Punkteschema'!$B10,0)</f>
        <v>0</v>
      </c>
      <c r="AX65" s="21">
        <f>IF(AND(AX$31&gt;='15Punkteschema'!$D10,AX$31&lt;='15Punkteschema'!$E10),'15Punkteschema'!$B10,0)</f>
        <v>0</v>
      </c>
      <c r="AY65" s="21">
        <f>IF(AND(AY$31&gt;='15Punkteschema'!$D10,AY$31&lt;='15Punkteschema'!$E10),'15Punkteschema'!$B10,0)</f>
        <v>0</v>
      </c>
      <c r="AZ65" s="21">
        <f>IF(AND(AZ$31&gt;='15Punkteschema'!$D10,AZ$31&lt;='15Punkteschema'!$E10),'15Punkteschema'!$B10,0)</f>
        <v>0</v>
      </c>
      <c r="BA65" s="21">
        <f>IF(AND(BA$31&gt;='15Punkteschema'!$D10,BA$31&lt;='15Punkteschema'!$E10),'15Punkteschema'!$B10,0)</f>
        <v>0</v>
      </c>
      <c r="BB65" s="21">
        <f>IF(AND(BB$31&gt;='15Punkteschema'!$D10,BB$31&lt;='15Punkteschema'!$E10),'15Punkteschema'!$B10,0)</f>
        <v>0</v>
      </c>
    </row>
    <row r="66" spans="1:54" s="21" customFormat="1" ht="12.75" hidden="1" customHeight="1">
      <c r="A66" s="21" t="s">
        <v>26</v>
      </c>
      <c r="D66" s="21">
        <f>IF(AND(D$31&gt;='15Punkteschema'!$D11,D$31&lt;='15Punkteschema'!$E11),'15Punkteschema'!$B11,0)</f>
        <v>0</v>
      </c>
      <c r="F66" s="21">
        <f>IF(AND(F$31&gt;='15Punkteschema'!$D11,F$31&lt;='15Punkteschema'!$E11),'15Punkteschema'!$B11,0)</f>
        <v>0</v>
      </c>
      <c r="G66" s="21">
        <f>IF(AND(G$31&gt;='15Punkteschema'!$D11,G$31&lt;='15Punkteschema'!$E11),'15Punkteschema'!$B11,0)</f>
        <v>0</v>
      </c>
      <c r="H66" s="21">
        <f>IF(AND(H$31&gt;='15Punkteschema'!$D11,H$31&lt;='15Punkteschema'!$E11),'15Punkteschema'!$B11,0)</f>
        <v>0</v>
      </c>
      <c r="I66" s="21">
        <f>IF(AND(I$31&gt;='15Punkteschema'!$D11,I$31&lt;='15Punkteschema'!$E11),'15Punkteschema'!$B11,0)</f>
        <v>0</v>
      </c>
      <c r="J66" s="21">
        <f>IF(AND(J$31&gt;='15Punkteschema'!$D11,J$31&lt;='15Punkteschema'!$E11),'15Punkteschema'!$B11,0)</f>
        <v>0</v>
      </c>
      <c r="K66" s="21">
        <f>IF(AND(K$31&gt;='15Punkteschema'!$D11,K$31&lt;='15Punkteschema'!$E11),'15Punkteschema'!$B11,0)</f>
        <v>0</v>
      </c>
      <c r="L66" s="21">
        <f>IF(AND(L$31&gt;='15Punkteschema'!$D11,L$31&lt;='15Punkteschema'!$E11),'15Punkteschema'!$B11,0)</f>
        <v>0</v>
      </c>
      <c r="M66" s="21">
        <f>IF(AND(M$31&gt;='15Punkteschema'!$D11,M$31&lt;='15Punkteschema'!$E11),'15Punkteschema'!$B11,0)</f>
        <v>0</v>
      </c>
      <c r="N66" s="21">
        <f>IF(AND(N$31&gt;='15Punkteschema'!$D11,N$31&lt;='15Punkteschema'!$E11),'15Punkteschema'!$B11,0)</f>
        <v>0</v>
      </c>
      <c r="O66" s="21">
        <f>IF(AND(O$31&gt;='15Punkteschema'!$D11,O$31&lt;='15Punkteschema'!$E11),'15Punkteschema'!$B11,0)</f>
        <v>0</v>
      </c>
      <c r="P66" s="21">
        <f>IF(AND(P$31&gt;='15Punkteschema'!$D11,P$31&lt;='15Punkteschema'!$E11),'15Punkteschema'!$B11,0)</f>
        <v>0</v>
      </c>
      <c r="Q66" s="21">
        <f>IF(AND(Q$31&gt;='15Punkteschema'!$D11,Q$31&lt;='15Punkteschema'!$E11),'15Punkteschema'!$B11,0)</f>
        <v>0</v>
      </c>
      <c r="R66" s="21">
        <f>IF(AND(R$31&gt;='15Punkteschema'!$D11,R$31&lt;='15Punkteschema'!$E11),'15Punkteschema'!$B11,0)</f>
        <v>0</v>
      </c>
      <c r="S66" s="21">
        <f>IF(AND(S$31&gt;='15Punkteschema'!$D11,S$31&lt;='15Punkteschema'!$E11),'15Punkteschema'!$B11,0)</f>
        <v>0</v>
      </c>
      <c r="T66" s="21">
        <f>IF(AND(T$31&gt;='15Punkteschema'!$D11,T$31&lt;='15Punkteschema'!$E11),'15Punkteschema'!$B11,0)</f>
        <v>0</v>
      </c>
      <c r="U66" s="21">
        <f>IF(AND(U$31&gt;='15Punkteschema'!$D11,U$31&lt;='15Punkteschema'!$E11),'15Punkteschema'!$B11,0)</f>
        <v>0</v>
      </c>
      <c r="V66" s="21">
        <f>IF(AND(V$31&gt;='15Punkteschema'!$D11,V$31&lt;='15Punkteschema'!$E11),'15Punkteschema'!$B11,0)</f>
        <v>0</v>
      </c>
      <c r="W66" s="21">
        <f>IF(AND(W$31&gt;='15Punkteschema'!$D11,W$31&lt;='15Punkteschema'!$E11),'15Punkteschema'!$B11,0)</f>
        <v>0</v>
      </c>
      <c r="X66" s="21">
        <f>IF(AND(X$31&gt;='15Punkteschema'!$D11,X$31&lt;='15Punkteschema'!$E11),'15Punkteschema'!$B11,0)</f>
        <v>0</v>
      </c>
      <c r="Y66" s="21">
        <f>IF(AND(Y$31&gt;='15Punkteschema'!$D11,Y$31&lt;='15Punkteschema'!$E11),'15Punkteschema'!$B11,0)</f>
        <v>0</v>
      </c>
      <c r="Z66" s="21">
        <f>IF(AND(Z$31&gt;='15Punkteschema'!$D11,Z$31&lt;='15Punkteschema'!$E11),'15Punkteschema'!$B11,0)</f>
        <v>0</v>
      </c>
      <c r="AA66" s="21">
        <f>IF(AND(AA$31&gt;='15Punkteschema'!$D11,AA$31&lt;='15Punkteschema'!$E11),'15Punkteschema'!$B11,0)</f>
        <v>0</v>
      </c>
      <c r="AB66" s="21">
        <f>IF(AND(AB$31&gt;='15Punkteschema'!$D11,AB$31&lt;='15Punkteschema'!$E11),'15Punkteschema'!$B11,0)</f>
        <v>0</v>
      </c>
      <c r="AC66" s="21">
        <f>IF(AND(AC$31&gt;='15Punkteschema'!$D11,AC$31&lt;='15Punkteschema'!$E11),'15Punkteschema'!$B11,0)</f>
        <v>0</v>
      </c>
      <c r="AD66" s="21">
        <f>IF(AND(AD$31&gt;='15Punkteschema'!$D11,AD$31&lt;='15Punkteschema'!$E11),'15Punkteschema'!$B11,0)</f>
        <v>0</v>
      </c>
      <c r="AE66" s="21">
        <f>IF(AND(AE$31&gt;='15Punkteschema'!$D11,AE$31&lt;='15Punkteschema'!$E11),'15Punkteschema'!$B11,0)</f>
        <v>0</v>
      </c>
      <c r="AF66" s="21">
        <f>IF(AND(AF$31&gt;='15Punkteschema'!$D11,AF$31&lt;='15Punkteschema'!$E11),'15Punkteschema'!$B11,0)</f>
        <v>0</v>
      </c>
      <c r="AG66" s="21">
        <f>IF(AND(AG$31&gt;='15Punkteschema'!$D11,AG$31&lt;='15Punkteschema'!$E11),'15Punkteschema'!$B11,0)</f>
        <v>0</v>
      </c>
      <c r="AH66" s="21">
        <f>IF(AND(AH$31&gt;='15Punkteschema'!$D11,AH$31&lt;='15Punkteschema'!$E11),'15Punkteschema'!$B11,0)</f>
        <v>0</v>
      </c>
      <c r="AI66" s="21">
        <f>IF(AND(AI$31&gt;='15Punkteschema'!$D11,AI$31&lt;='15Punkteschema'!$E11),'15Punkteschema'!$B11,0)</f>
        <v>0</v>
      </c>
      <c r="AJ66" s="21">
        <f>IF(AND(AJ$31&gt;='15Punkteschema'!$D11,AJ$31&lt;='15Punkteschema'!$E11),'15Punkteschema'!$B11,0)</f>
        <v>0</v>
      </c>
      <c r="AK66" s="21">
        <f>IF(AND(AK$31&gt;='15Punkteschema'!$D11,AK$31&lt;='15Punkteschema'!$E11),'15Punkteschema'!$B11,0)</f>
        <v>0</v>
      </c>
      <c r="AL66" s="21">
        <f>IF(AND(AL$31&gt;='15Punkteschema'!$D11,AL$31&lt;='15Punkteschema'!$E11),'15Punkteschema'!$B11,0)</f>
        <v>0</v>
      </c>
      <c r="AM66" s="21">
        <f>IF(AND(AM$31&gt;='15Punkteschema'!$D11,AM$31&lt;='15Punkteschema'!$E11),'15Punkteschema'!$B11,0)</f>
        <v>0</v>
      </c>
      <c r="AN66" s="21">
        <f>IF(AND(AN$31&gt;='15Punkteschema'!$D11,AN$31&lt;='15Punkteschema'!$E11),'15Punkteschema'!$B11,0)</f>
        <v>0</v>
      </c>
      <c r="AO66" s="21">
        <f>IF(AND(AO$31&gt;='15Punkteschema'!$D11,AO$31&lt;='15Punkteschema'!$E11),'15Punkteschema'!$B11,0)</f>
        <v>0</v>
      </c>
      <c r="AP66" s="21">
        <f>IF(AND(AP$31&gt;='15Punkteschema'!$D11,AP$31&lt;='15Punkteschema'!$E11),'15Punkteschema'!$B11,0)</f>
        <v>0</v>
      </c>
      <c r="AQ66" s="21">
        <f>IF(AND(AQ$31&gt;='15Punkteschema'!$D11,AQ$31&lt;='15Punkteschema'!$E11),'15Punkteschema'!$B11,0)</f>
        <v>0</v>
      </c>
      <c r="AR66" s="21">
        <f>IF(AND(AR$31&gt;='15Punkteschema'!$D11,AR$31&lt;='15Punkteschema'!$E11),'15Punkteschema'!$B11,0)</f>
        <v>0</v>
      </c>
      <c r="AS66" s="21">
        <f>IF(AND(AS$31&gt;='15Punkteschema'!$D11,AS$31&lt;='15Punkteschema'!$E11),'15Punkteschema'!$B11,0)</f>
        <v>0</v>
      </c>
      <c r="AT66" s="21">
        <f>IF(AND(AT$31&gt;='15Punkteschema'!$D11,AT$31&lt;='15Punkteschema'!$E11),'15Punkteschema'!$B11,0)</f>
        <v>0</v>
      </c>
      <c r="AU66" s="21">
        <f>IF(AND(AU$31&gt;='15Punkteschema'!$D11,AU$31&lt;='15Punkteschema'!$E11),'15Punkteschema'!$B11,0)</f>
        <v>0</v>
      </c>
      <c r="AV66" s="21">
        <f>IF(AND(AV$31&gt;='15Punkteschema'!$D11,AV$31&lt;='15Punkteschema'!$E11),'15Punkteschema'!$B11,0)</f>
        <v>0</v>
      </c>
      <c r="AW66" s="21">
        <f>IF(AND(AW$31&gt;='15Punkteschema'!$D11,AW$31&lt;='15Punkteschema'!$E11),'15Punkteschema'!$B11,0)</f>
        <v>0</v>
      </c>
      <c r="AX66" s="21">
        <f>IF(AND(AX$31&gt;='15Punkteschema'!$D11,AX$31&lt;='15Punkteschema'!$E11),'15Punkteschema'!$B11,0)</f>
        <v>0</v>
      </c>
      <c r="AY66" s="21">
        <f>IF(AND(AY$31&gt;='15Punkteschema'!$D11,AY$31&lt;='15Punkteschema'!$E11),'15Punkteschema'!$B11,0)</f>
        <v>0</v>
      </c>
      <c r="AZ66" s="21">
        <f>IF(AND(AZ$31&gt;='15Punkteschema'!$D11,AZ$31&lt;='15Punkteschema'!$E11),'15Punkteschema'!$B11,0)</f>
        <v>0</v>
      </c>
      <c r="BA66" s="21">
        <f>IF(AND(BA$31&gt;='15Punkteschema'!$D11,BA$31&lt;='15Punkteschema'!$E11),'15Punkteschema'!$B11,0)</f>
        <v>0</v>
      </c>
      <c r="BB66" s="21">
        <f>IF(AND(BB$31&gt;='15Punkteschema'!$D11,BB$31&lt;='15Punkteschema'!$E11),'15Punkteschema'!$B11,0)</f>
        <v>0</v>
      </c>
    </row>
    <row r="67" spans="1:54" s="21" customFormat="1" ht="12.75" hidden="1" customHeight="1">
      <c r="A67" s="21" t="s">
        <v>26</v>
      </c>
      <c r="D67" s="21">
        <f>IF(AND(D$31&gt;='15Punkteschema'!$D12,D$31&lt;='15Punkteschema'!$E12),'15Punkteschema'!$B12,0)</f>
        <v>0</v>
      </c>
      <c r="F67" s="21">
        <f>IF(AND(F$31&gt;='15Punkteschema'!$D12,F$31&lt;='15Punkteschema'!$E12),'15Punkteschema'!$B12,0)</f>
        <v>0</v>
      </c>
      <c r="G67" s="21">
        <f>IF(AND(G$31&gt;='15Punkteschema'!$D12,G$31&lt;='15Punkteschema'!$E12),'15Punkteschema'!$B12,0)</f>
        <v>0</v>
      </c>
      <c r="H67" s="21">
        <f>IF(AND(H$31&gt;='15Punkteschema'!$D12,H$31&lt;='15Punkteschema'!$E12),'15Punkteschema'!$B12,0)</f>
        <v>0</v>
      </c>
      <c r="I67" s="21">
        <f>IF(AND(I$31&gt;='15Punkteschema'!$D12,I$31&lt;='15Punkteschema'!$E12),'15Punkteschema'!$B12,0)</f>
        <v>0</v>
      </c>
      <c r="J67" s="21">
        <f>IF(AND(J$31&gt;='15Punkteschema'!$D12,J$31&lt;='15Punkteschema'!$E12),'15Punkteschema'!$B12,0)</f>
        <v>0</v>
      </c>
      <c r="K67" s="21">
        <f>IF(AND(K$31&gt;='15Punkteschema'!$D12,K$31&lt;='15Punkteschema'!$E12),'15Punkteschema'!$B12,0)</f>
        <v>0</v>
      </c>
      <c r="L67" s="21">
        <f>IF(AND(L$31&gt;='15Punkteschema'!$D12,L$31&lt;='15Punkteschema'!$E12),'15Punkteschema'!$B12,0)</f>
        <v>0</v>
      </c>
      <c r="M67" s="21">
        <f>IF(AND(M$31&gt;='15Punkteschema'!$D12,M$31&lt;='15Punkteschema'!$E12),'15Punkteschema'!$B12,0)</f>
        <v>0</v>
      </c>
      <c r="N67" s="21">
        <f>IF(AND(N$31&gt;='15Punkteschema'!$D12,N$31&lt;='15Punkteschema'!$E12),'15Punkteschema'!$B12,0)</f>
        <v>0</v>
      </c>
      <c r="O67" s="21">
        <f>IF(AND(O$31&gt;='15Punkteschema'!$D12,O$31&lt;='15Punkteschema'!$E12),'15Punkteschema'!$B12,0)</f>
        <v>0</v>
      </c>
      <c r="P67" s="21">
        <f>IF(AND(P$31&gt;='15Punkteschema'!$D12,P$31&lt;='15Punkteschema'!$E12),'15Punkteschema'!$B12,0)</f>
        <v>0</v>
      </c>
      <c r="Q67" s="21">
        <f>IF(AND(Q$31&gt;='15Punkteschema'!$D12,Q$31&lt;='15Punkteschema'!$E12),'15Punkteschema'!$B12,0)</f>
        <v>0</v>
      </c>
      <c r="R67" s="21">
        <f>IF(AND(R$31&gt;='15Punkteschema'!$D12,R$31&lt;='15Punkteschema'!$E12),'15Punkteschema'!$B12,0)</f>
        <v>0</v>
      </c>
      <c r="S67" s="21">
        <f>IF(AND(S$31&gt;='15Punkteschema'!$D12,S$31&lt;='15Punkteschema'!$E12),'15Punkteschema'!$B12,0)</f>
        <v>0</v>
      </c>
      <c r="T67" s="21">
        <f>IF(AND(T$31&gt;='15Punkteschema'!$D12,T$31&lt;='15Punkteschema'!$E12),'15Punkteschema'!$B12,0)</f>
        <v>0</v>
      </c>
      <c r="U67" s="21">
        <f>IF(AND(U$31&gt;='15Punkteschema'!$D12,U$31&lt;='15Punkteschema'!$E12),'15Punkteschema'!$B12,0)</f>
        <v>0</v>
      </c>
      <c r="V67" s="21">
        <f>IF(AND(V$31&gt;='15Punkteschema'!$D12,V$31&lt;='15Punkteschema'!$E12),'15Punkteschema'!$B12,0)</f>
        <v>0</v>
      </c>
      <c r="W67" s="21">
        <f>IF(AND(W$31&gt;='15Punkteschema'!$D12,W$31&lt;='15Punkteschema'!$E12),'15Punkteschema'!$B12,0)</f>
        <v>0</v>
      </c>
      <c r="X67" s="21">
        <f>IF(AND(X$31&gt;='15Punkteschema'!$D12,X$31&lt;='15Punkteschema'!$E12),'15Punkteschema'!$B12,0)</f>
        <v>0</v>
      </c>
      <c r="Y67" s="21">
        <f>IF(AND(Y$31&gt;='15Punkteschema'!$D12,Y$31&lt;='15Punkteschema'!$E12),'15Punkteschema'!$B12,0)</f>
        <v>0</v>
      </c>
      <c r="Z67" s="21">
        <f>IF(AND(Z$31&gt;='15Punkteschema'!$D12,Z$31&lt;='15Punkteschema'!$E12),'15Punkteschema'!$B12,0)</f>
        <v>0</v>
      </c>
      <c r="AA67" s="21">
        <f>IF(AND(AA$31&gt;='15Punkteschema'!$D12,AA$31&lt;='15Punkteschema'!$E12),'15Punkteschema'!$B12,0)</f>
        <v>0</v>
      </c>
      <c r="AB67" s="21">
        <f>IF(AND(AB$31&gt;='15Punkteschema'!$D12,AB$31&lt;='15Punkteschema'!$E12),'15Punkteschema'!$B12,0)</f>
        <v>0</v>
      </c>
      <c r="AC67" s="21">
        <f>IF(AND(AC$31&gt;='15Punkteschema'!$D12,AC$31&lt;='15Punkteschema'!$E12),'15Punkteschema'!$B12,0)</f>
        <v>0</v>
      </c>
      <c r="AD67" s="21">
        <f>IF(AND(AD$31&gt;='15Punkteschema'!$D12,AD$31&lt;='15Punkteschema'!$E12),'15Punkteschema'!$B12,0)</f>
        <v>0</v>
      </c>
      <c r="AE67" s="21">
        <f>IF(AND(AE$31&gt;='15Punkteschema'!$D12,AE$31&lt;='15Punkteschema'!$E12),'15Punkteschema'!$B12,0)</f>
        <v>0</v>
      </c>
      <c r="AF67" s="21">
        <f>IF(AND(AF$31&gt;='15Punkteschema'!$D12,AF$31&lt;='15Punkteschema'!$E12),'15Punkteschema'!$B12,0)</f>
        <v>0</v>
      </c>
      <c r="AG67" s="21">
        <f>IF(AND(AG$31&gt;='15Punkteschema'!$D12,AG$31&lt;='15Punkteschema'!$E12),'15Punkteschema'!$B12,0)</f>
        <v>0</v>
      </c>
      <c r="AH67" s="21">
        <f>IF(AND(AH$31&gt;='15Punkteschema'!$D12,AH$31&lt;='15Punkteschema'!$E12),'15Punkteschema'!$B12,0)</f>
        <v>0</v>
      </c>
      <c r="AI67" s="21">
        <f>IF(AND(AI$31&gt;='15Punkteschema'!$D12,AI$31&lt;='15Punkteschema'!$E12),'15Punkteschema'!$B12,0)</f>
        <v>0</v>
      </c>
      <c r="AJ67" s="21">
        <f>IF(AND(AJ$31&gt;='15Punkteschema'!$D12,AJ$31&lt;='15Punkteschema'!$E12),'15Punkteschema'!$B12,0)</f>
        <v>0</v>
      </c>
      <c r="AK67" s="21">
        <f>IF(AND(AK$31&gt;='15Punkteschema'!$D12,AK$31&lt;='15Punkteschema'!$E12),'15Punkteschema'!$B12,0)</f>
        <v>0</v>
      </c>
      <c r="AL67" s="21">
        <f>IF(AND(AL$31&gt;='15Punkteschema'!$D12,AL$31&lt;='15Punkteschema'!$E12),'15Punkteschema'!$B12,0)</f>
        <v>0</v>
      </c>
      <c r="AM67" s="21">
        <f>IF(AND(AM$31&gt;='15Punkteschema'!$D12,AM$31&lt;='15Punkteschema'!$E12),'15Punkteschema'!$B12,0)</f>
        <v>0</v>
      </c>
      <c r="AN67" s="21">
        <f>IF(AND(AN$31&gt;='15Punkteschema'!$D12,AN$31&lt;='15Punkteschema'!$E12),'15Punkteschema'!$B12,0)</f>
        <v>0</v>
      </c>
      <c r="AO67" s="21">
        <f>IF(AND(AO$31&gt;='15Punkteschema'!$D12,AO$31&lt;='15Punkteschema'!$E12),'15Punkteschema'!$B12,0)</f>
        <v>0</v>
      </c>
      <c r="AP67" s="21">
        <f>IF(AND(AP$31&gt;='15Punkteschema'!$D12,AP$31&lt;='15Punkteschema'!$E12),'15Punkteschema'!$B12,0)</f>
        <v>0</v>
      </c>
      <c r="AQ67" s="21">
        <f>IF(AND(AQ$31&gt;='15Punkteschema'!$D12,AQ$31&lt;='15Punkteschema'!$E12),'15Punkteschema'!$B12,0)</f>
        <v>0</v>
      </c>
      <c r="AR67" s="21">
        <f>IF(AND(AR$31&gt;='15Punkteschema'!$D12,AR$31&lt;='15Punkteschema'!$E12),'15Punkteschema'!$B12,0)</f>
        <v>0</v>
      </c>
      <c r="AS67" s="21">
        <f>IF(AND(AS$31&gt;='15Punkteschema'!$D12,AS$31&lt;='15Punkteschema'!$E12),'15Punkteschema'!$B12,0)</f>
        <v>0</v>
      </c>
      <c r="AT67" s="21">
        <f>IF(AND(AT$31&gt;='15Punkteschema'!$D12,AT$31&lt;='15Punkteschema'!$E12),'15Punkteschema'!$B12,0)</f>
        <v>0</v>
      </c>
      <c r="AU67" s="21">
        <f>IF(AND(AU$31&gt;='15Punkteschema'!$D12,AU$31&lt;='15Punkteschema'!$E12),'15Punkteschema'!$B12,0)</f>
        <v>0</v>
      </c>
      <c r="AV67" s="21">
        <f>IF(AND(AV$31&gt;='15Punkteschema'!$D12,AV$31&lt;='15Punkteschema'!$E12),'15Punkteschema'!$B12,0)</f>
        <v>0</v>
      </c>
      <c r="AW67" s="21">
        <f>IF(AND(AW$31&gt;='15Punkteschema'!$D12,AW$31&lt;='15Punkteschema'!$E12),'15Punkteschema'!$B12,0)</f>
        <v>0</v>
      </c>
      <c r="AX67" s="21">
        <f>IF(AND(AX$31&gt;='15Punkteschema'!$D12,AX$31&lt;='15Punkteschema'!$E12),'15Punkteschema'!$B12,0)</f>
        <v>0</v>
      </c>
      <c r="AY67" s="21">
        <f>IF(AND(AY$31&gt;='15Punkteschema'!$D12,AY$31&lt;='15Punkteschema'!$E12),'15Punkteschema'!$B12,0)</f>
        <v>0</v>
      </c>
      <c r="AZ67" s="21">
        <f>IF(AND(AZ$31&gt;='15Punkteschema'!$D12,AZ$31&lt;='15Punkteschema'!$E12),'15Punkteschema'!$B12,0)</f>
        <v>0</v>
      </c>
      <c r="BA67" s="21">
        <f>IF(AND(BA$31&gt;='15Punkteschema'!$D12,BA$31&lt;='15Punkteschema'!$E12),'15Punkteschema'!$B12,0)</f>
        <v>0</v>
      </c>
      <c r="BB67" s="21">
        <f>IF(AND(BB$31&gt;='15Punkteschema'!$D12,BB$31&lt;='15Punkteschema'!$E12),'15Punkteschema'!$B12,0)</f>
        <v>0</v>
      </c>
    </row>
    <row r="68" spans="1:54" s="21" customFormat="1" ht="12.75" hidden="1" customHeight="1">
      <c r="A68" s="21" t="s">
        <v>26</v>
      </c>
      <c r="D68" s="21">
        <f>IF(AND(D$31&gt;='15Punkteschema'!$D13,D$31&lt;='15Punkteschema'!$E13),'15Punkteschema'!$B13,0)</f>
        <v>0</v>
      </c>
      <c r="F68" s="21">
        <f>IF(AND(F$31&gt;='15Punkteschema'!$D13,F$31&lt;='15Punkteschema'!$E13),'15Punkteschema'!$B13,0)</f>
        <v>0</v>
      </c>
      <c r="G68" s="21">
        <f>IF(AND(G$31&gt;='15Punkteschema'!$D13,G$31&lt;='15Punkteschema'!$E13),'15Punkteschema'!$B13,0)</f>
        <v>0</v>
      </c>
      <c r="H68" s="21">
        <f>IF(AND(H$31&gt;='15Punkteschema'!$D13,H$31&lt;='15Punkteschema'!$E13),'15Punkteschema'!$B13,0)</f>
        <v>0</v>
      </c>
      <c r="I68" s="21">
        <f>IF(AND(I$31&gt;='15Punkteschema'!$D13,I$31&lt;='15Punkteschema'!$E13),'15Punkteschema'!$B13,0)</f>
        <v>0</v>
      </c>
      <c r="J68" s="21">
        <f>IF(AND(J$31&gt;='15Punkteschema'!$D13,J$31&lt;='15Punkteschema'!$E13),'15Punkteschema'!$B13,0)</f>
        <v>0</v>
      </c>
      <c r="K68" s="21">
        <f>IF(AND(K$31&gt;='15Punkteschema'!$D13,K$31&lt;='15Punkteschema'!$E13),'15Punkteschema'!$B13,0)</f>
        <v>0</v>
      </c>
      <c r="L68" s="21">
        <f>IF(AND(L$31&gt;='15Punkteschema'!$D13,L$31&lt;='15Punkteschema'!$E13),'15Punkteschema'!$B13,0)</f>
        <v>0</v>
      </c>
      <c r="M68" s="21">
        <f>IF(AND(M$31&gt;='15Punkteschema'!$D13,M$31&lt;='15Punkteschema'!$E13),'15Punkteschema'!$B13,0)</f>
        <v>0</v>
      </c>
      <c r="N68" s="21">
        <f>IF(AND(N$31&gt;='15Punkteschema'!$D13,N$31&lt;='15Punkteschema'!$E13),'15Punkteschema'!$B13,0)</f>
        <v>0</v>
      </c>
      <c r="O68" s="21">
        <f>IF(AND(O$31&gt;='15Punkteschema'!$D13,O$31&lt;='15Punkteschema'!$E13),'15Punkteschema'!$B13,0)</f>
        <v>0</v>
      </c>
      <c r="P68" s="21">
        <f>IF(AND(P$31&gt;='15Punkteschema'!$D13,P$31&lt;='15Punkteschema'!$E13),'15Punkteschema'!$B13,0)</f>
        <v>0</v>
      </c>
      <c r="Q68" s="21">
        <f>IF(AND(Q$31&gt;='15Punkteschema'!$D13,Q$31&lt;='15Punkteschema'!$E13),'15Punkteschema'!$B13,0)</f>
        <v>0</v>
      </c>
      <c r="R68" s="21">
        <f>IF(AND(R$31&gt;='15Punkteschema'!$D13,R$31&lt;='15Punkteschema'!$E13),'15Punkteschema'!$B13,0)</f>
        <v>0</v>
      </c>
      <c r="S68" s="21">
        <f>IF(AND(S$31&gt;='15Punkteschema'!$D13,S$31&lt;='15Punkteschema'!$E13),'15Punkteschema'!$B13,0)</f>
        <v>0</v>
      </c>
      <c r="T68" s="21">
        <f>IF(AND(T$31&gt;='15Punkteschema'!$D13,T$31&lt;='15Punkteschema'!$E13),'15Punkteschema'!$B13,0)</f>
        <v>0</v>
      </c>
      <c r="U68" s="21">
        <f>IF(AND(U$31&gt;='15Punkteschema'!$D13,U$31&lt;='15Punkteschema'!$E13),'15Punkteschema'!$B13,0)</f>
        <v>0</v>
      </c>
      <c r="V68" s="21">
        <f>IF(AND(V$31&gt;='15Punkteschema'!$D13,V$31&lt;='15Punkteschema'!$E13),'15Punkteschema'!$B13,0)</f>
        <v>0</v>
      </c>
      <c r="W68" s="21">
        <f>IF(AND(W$31&gt;='15Punkteschema'!$D13,W$31&lt;='15Punkteschema'!$E13),'15Punkteschema'!$B13,0)</f>
        <v>0</v>
      </c>
      <c r="X68" s="21">
        <f>IF(AND(X$31&gt;='15Punkteschema'!$D13,X$31&lt;='15Punkteschema'!$E13),'15Punkteschema'!$B13,0)</f>
        <v>0</v>
      </c>
      <c r="Y68" s="21">
        <f>IF(AND(Y$31&gt;='15Punkteschema'!$D13,Y$31&lt;='15Punkteschema'!$E13),'15Punkteschema'!$B13,0)</f>
        <v>0</v>
      </c>
      <c r="Z68" s="21">
        <f>IF(AND(Z$31&gt;='15Punkteschema'!$D13,Z$31&lt;='15Punkteschema'!$E13),'15Punkteschema'!$B13,0)</f>
        <v>0</v>
      </c>
      <c r="AA68" s="21">
        <f>IF(AND(AA$31&gt;='15Punkteschema'!$D13,AA$31&lt;='15Punkteschema'!$E13),'15Punkteschema'!$B13,0)</f>
        <v>0</v>
      </c>
      <c r="AB68" s="21">
        <f>IF(AND(AB$31&gt;='15Punkteschema'!$D13,AB$31&lt;='15Punkteschema'!$E13),'15Punkteschema'!$B13,0)</f>
        <v>0</v>
      </c>
      <c r="AC68" s="21">
        <f>IF(AND(AC$31&gt;='15Punkteschema'!$D13,AC$31&lt;='15Punkteschema'!$E13),'15Punkteschema'!$B13,0)</f>
        <v>0</v>
      </c>
      <c r="AD68" s="21">
        <f>IF(AND(AD$31&gt;='15Punkteschema'!$D13,AD$31&lt;='15Punkteschema'!$E13),'15Punkteschema'!$B13,0)</f>
        <v>0</v>
      </c>
      <c r="AE68" s="21">
        <f>IF(AND(AE$31&gt;='15Punkteschema'!$D13,AE$31&lt;='15Punkteschema'!$E13),'15Punkteschema'!$B13,0)</f>
        <v>0</v>
      </c>
      <c r="AF68" s="21">
        <f>IF(AND(AF$31&gt;='15Punkteschema'!$D13,AF$31&lt;='15Punkteschema'!$E13),'15Punkteschema'!$B13,0)</f>
        <v>0</v>
      </c>
      <c r="AG68" s="21">
        <f>IF(AND(AG$31&gt;='15Punkteschema'!$D13,AG$31&lt;='15Punkteschema'!$E13),'15Punkteschema'!$B13,0)</f>
        <v>0</v>
      </c>
      <c r="AH68" s="21">
        <f>IF(AND(AH$31&gt;='15Punkteschema'!$D13,AH$31&lt;='15Punkteschema'!$E13),'15Punkteschema'!$B13,0)</f>
        <v>0</v>
      </c>
      <c r="AI68" s="21">
        <f>IF(AND(AI$31&gt;='15Punkteschema'!$D13,AI$31&lt;='15Punkteschema'!$E13),'15Punkteschema'!$B13,0)</f>
        <v>0</v>
      </c>
      <c r="AJ68" s="21">
        <f>IF(AND(AJ$31&gt;='15Punkteschema'!$D13,AJ$31&lt;='15Punkteschema'!$E13),'15Punkteschema'!$B13,0)</f>
        <v>0</v>
      </c>
      <c r="AK68" s="21">
        <f>IF(AND(AK$31&gt;='15Punkteschema'!$D13,AK$31&lt;='15Punkteschema'!$E13),'15Punkteschema'!$B13,0)</f>
        <v>0</v>
      </c>
      <c r="AL68" s="21">
        <f>IF(AND(AL$31&gt;='15Punkteschema'!$D13,AL$31&lt;='15Punkteschema'!$E13),'15Punkteschema'!$B13,0)</f>
        <v>0</v>
      </c>
      <c r="AM68" s="21">
        <f>IF(AND(AM$31&gt;='15Punkteschema'!$D13,AM$31&lt;='15Punkteschema'!$E13),'15Punkteschema'!$B13,0)</f>
        <v>0</v>
      </c>
      <c r="AN68" s="21">
        <f>IF(AND(AN$31&gt;='15Punkteschema'!$D13,AN$31&lt;='15Punkteschema'!$E13),'15Punkteschema'!$B13,0)</f>
        <v>0</v>
      </c>
      <c r="AO68" s="21">
        <f>IF(AND(AO$31&gt;='15Punkteschema'!$D13,AO$31&lt;='15Punkteschema'!$E13),'15Punkteschema'!$B13,0)</f>
        <v>0</v>
      </c>
      <c r="AP68" s="21">
        <f>IF(AND(AP$31&gt;='15Punkteschema'!$D13,AP$31&lt;='15Punkteschema'!$E13),'15Punkteschema'!$B13,0)</f>
        <v>0</v>
      </c>
      <c r="AQ68" s="21">
        <f>IF(AND(AQ$31&gt;='15Punkteschema'!$D13,AQ$31&lt;='15Punkteschema'!$E13),'15Punkteschema'!$B13,0)</f>
        <v>0</v>
      </c>
      <c r="AR68" s="21">
        <f>IF(AND(AR$31&gt;='15Punkteschema'!$D13,AR$31&lt;='15Punkteschema'!$E13),'15Punkteschema'!$B13,0)</f>
        <v>0</v>
      </c>
      <c r="AS68" s="21">
        <f>IF(AND(AS$31&gt;='15Punkteschema'!$D13,AS$31&lt;='15Punkteschema'!$E13),'15Punkteschema'!$B13,0)</f>
        <v>0</v>
      </c>
      <c r="AT68" s="21">
        <f>IF(AND(AT$31&gt;='15Punkteschema'!$D13,AT$31&lt;='15Punkteschema'!$E13),'15Punkteschema'!$B13,0)</f>
        <v>0</v>
      </c>
      <c r="AU68" s="21">
        <f>IF(AND(AU$31&gt;='15Punkteschema'!$D13,AU$31&lt;='15Punkteschema'!$E13),'15Punkteschema'!$B13,0)</f>
        <v>0</v>
      </c>
      <c r="AV68" s="21">
        <f>IF(AND(AV$31&gt;='15Punkteschema'!$D13,AV$31&lt;='15Punkteschema'!$E13),'15Punkteschema'!$B13,0)</f>
        <v>0</v>
      </c>
      <c r="AW68" s="21">
        <f>IF(AND(AW$31&gt;='15Punkteschema'!$D13,AW$31&lt;='15Punkteschema'!$E13),'15Punkteschema'!$B13,0)</f>
        <v>0</v>
      </c>
      <c r="AX68" s="21">
        <f>IF(AND(AX$31&gt;='15Punkteschema'!$D13,AX$31&lt;='15Punkteschema'!$E13),'15Punkteschema'!$B13,0)</f>
        <v>0</v>
      </c>
      <c r="AY68" s="21">
        <f>IF(AND(AY$31&gt;='15Punkteschema'!$D13,AY$31&lt;='15Punkteschema'!$E13),'15Punkteschema'!$B13,0)</f>
        <v>0</v>
      </c>
      <c r="AZ68" s="21">
        <f>IF(AND(AZ$31&gt;='15Punkteschema'!$D13,AZ$31&lt;='15Punkteschema'!$E13),'15Punkteschema'!$B13,0)</f>
        <v>0</v>
      </c>
      <c r="BA68" s="21">
        <f>IF(AND(BA$31&gt;='15Punkteschema'!$D13,BA$31&lt;='15Punkteschema'!$E13),'15Punkteschema'!$B13,0)</f>
        <v>0</v>
      </c>
      <c r="BB68" s="21">
        <f>IF(AND(BB$31&gt;='15Punkteschema'!$D13,BB$31&lt;='15Punkteschema'!$E13),'15Punkteschema'!$B13,0)</f>
        <v>0</v>
      </c>
    </row>
    <row r="69" spans="1:54" s="21" customFormat="1" ht="12.75" hidden="1" customHeight="1">
      <c r="A69" s="21" t="s">
        <v>26</v>
      </c>
      <c r="D69" s="21">
        <f>IF(AND(D$31&gt;='15Punkteschema'!$D14,D$31&lt;='15Punkteschema'!$E14),'15Punkteschema'!$B14,0)</f>
        <v>0</v>
      </c>
      <c r="F69" s="21">
        <f>IF(AND(F$31&gt;='15Punkteschema'!$D14,F$31&lt;='15Punkteschema'!$E14),'15Punkteschema'!$B14,0)</f>
        <v>0</v>
      </c>
      <c r="G69" s="21">
        <f>IF(AND(G$31&gt;='15Punkteschema'!$D14,G$31&lt;='15Punkteschema'!$E14),'15Punkteschema'!$B14,0)</f>
        <v>0</v>
      </c>
      <c r="H69" s="21">
        <f>IF(AND(H$31&gt;='15Punkteschema'!$D14,H$31&lt;='15Punkteschema'!$E14),'15Punkteschema'!$B14,0)</f>
        <v>0</v>
      </c>
      <c r="I69" s="21">
        <f>IF(AND(I$31&gt;='15Punkteschema'!$D14,I$31&lt;='15Punkteschema'!$E14),'15Punkteschema'!$B14,0)</f>
        <v>0</v>
      </c>
      <c r="J69" s="21">
        <f>IF(AND(J$31&gt;='15Punkteschema'!$D14,J$31&lt;='15Punkteschema'!$E14),'15Punkteschema'!$B14,0)</f>
        <v>0</v>
      </c>
      <c r="K69" s="21">
        <f>IF(AND(K$31&gt;='15Punkteschema'!$D14,K$31&lt;='15Punkteschema'!$E14),'15Punkteschema'!$B14,0)</f>
        <v>0</v>
      </c>
      <c r="L69" s="21">
        <f>IF(AND(L$31&gt;='15Punkteschema'!$D14,L$31&lt;='15Punkteschema'!$E14),'15Punkteschema'!$B14,0)</f>
        <v>0</v>
      </c>
      <c r="M69" s="21">
        <f>IF(AND(M$31&gt;='15Punkteschema'!$D14,M$31&lt;='15Punkteschema'!$E14),'15Punkteschema'!$B14,0)</f>
        <v>0</v>
      </c>
      <c r="N69" s="21">
        <f>IF(AND(N$31&gt;='15Punkteschema'!$D14,N$31&lt;='15Punkteschema'!$E14),'15Punkteschema'!$B14,0)</f>
        <v>0</v>
      </c>
      <c r="O69" s="21">
        <f>IF(AND(O$31&gt;='15Punkteschema'!$D14,O$31&lt;='15Punkteschema'!$E14),'15Punkteschema'!$B14,0)</f>
        <v>0</v>
      </c>
      <c r="P69" s="21">
        <f>IF(AND(P$31&gt;='15Punkteschema'!$D14,P$31&lt;='15Punkteschema'!$E14),'15Punkteschema'!$B14,0)</f>
        <v>0</v>
      </c>
      <c r="Q69" s="21">
        <f>IF(AND(Q$31&gt;='15Punkteschema'!$D14,Q$31&lt;='15Punkteschema'!$E14),'15Punkteschema'!$B14,0)</f>
        <v>0</v>
      </c>
      <c r="R69" s="21">
        <f>IF(AND(R$31&gt;='15Punkteschema'!$D14,R$31&lt;='15Punkteschema'!$E14),'15Punkteschema'!$B14,0)</f>
        <v>0</v>
      </c>
      <c r="S69" s="21">
        <f>IF(AND(S$31&gt;='15Punkteschema'!$D14,S$31&lt;='15Punkteschema'!$E14),'15Punkteschema'!$B14,0)</f>
        <v>0</v>
      </c>
      <c r="T69" s="21">
        <f>IF(AND(T$31&gt;='15Punkteschema'!$D14,T$31&lt;='15Punkteschema'!$E14),'15Punkteschema'!$B14,0)</f>
        <v>0</v>
      </c>
      <c r="U69" s="21">
        <f>IF(AND(U$31&gt;='15Punkteschema'!$D14,U$31&lt;='15Punkteschema'!$E14),'15Punkteschema'!$B14,0)</f>
        <v>0</v>
      </c>
      <c r="V69" s="21">
        <f>IF(AND(V$31&gt;='15Punkteschema'!$D14,V$31&lt;='15Punkteschema'!$E14),'15Punkteschema'!$B14,0)</f>
        <v>0</v>
      </c>
      <c r="W69" s="21">
        <f>IF(AND(W$31&gt;='15Punkteschema'!$D14,W$31&lt;='15Punkteschema'!$E14),'15Punkteschema'!$B14,0)</f>
        <v>0</v>
      </c>
      <c r="X69" s="21">
        <f>IF(AND(X$31&gt;='15Punkteschema'!$D14,X$31&lt;='15Punkteschema'!$E14),'15Punkteschema'!$B14,0)</f>
        <v>0</v>
      </c>
      <c r="Y69" s="21">
        <f>IF(AND(Y$31&gt;='15Punkteschema'!$D14,Y$31&lt;='15Punkteschema'!$E14),'15Punkteschema'!$B14,0)</f>
        <v>0</v>
      </c>
      <c r="Z69" s="21">
        <f>IF(AND(Z$31&gt;='15Punkteschema'!$D14,Z$31&lt;='15Punkteschema'!$E14),'15Punkteschema'!$B14,0)</f>
        <v>0</v>
      </c>
      <c r="AA69" s="21">
        <f>IF(AND(AA$31&gt;='15Punkteschema'!$D14,AA$31&lt;='15Punkteschema'!$E14),'15Punkteschema'!$B14,0)</f>
        <v>0</v>
      </c>
      <c r="AB69" s="21">
        <f>IF(AND(AB$31&gt;='15Punkteschema'!$D14,AB$31&lt;='15Punkteschema'!$E14),'15Punkteschema'!$B14,0)</f>
        <v>0</v>
      </c>
      <c r="AC69" s="21">
        <f>IF(AND(AC$31&gt;='15Punkteschema'!$D14,AC$31&lt;='15Punkteschema'!$E14),'15Punkteschema'!$B14,0)</f>
        <v>0</v>
      </c>
      <c r="AD69" s="21">
        <f>IF(AND(AD$31&gt;='15Punkteschema'!$D14,AD$31&lt;='15Punkteschema'!$E14),'15Punkteschema'!$B14,0)</f>
        <v>0</v>
      </c>
      <c r="AE69" s="21">
        <f>IF(AND(AE$31&gt;='15Punkteschema'!$D14,AE$31&lt;='15Punkteschema'!$E14),'15Punkteschema'!$B14,0)</f>
        <v>0</v>
      </c>
      <c r="AF69" s="21">
        <f>IF(AND(AF$31&gt;='15Punkteschema'!$D14,AF$31&lt;='15Punkteschema'!$E14),'15Punkteschema'!$B14,0)</f>
        <v>0</v>
      </c>
      <c r="AG69" s="21">
        <f>IF(AND(AG$31&gt;='15Punkteschema'!$D14,AG$31&lt;='15Punkteschema'!$E14),'15Punkteschema'!$B14,0)</f>
        <v>0</v>
      </c>
      <c r="AH69" s="21">
        <f>IF(AND(AH$31&gt;='15Punkteschema'!$D14,AH$31&lt;='15Punkteschema'!$E14),'15Punkteschema'!$B14,0)</f>
        <v>0</v>
      </c>
      <c r="AI69" s="21">
        <f>IF(AND(AI$31&gt;='15Punkteschema'!$D14,AI$31&lt;='15Punkteschema'!$E14),'15Punkteschema'!$B14,0)</f>
        <v>0</v>
      </c>
      <c r="AJ69" s="21">
        <f>IF(AND(AJ$31&gt;='15Punkteschema'!$D14,AJ$31&lt;='15Punkteschema'!$E14),'15Punkteschema'!$B14,0)</f>
        <v>0</v>
      </c>
      <c r="AK69" s="21">
        <f>IF(AND(AK$31&gt;='15Punkteschema'!$D14,AK$31&lt;='15Punkteschema'!$E14),'15Punkteschema'!$B14,0)</f>
        <v>0</v>
      </c>
      <c r="AL69" s="21">
        <f>IF(AND(AL$31&gt;='15Punkteschema'!$D14,AL$31&lt;='15Punkteschema'!$E14),'15Punkteschema'!$B14,0)</f>
        <v>0</v>
      </c>
      <c r="AM69" s="21">
        <f>IF(AND(AM$31&gt;='15Punkteschema'!$D14,AM$31&lt;='15Punkteschema'!$E14),'15Punkteschema'!$B14,0)</f>
        <v>0</v>
      </c>
      <c r="AN69" s="21">
        <f>IF(AND(AN$31&gt;='15Punkteschema'!$D14,AN$31&lt;='15Punkteschema'!$E14),'15Punkteschema'!$B14,0)</f>
        <v>0</v>
      </c>
      <c r="AO69" s="21">
        <f>IF(AND(AO$31&gt;='15Punkteschema'!$D14,AO$31&lt;='15Punkteschema'!$E14),'15Punkteschema'!$B14,0)</f>
        <v>0</v>
      </c>
      <c r="AP69" s="21">
        <f>IF(AND(AP$31&gt;='15Punkteschema'!$D14,AP$31&lt;='15Punkteschema'!$E14),'15Punkteschema'!$B14,0)</f>
        <v>0</v>
      </c>
      <c r="AQ69" s="21">
        <f>IF(AND(AQ$31&gt;='15Punkteschema'!$D14,AQ$31&lt;='15Punkteschema'!$E14),'15Punkteschema'!$B14,0)</f>
        <v>0</v>
      </c>
      <c r="AR69" s="21">
        <f>IF(AND(AR$31&gt;='15Punkteschema'!$D14,AR$31&lt;='15Punkteschema'!$E14),'15Punkteschema'!$B14,0)</f>
        <v>0</v>
      </c>
      <c r="AS69" s="21">
        <f>IF(AND(AS$31&gt;='15Punkteschema'!$D14,AS$31&lt;='15Punkteschema'!$E14),'15Punkteschema'!$B14,0)</f>
        <v>0</v>
      </c>
      <c r="AT69" s="21">
        <f>IF(AND(AT$31&gt;='15Punkteschema'!$D14,AT$31&lt;='15Punkteschema'!$E14),'15Punkteschema'!$B14,0)</f>
        <v>0</v>
      </c>
      <c r="AU69" s="21">
        <f>IF(AND(AU$31&gt;='15Punkteschema'!$D14,AU$31&lt;='15Punkteschema'!$E14),'15Punkteschema'!$B14,0)</f>
        <v>0</v>
      </c>
      <c r="AV69" s="21">
        <f>IF(AND(AV$31&gt;='15Punkteschema'!$D14,AV$31&lt;='15Punkteschema'!$E14),'15Punkteschema'!$B14,0)</f>
        <v>0</v>
      </c>
      <c r="AW69" s="21">
        <f>IF(AND(AW$31&gt;='15Punkteschema'!$D14,AW$31&lt;='15Punkteschema'!$E14),'15Punkteschema'!$B14,0)</f>
        <v>0</v>
      </c>
      <c r="AX69" s="21">
        <f>IF(AND(AX$31&gt;='15Punkteschema'!$D14,AX$31&lt;='15Punkteschema'!$E14),'15Punkteschema'!$B14,0)</f>
        <v>0</v>
      </c>
      <c r="AY69" s="21">
        <f>IF(AND(AY$31&gt;='15Punkteschema'!$D14,AY$31&lt;='15Punkteschema'!$E14),'15Punkteschema'!$B14,0)</f>
        <v>0</v>
      </c>
      <c r="AZ69" s="21">
        <f>IF(AND(AZ$31&gt;='15Punkteschema'!$D14,AZ$31&lt;='15Punkteschema'!$E14),'15Punkteschema'!$B14,0)</f>
        <v>0</v>
      </c>
      <c r="BA69" s="21">
        <f>IF(AND(BA$31&gt;='15Punkteschema'!$D14,BA$31&lt;='15Punkteschema'!$E14),'15Punkteschema'!$B14,0)</f>
        <v>0</v>
      </c>
      <c r="BB69" s="21">
        <f>IF(AND(BB$31&gt;='15Punkteschema'!$D14,BB$31&lt;='15Punkteschema'!$E14),'15Punkteschema'!$B14,0)</f>
        <v>0</v>
      </c>
    </row>
    <row r="70" spans="1:54" s="21" customFormat="1" ht="12.75" hidden="1" customHeight="1">
      <c r="A70" s="21" t="s">
        <v>26</v>
      </c>
      <c r="D70" s="21">
        <f>IF(AND(D$31&gt;='15Punkteschema'!$D15,D$31&lt;='15Punkteschema'!$E15),'15Punkteschema'!$B15,0)</f>
        <v>0</v>
      </c>
      <c r="F70" s="21">
        <f>IF(AND(F$31&gt;='15Punkteschema'!$D15,F$31&lt;='15Punkteschema'!$E15),'15Punkteschema'!$B15,0)</f>
        <v>0</v>
      </c>
      <c r="G70" s="21">
        <f>IF(AND(G$31&gt;='15Punkteschema'!$D15,G$31&lt;='15Punkteschema'!$E15),'15Punkteschema'!$B15,0)</f>
        <v>0</v>
      </c>
      <c r="H70" s="21">
        <f>IF(AND(H$31&gt;='15Punkteschema'!$D15,H$31&lt;='15Punkteschema'!$E15),'15Punkteschema'!$B15,0)</f>
        <v>0</v>
      </c>
      <c r="I70" s="21">
        <f>IF(AND(I$31&gt;='15Punkteschema'!$D15,I$31&lt;='15Punkteschema'!$E15),'15Punkteschema'!$B15,0)</f>
        <v>0</v>
      </c>
      <c r="J70" s="21">
        <f>IF(AND(J$31&gt;='15Punkteschema'!$D15,J$31&lt;='15Punkteschema'!$E15),'15Punkteschema'!$B15,0)</f>
        <v>0</v>
      </c>
      <c r="K70" s="21">
        <f>IF(AND(K$31&gt;='15Punkteschema'!$D15,K$31&lt;='15Punkteschema'!$E15),'15Punkteschema'!$B15,0)</f>
        <v>0</v>
      </c>
      <c r="L70" s="21">
        <f>IF(AND(L$31&gt;='15Punkteschema'!$D15,L$31&lt;='15Punkteschema'!$E15),'15Punkteschema'!$B15,0)</f>
        <v>0</v>
      </c>
      <c r="M70" s="21">
        <f>IF(AND(M$31&gt;='15Punkteschema'!$D15,M$31&lt;='15Punkteschema'!$E15),'15Punkteschema'!$B15,0)</f>
        <v>0</v>
      </c>
      <c r="N70" s="21">
        <f>IF(AND(N$31&gt;='15Punkteschema'!$D15,N$31&lt;='15Punkteschema'!$E15),'15Punkteschema'!$B15,0)</f>
        <v>0</v>
      </c>
      <c r="O70" s="21">
        <f>IF(AND(O$31&gt;='15Punkteschema'!$D15,O$31&lt;='15Punkteschema'!$E15),'15Punkteschema'!$B15,0)</f>
        <v>0</v>
      </c>
      <c r="P70" s="21">
        <f>IF(AND(P$31&gt;='15Punkteschema'!$D15,P$31&lt;='15Punkteschema'!$E15),'15Punkteschema'!$B15,0)</f>
        <v>0</v>
      </c>
      <c r="Q70" s="21">
        <f>IF(AND(Q$31&gt;='15Punkteschema'!$D15,Q$31&lt;='15Punkteschema'!$E15),'15Punkteschema'!$B15,0)</f>
        <v>0</v>
      </c>
      <c r="R70" s="21">
        <f>IF(AND(R$31&gt;='15Punkteschema'!$D15,R$31&lt;='15Punkteschema'!$E15),'15Punkteschema'!$B15,0)</f>
        <v>0</v>
      </c>
      <c r="S70" s="21">
        <f>IF(AND(S$31&gt;='15Punkteschema'!$D15,S$31&lt;='15Punkteschema'!$E15),'15Punkteschema'!$B15,0)</f>
        <v>0</v>
      </c>
      <c r="T70" s="21">
        <f>IF(AND(T$31&gt;='15Punkteschema'!$D15,T$31&lt;='15Punkteschema'!$E15),'15Punkteschema'!$B15,0)</f>
        <v>0</v>
      </c>
      <c r="U70" s="21">
        <f>IF(AND(U$31&gt;='15Punkteschema'!$D15,U$31&lt;='15Punkteschema'!$E15),'15Punkteschema'!$B15,0)</f>
        <v>0</v>
      </c>
      <c r="V70" s="21">
        <f>IF(AND(V$31&gt;='15Punkteschema'!$D15,V$31&lt;='15Punkteschema'!$E15),'15Punkteschema'!$B15,0)</f>
        <v>0</v>
      </c>
      <c r="W70" s="21">
        <f>IF(AND(W$31&gt;='15Punkteschema'!$D15,W$31&lt;='15Punkteschema'!$E15),'15Punkteschema'!$B15,0)</f>
        <v>0</v>
      </c>
      <c r="X70" s="21">
        <f>IF(AND(X$31&gt;='15Punkteschema'!$D15,X$31&lt;='15Punkteschema'!$E15),'15Punkteschema'!$B15,0)</f>
        <v>0</v>
      </c>
      <c r="Y70" s="21">
        <f>IF(AND(Y$31&gt;='15Punkteschema'!$D15,Y$31&lt;='15Punkteschema'!$E15),'15Punkteschema'!$B15,0)</f>
        <v>0</v>
      </c>
      <c r="Z70" s="21">
        <f>IF(AND(Z$31&gt;='15Punkteschema'!$D15,Z$31&lt;='15Punkteschema'!$E15),'15Punkteschema'!$B15,0)</f>
        <v>0</v>
      </c>
      <c r="AA70" s="21">
        <f>IF(AND(AA$31&gt;='15Punkteschema'!$D15,AA$31&lt;='15Punkteschema'!$E15),'15Punkteschema'!$B15,0)</f>
        <v>0</v>
      </c>
      <c r="AB70" s="21">
        <f>IF(AND(AB$31&gt;='15Punkteschema'!$D15,AB$31&lt;='15Punkteschema'!$E15),'15Punkteschema'!$B15,0)</f>
        <v>0</v>
      </c>
      <c r="AC70" s="21">
        <f>IF(AND(AC$31&gt;='15Punkteschema'!$D15,AC$31&lt;='15Punkteschema'!$E15),'15Punkteschema'!$B15,0)</f>
        <v>0</v>
      </c>
      <c r="AD70" s="21">
        <f>IF(AND(AD$31&gt;='15Punkteschema'!$D15,AD$31&lt;='15Punkteschema'!$E15),'15Punkteschema'!$B15,0)</f>
        <v>0</v>
      </c>
      <c r="AE70" s="21">
        <f>IF(AND(AE$31&gt;='15Punkteschema'!$D15,AE$31&lt;='15Punkteschema'!$E15),'15Punkteschema'!$B15,0)</f>
        <v>0</v>
      </c>
      <c r="AF70" s="21">
        <f>IF(AND(AF$31&gt;='15Punkteschema'!$D15,AF$31&lt;='15Punkteschema'!$E15),'15Punkteschema'!$B15,0)</f>
        <v>0</v>
      </c>
      <c r="AG70" s="21">
        <f>IF(AND(AG$31&gt;='15Punkteschema'!$D15,AG$31&lt;='15Punkteschema'!$E15),'15Punkteschema'!$B15,0)</f>
        <v>0</v>
      </c>
      <c r="AH70" s="21">
        <f>IF(AND(AH$31&gt;='15Punkteschema'!$D15,AH$31&lt;='15Punkteschema'!$E15),'15Punkteschema'!$B15,0)</f>
        <v>0</v>
      </c>
      <c r="AI70" s="21">
        <f>IF(AND(AI$31&gt;='15Punkteschema'!$D15,AI$31&lt;='15Punkteschema'!$E15),'15Punkteschema'!$B15,0)</f>
        <v>0</v>
      </c>
      <c r="AJ70" s="21">
        <f>IF(AND(AJ$31&gt;='15Punkteschema'!$D15,AJ$31&lt;='15Punkteschema'!$E15),'15Punkteschema'!$B15,0)</f>
        <v>0</v>
      </c>
      <c r="AK70" s="21">
        <f>IF(AND(AK$31&gt;='15Punkteschema'!$D15,AK$31&lt;='15Punkteschema'!$E15),'15Punkteschema'!$B15,0)</f>
        <v>0</v>
      </c>
      <c r="AL70" s="21">
        <f>IF(AND(AL$31&gt;='15Punkteschema'!$D15,AL$31&lt;='15Punkteschema'!$E15),'15Punkteschema'!$B15,0)</f>
        <v>0</v>
      </c>
      <c r="AM70" s="21">
        <f>IF(AND(AM$31&gt;='15Punkteschema'!$D15,AM$31&lt;='15Punkteschema'!$E15),'15Punkteschema'!$B15,0)</f>
        <v>0</v>
      </c>
      <c r="AN70" s="21">
        <f>IF(AND(AN$31&gt;='15Punkteschema'!$D15,AN$31&lt;='15Punkteschema'!$E15),'15Punkteschema'!$B15,0)</f>
        <v>0</v>
      </c>
      <c r="AO70" s="21">
        <f>IF(AND(AO$31&gt;='15Punkteschema'!$D15,AO$31&lt;='15Punkteschema'!$E15),'15Punkteschema'!$B15,0)</f>
        <v>0</v>
      </c>
      <c r="AP70" s="21">
        <f>IF(AND(AP$31&gt;='15Punkteschema'!$D15,AP$31&lt;='15Punkteschema'!$E15),'15Punkteschema'!$B15,0)</f>
        <v>0</v>
      </c>
      <c r="AQ70" s="21">
        <f>IF(AND(AQ$31&gt;='15Punkteschema'!$D15,AQ$31&lt;='15Punkteschema'!$E15),'15Punkteschema'!$B15,0)</f>
        <v>0</v>
      </c>
      <c r="AR70" s="21">
        <f>IF(AND(AR$31&gt;='15Punkteschema'!$D15,AR$31&lt;='15Punkteschema'!$E15),'15Punkteschema'!$B15,0)</f>
        <v>0</v>
      </c>
      <c r="AS70" s="21">
        <f>IF(AND(AS$31&gt;='15Punkteschema'!$D15,AS$31&lt;='15Punkteschema'!$E15),'15Punkteschema'!$B15,0)</f>
        <v>0</v>
      </c>
      <c r="AT70" s="21">
        <f>IF(AND(AT$31&gt;='15Punkteschema'!$D15,AT$31&lt;='15Punkteschema'!$E15),'15Punkteschema'!$B15,0)</f>
        <v>0</v>
      </c>
      <c r="AU70" s="21">
        <f>IF(AND(AU$31&gt;='15Punkteschema'!$D15,AU$31&lt;='15Punkteschema'!$E15),'15Punkteschema'!$B15,0)</f>
        <v>0</v>
      </c>
      <c r="AV70" s="21">
        <f>IF(AND(AV$31&gt;='15Punkteschema'!$D15,AV$31&lt;='15Punkteschema'!$E15),'15Punkteschema'!$B15,0)</f>
        <v>0</v>
      </c>
      <c r="AW70" s="21">
        <f>IF(AND(AW$31&gt;='15Punkteschema'!$D15,AW$31&lt;='15Punkteschema'!$E15),'15Punkteschema'!$B15,0)</f>
        <v>0</v>
      </c>
      <c r="AX70" s="21">
        <f>IF(AND(AX$31&gt;='15Punkteschema'!$D15,AX$31&lt;='15Punkteschema'!$E15),'15Punkteschema'!$B15,0)</f>
        <v>0</v>
      </c>
      <c r="AY70" s="21">
        <f>IF(AND(AY$31&gt;='15Punkteschema'!$D15,AY$31&lt;='15Punkteschema'!$E15),'15Punkteschema'!$B15,0)</f>
        <v>0</v>
      </c>
      <c r="AZ70" s="21">
        <f>IF(AND(AZ$31&gt;='15Punkteschema'!$D15,AZ$31&lt;='15Punkteschema'!$E15),'15Punkteschema'!$B15,0)</f>
        <v>0</v>
      </c>
      <c r="BA70" s="21">
        <f>IF(AND(BA$31&gt;='15Punkteschema'!$D15,BA$31&lt;='15Punkteschema'!$E15),'15Punkteschema'!$B15,0)</f>
        <v>0</v>
      </c>
      <c r="BB70" s="21">
        <f>IF(AND(BB$31&gt;='15Punkteschema'!$D15,BB$31&lt;='15Punkteschema'!$E15),'15Punkteschema'!$B15,0)</f>
        <v>0</v>
      </c>
    </row>
    <row r="71" spans="1:54" s="21" customFormat="1" ht="12.75" hidden="1" customHeight="1">
      <c r="A71" s="21" t="s">
        <v>26</v>
      </c>
      <c r="D71" s="21">
        <f>IF(AND(D$31&gt;='15Punkteschema'!$D16,D$31&lt;='15Punkteschema'!$E16),'15Punkteschema'!$B16,0)</f>
        <v>0</v>
      </c>
      <c r="F71" s="21">
        <f>IF(AND(F$31&gt;='15Punkteschema'!$D16,F$31&lt;='15Punkteschema'!$E16),'15Punkteschema'!$B16,0)</f>
        <v>0</v>
      </c>
      <c r="G71" s="21">
        <f>IF(AND(G$31&gt;='15Punkteschema'!$D16,G$31&lt;='15Punkteschema'!$E16),'15Punkteschema'!$B16,0)</f>
        <v>0</v>
      </c>
      <c r="H71" s="21">
        <f>IF(AND(H$31&gt;='15Punkteschema'!$D16,H$31&lt;='15Punkteschema'!$E16),'15Punkteschema'!$B16,0)</f>
        <v>0</v>
      </c>
      <c r="I71" s="21">
        <f>IF(AND(I$31&gt;='15Punkteschema'!$D16,I$31&lt;='15Punkteschema'!$E16),'15Punkteschema'!$B16,0)</f>
        <v>0</v>
      </c>
      <c r="J71" s="21">
        <f>IF(AND(J$31&gt;='15Punkteschema'!$D16,J$31&lt;='15Punkteschema'!$E16),'15Punkteschema'!$B16,0)</f>
        <v>0</v>
      </c>
      <c r="K71" s="21">
        <f>IF(AND(K$31&gt;='15Punkteschema'!$D16,K$31&lt;='15Punkteschema'!$E16),'15Punkteschema'!$B16,0)</f>
        <v>0</v>
      </c>
      <c r="L71" s="21">
        <f>IF(AND(L$31&gt;='15Punkteschema'!$D16,L$31&lt;='15Punkteschema'!$E16),'15Punkteschema'!$B16,0)</f>
        <v>0</v>
      </c>
      <c r="M71" s="21">
        <f>IF(AND(M$31&gt;='15Punkteschema'!$D16,M$31&lt;='15Punkteschema'!$E16),'15Punkteschema'!$B16,0)</f>
        <v>0</v>
      </c>
      <c r="N71" s="21">
        <f>IF(AND(N$31&gt;='15Punkteschema'!$D16,N$31&lt;='15Punkteschema'!$E16),'15Punkteschema'!$B16,0)</f>
        <v>0</v>
      </c>
      <c r="O71" s="21">
        <f>IF(AND(O$31&gt;='15Punkteschema'!$D16,O$31&lt;='15Punkteschema'!$E16),'15Punkteschema'!$B16,0)</f>
        <v>0</v>
      </c>
      <c r="P71" s="21">
        <f>IF(AND(P$31&gt;='15Punkteschema'!$D16,P$31&lt;='15Punkteschema'!$E16),'15Punkteschema'!$B16,0)</f>
        <v>0</v>
      </c>
      <c r="Q71" s="21">
        <f>IF(AND(Q$31&gt;='15Punkteschema'!$D16,Q$31&lt;='15Punkteschema'!$E16),'15Punkteschema'!$B16,0)</f>
        <v>0</v>
      </c>
      <c r="R71" s="21">
        <f>IF(AND(R$31&gt;='15Punkteschema'!$D16,R$31&lt;='15Punkteschema'!$E16),'15Punkteschema'!$B16,0)</f>
        <v>0</v>
      </c>
      <c r="S71" s="21">
        <f>IF(AND(S$31&gt;='15Punkteschema'!$D16,S$31&lt;='15Punkteschema'!$E16),'15Punkteschema'!$B16,0)</f>
        <v>0</v>
      </c>
      <c r="T71" s="21">
        <f>IF(AND(T$31&gt;='15Punkteschema'!$D16,T$31&lt;='15Punkteschema'!$E16),'15Punkteschema'!$B16,0)</f>
        <v>0</v>
      </c>
      <c r="U71" s="21">
        <f>IF(AND(U$31&gt;='15Punkteschema'!$D16,U$31&lt;='15Punkteschema'!$E16),'15Punkteschema'!$B16,0)</f>
        <v>0</v>
      </c>
      <c r="V71" s="21">
        <f>IF(AND(V$31&gt;='15Punkteschema'!$D16,V$31&lt;='15Punkteschema'!$E16),'15Punkteschema'!$B16,0)</f>
        <v>0</v>
      </c>
      <c r="W71" s="21">
        <f>IF(AND(W$31&gt;='15Punkteschema'!$D16,W$31&lt;='15Punkteschema'!$E16),'15Punkteschema'!$B16,0)</f>
        <v>0</v>
      </c>
      <c r="X71" s="21">
        <f>IF(AND(X$31&gt;='15Punkteschema'!$D16,X$31&lt;='15Punkteschema'!$E16),'15Punkteschema'!$B16,0)</f>
        <v>0</v>
      </c>
      <c r="Y71" s="21">
        <f>IF(AND(Y$31&gt;='15Punkteschema'!$D16,Y$31&lt;='15Punkteschema'!$E16),'15Punkteschema'!$B16,0)</f>
        <v>0</v>
      </c>
      <c r="Z71" s="21">
        <f>IF(AND(Z$31&gt;='15Punkteschema'!$D16,Z$31&lt;='15Punkteschema'!$E16),'15Punkteschema'!$B16,0)</f>
        <v>0</v>
      </c>
      <c r="AA71" s="21">
        <f>IF(AND(AA$31&gt;='15Punkteschema'!$D16,AA$31&lt;='15Punkteschema'!$E16),'15Punkteschema'!$B16,0)</f>
        <v>0</v>
      </c>
      <c r="AB71" s="21">
        <f>IF(AND(AB$31&gt;='15Punkteschema'!$D16,AB$31&lt;='15Punkteschema'!$E16),'15Punkteschema'!$B16,0)</f>
        <v>0</v>
      </c>
      <c r="AC71" s="21">
        <f>IF(AND(AC$31&gt;='15Punkteschema'!$D16,AC$31&lt;='15Punkteschema'!$E16),'15Punkteschema'!$B16,0)</f>
        <v>0</v>
      </c>
      <c r="AD71" s="21">
        <f>IF(AND(AD$31&gt;='15Punkteschema'!$D16,AD$31&lt;='15Punkteschema'!$E16),'15Punkteschema'!$B16,0)</f>
        <v>0</v>
      </c>
      <c r="AE71" s="21">
        <f>IF(AND(AE$31&gt;='15Punkteschema'!$D16,AE$31&lt;='15Punkteschema'!$E16),'15Punkteschema'!$B16,0)</f>
        <v>0</v>
      </c>
      <c r="AF71" s="21">
        <f>IF(AND(AF$31&gt;='15Punkteschema'!$D16,AF$31&lt;='15Punkteschema'!$E16),'15Punkteschema'!$B16,0)</f>
        <v>0</v>
      </c>
      <c r="AG71" s="21">
        <f>IF(AND(AG$31&gt;='15Punkteschema'!$D16,AG$31&lt;='15Punkteschema'!$E16),'15Punkteschema'!$B16,0)</f>
        <v>0</v>
      </c>
      <c r="AH71" s="21">
        <f>IF(AND(AH$31&gt;='15Punkteschema'!$D16,AH$31&lt;='15Punkteschema'!$E16),'15Punkteschema'!$B16,0)</f>
        <v>0</v>
      </c>
      <c r="AI71" s="21">
        <f>IF(AND(AI$31&gt;='15Punkteschema'!$D16,AI$31&lt;='15Punkteschema'!$E16),'15Punkteschema'!$B16,0)</f>
        <v>0</v>
      </c>
      <c r="AJ71" s="21">
        <f>IF(AND(AJ$31&gt;='15Punkteschema'!$D16,AJ$31&lt;='15Punkteschema'!$E16),'15Punkteschema'!$B16,0)</f>
        <v>0</v>
      </c>
      <c r="AK71" s="21">
        <f>IF(AND(AK$31&gt;='15Punkteschema'!$D16,AK$31&lt;='15Punkteschema'!$E16),'15Punkteschema'!$B16,0)</f>
        <v>0</v>
      </c>
      <c r="AL71" s="21">
        <f>IF(AND(AL$31&gt;='15Punkteschema'!$D16,AL$31&lt;='15Punkteschema'!$E16),'15Punkteschema'!$B16,0)</f>
        <v>0</v>
      </c>
      <c r="AM71" s="21">
        <f>IF(AND(AM$31&gt;='15Punkteschema'!$D16,AM$31&lt;='15Punkteschema'!$E16),'15Punkteschema'!$B16,0)</f>
        <v>0</v>
      </c>
      <c r="AN71" s="21">
        <f>IF(AND(AN$31&gt;='15Punkteschema'!$D16,AN$31&lt;='15Punkteschema'!$E16),'15Punkteschema'!$B16,0)</f>
        <v>0</v>
      </c>
      <c r="AO71" s="21">
        <f>IF(AND(AO$31&gt;='15Punkteschema'!$D16,AO$31&lt;='15Punkteschema'!$E16),'15Punkteschema'!$B16,0)</f>
        <v>0</v>
      </c>
      <c r="AP71" s="21">
        <f>IF(AND(AP$31&gt;='15Punkteschema'!$D16,AP$31&lt;='15Punkteschema'!$E16),'15Punkteschema'!$B16,0)</f>
        <v>0</v>
      </c>
      <c r="AQ71" s="21">
        <f>IF(AND(AQ$31&gt;='15Punkteschema'!$D16,AQ$31&lt;='15Punkteschema'!$E16),'15Punkteschema'!$B16,0)</f>
        <v>0</v>
      </c>
      <c r="AR71" s="21">
        <f>IF(AND(AR$31&gt;='15Punkteschema'!$D16,AR$31&lt;='15Punkteschema'!$E16),'15Punkteschema'!$B16,0)</f>
        <v>0</v>
      </c>
      <c r="AS71" s="21">
        <f>IF(AND(AS$31&gt;='15Punkteschema'!$D16,AS$31&lt;='15Punkteschema'!$E16),'15Punkteschema'!$B16,0)</f>
        <v>0</v>
      </c>
      <c r="AT71" s="21">
        <f>IF(AND(AT$31&gt;='15Punkteschema'!$D16,AT$31&lt;='15Punkteschema'!$E16),'15Punkteschema'!$B16,0)</f>
        <v>0</v>
      </c>
      <c r="AU71" s="21">
        <f>IF(AND(AU$31&gt;='15Punkteschema'!$D16,AU$31&lt;='15Punkteschema'!$E16),'15Punkteschema'!$B16,0)</f>
        <v>0</v>
      </c>
      <c r="AV71" s="21">
        <f>IF(AND(AV$31&gt;='15Punkteschema'!$D16,AV$31&lt;='15Punkteschema'!$E16),'15Punkteschema'!$B16,0)</f>
        <v>0</v>
      </c>
      <c r="AW71" s="21">
        <f>IF(AND(AW$31&gt;='15Punkteschema'!$D16,AW$31&lt;='15Punkteschema'!$E16),'15Punkteschema'!$B16,0)</f>
        <v>0</v>
      </c>
      <c r="AX71" s="21">
        <f>IF(AND(AX$31&gt;='15Punkteschema'!$D16,AX$31&lt;='15Punkteschema'!$E16),'15Punkteschema'!$B16,0)</f>
        <v>0</v>
      </c>
      <c r="AY71" s="21">
        <f>IF(AND(AY$31&gt;='15Punkteschema'!$D16,AY$31&lt;='15Punkteschema'!$E16),'15Punkteschema'!$B16,0)</f>
        <v>0</v>
      </c>
      <c r="AZ71" s="21">
        <f>IF(AND(AZ$31&gt;='15Punkteschema'!$D16,AZ$31&lt;='15Punkteschema'!$E16),'15Punkteschema'!$B16,0)</f>
        <v>0</v>
      </c>
      <c r="BA71" s="21">
        <f>IF(AND(BA$31&gt;='15Punkteschema'!$D16,BA$31&lt;='15Punkteschema'!$E16),'15Punkteschema'!$B16,0)</f>
        <v>0</v>
      </c>
      <c r="BB71" s="21">
        <f>IF(AND(BB$31&gt;='15Punkteschema'!$D16,BB$31&lt;='15Punkteschema'!$E16),'15Punkteschema'!$B16,0)</f>
        <v>0</v>
      </c>
    </row>
    <row r="72" spans="1:54" s="21" customFormat="1" ht="12.75" hidden="1" customHeight="1">
      <c r="A72" s="21" t="s">
        <v>26</v>
      </c>
      <c r="D72" s="21">
        <f>IF(AND(D$31&gt;='15Punkteschema'!$D17,D$31&lt;='15Punkteschema'!$E17),'15Punkteschema'!$B17,0)</f>
        <v>0</v>
      </c>
      <c r="F72" s="21">
        <f>IF(AND(F$31&gt;='15Punkteschema'!$D17,F$31&lt;='15Punkteschema'!$E17),'15Punkteschema'!$B17,0)</f>
        <v>6</v>
      </c>
      <c r="G72" s="21">
        <f>IF(AND(G$31&gt;='15Punkteschema'!$D17,G$31&lt;='15Punkteschema'!$E17),'15Punkteschema'!$B17,0)</f>
        <v>0</v>
      </c>
      <c r="H72" s="21">
        <f>IF(AND(H$31&gt;='15Punkteschema'!$D17,H$31&lt;='15Punkteschema'!$E17),'15Punkteschema'!$B17,0)</f>
        <v>0</v>
      </c>
      <c r="I72" s="21">
        <f>IF(AND(I$31&gt;='15Punkteschema'!$D17,I$31&lt;='15Punkteschema'!$E17),'15Punkteschema'!$B17,0)</f>
        <v>0</v>
      </c>
      <c r="J72" s="21">
        <f>IF(AND(J$31&gt;='15Punkteschema'!$D17,J$31&lt;='15Punkteschema'!$E17),'15Punkteschema'!$B17,0)</f>
        <v>0</v>
      </c>
      <c r="K72" s="21">
        <f>IF(AND(K$31&gt;='15Punkteschema'!$D17,K$31&lt;='15Punkteschema'!$E17),'15Punkteschema'!$B17,0)</f>
        <v>0</v>
      </c>
      <c r="L72" s="21">
        <f>IF(AND(L$31&gt;='15Punkteschema'!$D17,L$31&lt;='15Punkteschema'!$E17),'15Punkteschema'!$B17,0)</f>
        <v>0</v>
      </c>
      <c r="M72" s="21">
        <f>IF(AND(M$31&gt;='15Punkteschema'!$D17,M$31&lt;='15Punkteschema'!$E17),'15Punkteschema'!$B17,0)</f>
        <v>0</v>
      </c>
      <c r="N72" s="21">
        <f>IF(AND(N$31&gt;='15Punkteschema'!$D17,N$31&lt;='15Punkteschema'!$E17),'15Punkteschema'!$B17,0)</f>
        <v>0</v>
      </c>
      <c r="O72" s="21">
        <f>IF(AND(O$31&gt;='15Punkteschema'!$D17,O$31&lt;='15Punkteschema'!$E17),'15Punkteschema'!$B17,0)</f>
        <v>0</v>
      </c>
      <c r="P72" s="21">
        <f>IF(AND(P$31&gt;='15Punkteschema'!$D17,P$31&lt;='15Punkteschema'!$E17),'15Punkteschema'!$B17,0)</f>
        <v>0</v>
      </c>
      <c r="Q72" s="21">
        <f>IF(AND(Q$31&gt;='15Punkteschema'!$D17,Q$31&lt;='15Punkteschema'!$E17),'15Punkteschema'!$B17,0)</f>
        <v>0</v>
      </c>
      <c r="R72" s="21">
        <f>IF(AND(R$31&gt;='15Punkteschema'!$D17,R$31&lt;='15Punkteschema'!$E17),'15Punkteschema'!$B17,0)</f>
        <v>0</v>
      </c>
      <c r="S72" s="21">
        <f>IF(AND(S$31&gt;='15Punkteschema'!$D17,S$31&lt;='15Punkteschema'!$E17),'15Punkteschema'!$B17,0)</f>
        <v>0</v>
      </c>
      <c r="T72" s="21">
        <f>IF(AND(T$31&gt;='15Punkteschema'!$D17,T$31&lt;='15Punkteschema'!$E17),'15Punkteschema'!$B17,0)</f>
        <v>0</v>
      </c>
      <c r="U72" s="21">
        <f>IF(AND(U$31&gt;='15Punkteschema'!$D17,U$31&lt;='15Punkteschema'!$E17),'15Punkteschema'!$B17,0)</f>
        <v>0</v>
      </c>
      <c r="V72" s="21">
        <f>IF(AND(V$31&gt;='15Punkteschema'!$D17,V$31&lt;='15Punkteschema'!$E17),'15Punkteschema'!$B17,0)</f>
        <v>0</v>
      </c>
      <c r="W72" s="21">
        <f>IF(AND(W$31&gt;='15Punkteschema'!$D17,W$31&lt;='15Punkteschema'!$E17),'15Punkteschema'!$B17,0)</f>
        <v>0</v>
      </c>
      <c r="X72" s="21">
        <f>IF(AND(X$31&gt;='15Punkteschema'!$D17,X$31&lt;='15Punkteschema'!$E17),'15Punkteschema'!$B17,0)</f>
        <v>0</v>
      </c>
      <c r="Y72" s="21">
        <f>IF(AND(Y$31&gt;='15Punkteschema'!$D17,Y$31&lt;='15Punkteschema'!$E17),'15Punkteschema'!$B17,0)</f>
        <v>0</v>
      </c>
      <c r="Z72" s="21">
        <f>IF(AND(Z$31&gt;='15Punkteschema'!$D17,Z$31&lt;='15Punkteschema'!$E17),'15Punkteschema'!$B17,0)</f>
        <v>0</v>
      </c>
      <c r="AA72" s="21">
        <f>IF(AND(AA$31&gt;='15Punkteschema'!$D17,AA$31&lt;='15Punkteschema'!$E17),'15Punkteschema'!$B17,0)</f>
        <v>0</v>
      </c>
      <c r="AB72" s="21">
        <f>IF(AND(AB$31&gt;='15Punkteschema'!$D17,AB$31&lt;='15Punkteschema'!$E17),'15Punkteschema'!$B17,0)</f>
        <v>0</v>
      </c>
      <c r="AC72" s="21">
        <f>IF(AND(AC$31&gt;='15Punkteschema'!$D17,AC$31&lt;='15Punkteschema'!$E17),'15Punkteschema'!$B17,0)</f>
        <v>0</v>
      </c>
      <c r="AD72" s="21">
        <f>IF(AND(AD$31&gt;='15Punkteschema'!$D17,AD$31&lt;='15Punkteschema'!$E17),'15Punkteschema'!$B17,0)</f>
        <v>0</v>
      </c>
      <c r="AE72" s="21">
        <f>IF(AND(AE$31&gt;='15Punkteschema'!$D17,AE$31&lt;='15Punkteschema'!$E17),'15Punkteschema'!$B17,0)</f>
        <v>0</v>
      </c>
      <c r="AF72" s="21">
        <f>IF(AND(AF$31&gt;='15Punkteschema'!$D17,AF$31&lt;='15Punkteschema'!$E17),'15Punkteschema'!$B17,0)</f>
        <v>0</v>
      </c>
      <c r="AG72" s="21">
        <f>IF(AND(AG$31&gt;='15Punkteschema'!$D17,AG$31&lt;='15Punkteschema'!$E17),'15Punkteschema'!$B17,0)</f>
        <v>0</v>
      </c>
      <c r="AH72" s="21">
        <f>IF(AND(AH$31&gt;='15Punkteschema'!$D17,AH$31&lt;='15Punkteschema'!$E17),'15Punkteschema'!$B17,0)</f>
        <v>0</v>
      </c>
      <c r="AI72" s="21">
        <f>IF(AND(AI$31&gt;='15Punkteschema'!$D17,AI$31&lt;='15Punkteschema'!$E17),'15Punkteschema'!$B17,0)</f>
        <v>0</v>
      </c>
      <c r="AJ72" s="21">
        <f>IF(AND(AJ$31&gt;='15Punkteschema'!$D17,AJ$31&lt;='15Punkteschema'!$E17),'15Punkteschema'!$B17,0)</f>
        <v>0</v>
      </c>
      <c r="AK72" s="21">
        <f>IF(AND(AK$31&gt;='15Punkteschema'!$D17,AK$31&lt;='15Punkteschema'!$E17),'15Punkteschema'!$B17,0)</f>
        <v>0</v>
      </c>
      <c r="AL72" s="21">
        <f>IF(AND(AL$31&gt;='15Punkteschema'!$D17,AL$31&lt;='15Punkteschema'!$E17),'15Punkteschema'!$B17,0)</f>
        <v>0</v>
      </c>
      <c r="AM72" s="21">
        <f>IF(AND(AM$31&gt;='15Punkteschema'!$D17,AM$31&lt;='15Punkteschema'!$E17),'15Punkteschema'!$B17,0)</f>
        <v>0</v>
      </c>
      <c r="AN72" s="21">
        <f>IF(AND(AN$31&gt;='15Punkteschema'!$D17,AN$31&lt;='15Punkteschema'!$E17),'15Punkteschema'!$B17,0)</f>
        <v>0</v>
      </c>
      <c r="AO72" s="21">
        <f>IF(AND(AO$31&gt;='15Punkteschema'!$D17,AO$31&lt;='15Punkteschema'!$E17),'15Punkteschema'!$B17,0)</f>
        <v>0</v>
      </c>
      <c r="AP72" s="21">
        <f>IF(AND(AP$31&gt;='15Punkteschema'!$D17,AP$31&lt;='15Punkteschema'!$E17),'15Punkteschema'!$B17,0)</f>
        <v>0</v>
      </c>
      <c r="AQ72" s="21">
        <f>IF(AND(AQ$31&gt;='15Punkteschema'!$D17,AQ$31&lt;='15Punkteschema'!$E17),'15Punkteschema'!$B17,0)</f>
        <v>0</v>
      </c>
      <c r="AR72" s="21">
        <f>IF(AND(AR$31&gt;='15Punkteschema'!$D17,AR$31&lt;='15Punkteschema'!$E17),'15Punkteschema'!$B17,0)</f>
        <v>0</v>
      </c>
      <c r="AS72" s="21">
        <f>IF(AND(AS$31&gt;='15Punkteschema'!$D17,AS$31&lt;='15Punkteschema'!$E17),'15Punkteschema'!$B17,0)</f>
        <v>0</v>
      </c>
      <c r="AT72" s="21">
        <f>IF(AND(AT$31&gt;='15Punkteschema'!$D17,AT$31&lt;='15Punkteschema'!$E17),'15Punkteschema'!$B17,0)</f>
        <v>0</v>
      </c>
      <c r="AU72" s="21">
        <f>IF(AND(AU$31&gt;='15Punkteschema'!$D17,AU$31&lt;='15Punkteschema'!$E17),'15Punkteschema'!$B17,0)</f>
        <v>0</v>
      </c>
      <c r="AV72" s="21">
        <f>IF(AND(AV$31&gt;='15Punkteschema'!$D17,AV$31&lt;='15Punkteschema'!$E17),'15Punkteschema'!$B17,0)</f>
        <v>0</v>
      </c>
      <c r="AW72" s="21">
        <f>IF(AND(AW$31&gt;='15Punkteschema'!$D17,AW$31&lt;='15Punkteschema'!$E17),'15Punkteschema'!$B17,0)</f>
        <v>0</v>
      </c>
      <c r="AX72" s="21">
        <f>IF(AND(AX$31&gt;='15Punkteschema'!$D17,AX$31&lt;='15Punkteschema'!$E17),'15Punkteschema'!$B17,0)</f>
        <v>0</v>
      </c>
      <c r="AY72" s="21">
        <f>IF(AND(AY$31&gt;='15Punkteschema'!$D17,AY$31&lt;='15Punkteschema'!$E17),'15Punkteschema'!$B17,0)</f>
        <v>0</v>
      </c>
      <c r="AZ72" s="21">
        <f>IF(AND(AZ$31&gt;='15Punkteschema'!$D17,AZ$31&lt;='15Punkteschema'!$E17),'15Punkteschema'!$B17,0)</f>
        <v>0</v>
      </c>
      <c r="BA72" s="21">
        <f>IF(AND(BA$31&gt;='15Punkteschema'!$D17,BA$31&lt;='15Punkteschema'!$E17),'15Punkteschema'!$B17,0)</f>
        <v>0</v>
      </c>
      <c r="BB72" s="21">
        <f>IF(AND(BB$31&gt;='15Punkteschema'!$D17,BB$31&lt;='15Punkteschema'!$E17),'15Punkteschema'!$B17,0)</f>
        <v>0</v>
      </c>
    </row>
    <row r="73" spans="1:54" s="21" customFormat="1" ht="15.15" customHeight="1"/>
    <row r="74" spans="1:54" s="21" customFormat="1" ht="15"/>
    <row r="75" spans="1:54" s="21" customFormat="1" ht="15"/>
    <row r="76" spans="1:54" s="21" customFormat="1" ht="15">
      <c r="A76" s="40" t="s">
        <v>27</v>
      </c>
      <c r="B76" s="41"/>
      <c r="C76" s="41"/>
      <c r="D76" s="41"/>
      <c r="E76" s="42"/>
      <c r="F76" s="36">
        <v>1</v>
      </c>
      <c r="G76" s="36">
        <v>2</v>
      </c>
      <c r="H76" s="36">
        <v>3</v>
      </c>
      <c r="I76" s="36">
        <v>4</v>
      </c>
      <c r="J76" s="36">
        <v>5</v>
      </c>
      <c r="K76" s="36">
        <v>6</v>
      </c>
      <c r="L76" s="43" t="s">
        <v>28</v>
      </c>
    </row>
    <row r="77" spans="1:54" s="21" customFormat="1" ht="15">
      <c r="A77" s="40" t="s">
        <v>5</v>
      </c>
      <c r="B77" s="44"/>
      <c r="C77" s="41"/>
      <c r="D77" s="41"/>
      <c r="E77" s="42"/>
      <c r="F77" s="36">
        <f t="shared" ref="F77:K77" si="13">COUNTIF($F$34:$BB$34,F76)</f>
        <v>0</v>
      </c>
      <c r="G77" s="36">
        <f t="shared" si="13"/>
        <v>0</v>
      </c>
      <c r="H77" s="36">
        <f t="shared" si="13"/>
        <v>0</v>
      </c>
      <c r="I77" s="36">
        <f t="shared" si="13"/>
        <v>0</v>
      </c>
      <c r="J77" s="36">
        <f t="shared" si="13"/>
        <v>0</v>
      </c>
      <c r="K77" s="36">
        <f t="shared" si="13"/>
        <v>1</v>
      </c>
      <c r="L77" s="45">
        <f>($F77*$F76+$G77*$G76+$H76*$H77+$I77*$I76+$J77*$J76+$K77*$K76)/SUM($F77:$K77)</f>
        <v>6</v>
      </c>
      <c r="N77"/>
    </row>
    <row r="78" spans="1:54" s="21" customFormat="1" ht="15"/>
    <row r="79" spans="1:54" s="21" customFormat="1" ht="15"/>
    <row r="80" spans="1:54" s="21" customFormat="1" ht="15">
      <c r="A80" s="46" t="str">
        <f>Punktegrenzen!A1</f>
        <v>Note</v>
      </c>
      <c r="B80" s="46" t="str">
        <f>Punktegrenzen!C1</f>
        <v>Start</v>
      </c>
      <c r="C80" s="46" t="str">
        <f>Punktegrenzen!D1</f>
        <v>Ende</v>
      </c>
      <c r="F80" s="48"/>
    </row>
    <row r="81" spans="1:6" s="21" customFormat="1" ht="15">
      <c r="A81" s="46" t="str">
        <f>Punktegrenzen!A2</f>
        <v>Sehr gut</v>
      </c>
      <c r="B81" s="33">
        <f>Punktegrenzen!C2</f>
        <v>62.56</v>
      </c>
      <c r="C81" s="33">
        <f>Punktegrenzen!D2</f>
        <v>68</v>
      </c>
      <c r="E81" s="47"/>
      <c r="F81" s="48"/>
    </row>
    <row r="82" spans="1:6" s="21" customFormat="1" ht="15">
      <c r="A82" s="46" t="str">
        <f>Punktegrenzen!A3</f>
        <v>Gut</v>
      </c>
      <c r="B82" s="33">
        <f>Punktegrenzen!C3</f>
        <v>55.080000000000005</v>
      </c>
      <c r="C82" s="33">
        <f>Punktegrenzen!D3</f>
        <v>62.553200000000004</v>
      </c>
      <c r="E82" s="47"/>
      <c r="F82" s="48"/>
    </row>
    <row r="83" spans="1:6" s="21" customFormat="1" ht="15">
      <c r="A83" s="46" t="str">
        <f>Punktegrenzen!A4</f>
        <v>Befriedigend</v>
      </c>
      <c r="B83" s="33">
        <f>Punktegrenzen!C4</f>
        <v>44.88</v>
      </c>
      <c r="C83" s="33">
        <f>Punktegrenzen!D4</f>
        <v>55.073200000000007</v>
      </c>
      <c r="E83" s="47"/>
      <c r="F83" s="48"/>
    </row>
    <row r="84" spans="1:6" s="21" customFormat="1" ht="15">
      <c r="A84" s="46" t="str">
        <f>Punktegrenzen!A5</f>
        <v>Ausreichend</v>
      </c>
      <c r="B84" s="33">
        <f>Punktegrenzen!C5</f>
        <v>34</v>
      </c>
      <c r="C84" s="33">
        <f>Punktegrenzen!D5</f>
        <v>44.873200000000004</v>
      </c>
      <c r="E84" s="47"/>
      <c r="F84" s="48"/>
    </row>
    <row r="85" spans="1:6" s="21" customFormat="1" ht="15">
      <c r="A85" s="46" t="str">
        <f>Punktegrenzen!A6</f>
        <v>Mangelhaft</v>
      </c>
      <c r="B85" s="33">
        <f>Punktegrenzen!C6</f>
        <v>19.72</v>
      </c>
      <c r="C85" s="33">
        <f>Punktegrenzen!D6</f>
        <v>33.993200000000002</v>
      </c>
      <c r="E85" s="47"/>
      <c r="F85" s="48"/>
    </row>
    <row r="86" spans="1:6" s="21" customFormat="1" ht="15">
      <c r="A86" s="46" t="str">
        <f>Punktegrenzen!A7</f>
        <v>Ungenügend</v>
      </c>
      <c r="B86" s="33">
        <f>Punktegrenzen!C7</f>
        <v>0</v>
      </c>
      <c r="C86" s="33">
        <f>Punktegrenzen!D7</f>
        <v>19.713200000000001</v>
      </c>
    </row>
  </sheetData>
  <sortState xmlns:xlrd2="http://schemas.microsoft.com/office/spreadsheetml/2017/richdata2" columnSort="1" ref="F1:AA1">
    <sortCondition ref="F1:AA1"/>
  </sortState>
  <conditionalFormatting sqref="F33:BB33">
    <cfRule type="expression" dxfId="2" priority="2">
      <formula>IF(F32&lt;=4,TRUE())</formula>
    </cfRule>
    <cfRule type="expression" dxfId="1" priority="3">
      <formula>IF(F32&lt;=7,TRUE())</formula>
    </cfRule>
    <cfRule type="expression" dxfId="0" priority="4">
      <formula>IF(F32&lt;=15,TRUE())</formula>
    </cfRule>
  </conditionalFormatting>
  <printOptions horizontalCentered="1" verticalCentered="1"/>
  <pageMargins left="0.78740157480314965" right="0.78740157480314965" top="0.94488188976377963" bottom="0.78740157480314965" header="0.78740157480314965" footer="0.51181102362204722"/>
  <pageSetup paperSize="9" scale="63" firstPageNumber="0" orientation="landscape" r:id="rId1"/>
  <headerFooter>
    <oddHeader>&amp;LITA20 / GAME&amp;RVorlage: Bewertungsbogen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7"/>
  <sheetViews>
    <sheetView zoomScale="106" zoomScaleNormal="106" workbookViewId="0">
      <selection activeCell="C5" sqref="C5"/>
    </sheetView>
  </sheetViews>
  <sheetFormatPr baseColWidth="10" defaultColWidth="9.109375" defaultRowHeight="13.2"/>
  <cols>
    <col min="1" max="1" width="16.109375"/>
    <col min="2" max="2" width="2.88671875"/>
    <col min="3" max="3" width="9.33203125"/>
    <col min="4" max="4" width="10.5546875"/>
    <col min="5" max="5" width="10"/>
    <col min="6" max="1025" width="11.5546875"/>
  </cols>
  <sheetData>
    <row r="1" spans="1:8" ht="15.6">
      <c r="A1" s="49" t="s">
        <v>4</v>
      </c>
      <c r="B1" s="50"/>
      <c r="C1" s="51" t="s">
        <v>29</v>
      </c>
      <c r="D1" s="51" t="s">
        <v>30</v>
      </c>
      <c r="E1" s="52" t="s">
        <v>31</v>
      </c>
      <c r="H1" s="53">
        <v>0.92</v>
      </c>
    </row>
    <row r="2" spans="1:8" ht="15">
      <c r="A2" s="54" t="s">
        <v>32</v>
      </c>
      <c r="B2" s="55">
        <v>1</v>
      </c>
      <c r="C2" s="53">
        <v>0.92</v>
      </c>
      <c r="D2" s="56">
        <v>1</v>
      </c>
      <c r="E2" s="57">
        <f t="shared" ref="E2:E7" si="0">D2-C2</f>
        <v>7.999999999999996E-2</v>
      </c>
      <c r="H2" s="53">
        <v>0.81</v>
      </c>
    </row>
    <row r="3" spans="1:8" ht="15">
      <c r="A3" s="54" t="s">
        <v>33</v>
      </c>
      <c r="B3" s="55">
        <v>2</v>
      </c>
      <c r="C3" s="53">
        <v>0.81</v>
      </c>
      <c r="D3" s="56">
        <f>C2-0.0001</f>
        <v>0.91990000000000005</v>
      </c>
      <c r="E3" s="57">
        <f t="shared" si="0"/>
        <v>0.1099</v>
      </c>
      <c r="H3" s="53">
        <v>0.66</v>
      </c>
    </row>
    <row r="4" spans="1:8" ht="15">
      <c r="A4" s="54" t="s">
        <v>34</v>
      </c>
      <c r="B4" s="55">
        <v>3</v>
      </c>
      <c r="C4" s="53">
        <v>0.66</v>
      </c>
      <c r="D4" s="56">
        <f>C3-0.0001</f>
        <v>0.80990000000000006</v>
      </c>
      <c r="E4" s="57">
        <f t="shared" si="0"/>
        <v>0.14990000000000003</v>
      </c>
      <c r="H4" s="53">
        <v>0.5</v>
      </c>
    </row>
    <row r="5" spans="1:8" ht="15">
      <c r="A5" s="54" t="s">
        <v>35</v>
      </c>
      <c r="B5" s="55">
        <v>4</v>
      </c>
      <c r="C5" s="53">
        <v>0.5</v>
      </c>
      <c r="D5" s="56">
        <f>C4-0.0001</f>
        <v>0.65990000000000004</v>
      </c>
      <c r="E5" s="57">
        <f t="shared" si="0"/>
        <v>0.15990000000000004</v>
      </c>
      <c r="H5" s="53">
        <v>0.28999999999999998</v>
      </c>
    </row>
    <row r="6" spans="1:8" ht="15">
      <c r="A6" s="54" t="s">
        <v>36</v>
      </c>
      <c r="B6" s="55">
        <v>5</v>
      </c>
      <c r="C6" s="53">
        <v>0.28999999999999998</v>
      </c>
      <c r="D6" s="56">
        <f>C5-0.0001</f>
        <v>0.49990000000000001</v>
      </c>
      <c r="E6" s="57">
        <f t="shared" si="0"/>
        <v>0.20990000000000003</v>
      </c>
      <c r="H6" s="53">
        <v>0</v>
      </c>
    </row>
    <row r="7" spans="1:8" ht="15">
      <c r="A7" s="54" t="s">
        <v>37</v>
      </c>
      <c r="B7" s="55">
        <v>6</v>
      </c>
      <c r="C7" s="53">
        <v>0</v>
      </c>
      <c r="D7" s="56">
        <f>C6-0.0001</f>
        <v>0.28989999999999999</v>
      </c>
      <c r="E7" s="57">
        <f t="shared" si="0"/>
        <v>0.28989999999999999</v>
      </c>
    </row>
  </sheetData>
  <sheetProtection sheet="1" objects="1" scenarios="1"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horizontalDpi="300" verticalDpi="300"/>
  <headerFooter>
    <oddHeader>&amp;LITA09b / PROG&amp;RKlausur vom 10.11.2009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7"/>
  <sheetViews>
    <sheetView zoomScaleNormal="100" zoomScalePageLayoutView="60" workbookViewId="0"/>
  </sheetViews>
  <sheetFormatPr baseColWidth="10" defaultColWidth="9.109375" defaultRowHeight="13.2"/>
  <cols>
    <col min="1" max="1" width="14.44140625"/>
    <col min="2" max="2" width="2.88671875"/>
    <col min="3" max="4" width="8.5546875"/>
    <col min="5" max="5" width="10"/>
    <col min="6" max="1025" width="11.5546875"/>
  </cols>
  <sheetData>
    <row r="1" spans="1:5" ht="15.6">
      <c r="A1" s="49" t="str">
        <f>Prozentgrenzen!A1</f>
        <v>Note</v>
      </c>
      <c r="B1" s="50"/>
      <c r="C1" s="58" t="str">
        <f>Prozentgrenzen!C1</f>
        <v>Start</v>
      </c>
      <c r="D1" s="58" t="str">
        <f>Prozentgrenzen!D1</f>
        <v>Ende</v>
      </c>
      <c r="E1" s="52" t="str">
        <f>Prozentgrenzen!E1</f>
        <v>Spanne</v>
      </c>
    </row>
    <row r="2" spans="1:5" ht="15">
      <c r="A2" s="59" t="str">
        <f>Prozentgrenzen!A2</f>
        <v>Sehr gut</v>
      </c>
      <c r="B2" s="55">
        <f>Prozentgrenzen!B2</f>
        <v>1</v>
      </c>
      <c r="C2" s="60">
        <f>Prozentgrenzen!C2*Punkteblatt!$D$31</f>
        <v>62.56</v>
      </c>
      <c r="D2" s="60">
        <f>Prozentgrenzen!D2*Punkteblatt!$D$31</f>
        <v>68</v>
      </c>
      <c r="E2" s="61">
        <f t="shared" ref="E2:E7" si="0">D2-C2</f>
        <v>5.4399999999999977</v>
      </c>
    </row>
    <row r="3" spans="1:5" ht="15">
      <c r="A3" s="59" t="str">
        <f>Prozentgrenzen!A3</f>
        <v>Gut</v>
      </c>
      <c r="B3" s="55">
        <f>Prozentgrenzen!B3</f>
        <v>2</v>
      </c>
      <c r="C3" s="60">
        <f>Prozentgrenzen!C3*Punkteblatt!$D$31</f>
        <v>55.080000000000005</v>
      </c>
      <c r="D3" s="60">
        <f>Prozentgrenzen!D3*Punkteblatt!$D$31</f>
        <v>62.553200000000004</v>
      </c>
      <c r="E3" s="61">
        <f t="shared" si="0"/>
        <v>7.4731999999999985</v>
      </c>
    </row>
    <row r="4" spans="1:5" ht="15">
      <c r="A4" s="59" t="str">
        <f>Prozentgrenzen!A4</f>
        <v>Befriedigend</v>
      </c>
      <c r="B4" s="55">
        <f>Prozentgrenzen!B4</f>
        <v>3</v>
      </c>
      <c r="C4" s="60">
        <f>Prozentgrenzen!C4*Punkteblatt!$D$31</f>
        <v>44.88</v>
      </c>
      <c r="D4" s="60">
        <f>Prozentgrenzen!D4*Punkteblatt!$D$31</f>
        <v>55.073200000000007</v>
      </c>
      <c r="E4" s="61">
        <f t="shared" si="0"/>
        <v>10.193200000000004</v>
      </c>
    </row>
    <row r="5" spans="1:5" ht="15">
      <c r="A5" s="59" t="str">
        <f>Prozentgrenzen!A5</f>
        <v>Ausreichend</v>
      </c>
      <c r="B5" s="55">
        <f>Prozentgrenzen!B5</f>
        <v>4</v>
      </c>
      <c r="C5" s="60">
        <f>Prozentgrenzen!C5*Punkteblatt!$D$31</f>
        <v>34</v>
      </c>
      <c r="D5" s="60">
        <f>Prozentgrenzen!D5*Punkteblatt!$D$31</f>
        <v>44.873200000000004</v>
      </c>
      <c r="E5" s="61">
        <f t="shared" si="0"/>
        <v>10.873200000000004</v>
      </c>
    </row>
    <row r="6" spans="1:5" ht="15">
      <c r="A6" s="59" t="str">
        <f>Prozentgrenzen!A6</f>
        <v>Mangelhaft</v>
      </c>
      <c r="B6" s="55">
        <f>Prozentgrenzen!B6</f>
        <v>5</v>
      </c>
      <c r="C6" s="60">
        <f>Prozentgrenzen!C6*Punkteblatt!$D$31</f>
        <v>19.72</v>
      </c>
      <c r="D6" s="60">
        <f>Prozentgrenzen!D6*Punkteblatt!$D$31</f>
        <v>33.993200000000002</v>
      </c>
      <c r="E6" s="61">
        <f t="shared" si="0"/>
        <v>14.273200000000003</v>
      </c>
    </row>
    <row r="7" spans="1:5" ht="15">
      <c r="A7" s="59" t="str">
        <f>Prozentgrenzen!A7</f>
        <v>Ungenügend</v>
      </c>
      <c r="B7" s="55">
        <f>Prozentgrenzen!B7</f>
        <v>6</v>
      </c>
      <c r="C7" s="60">
        <f>Prozentgrenzen!C7*Punkteblatt!$D$31</f>
        <v>0</v>
      </c>
      <c r="D7" s="60">
        <f>Prozentgrenzen!D7*Punkteblatt!$D$31</f>
        <v>19.713200000000001</v>
      </c>
      <c r="E7" s="61">
        <f t="shared" si="0"/>
        <v>19.713200000000001</v>
      </c>
    </row>
  </sheetData>
  <sheetProtection sheet="1" objects="1" scenarios="1"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horizontalDpi="300" verticalDpi="300"/>
  <headerFooter>
    <oddHeader>&amp;LITA09b / PROG&amp;RKlausur vom 10.11.2009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7"/>
  <sheetViews>
    <sheetView zoomScaleNormal="100" zoomScalePageLayoutView="60" workbookViewId="0"/>
  </sheetViews>
  <sheetFormatPr baseColWidth="10" defaultColWidth="9.109375" defaultRowHeight="13.2"/>
  <cols>
    <col min="1" max="1" width="9.88671875"/>
    <col min="2" max="2" width="6.6640625"/>
    <col min="3" max="3" width="7.6640625"/>
    <col min="4" max="5" width="7.33203125"/>
    <col min="6" max="6" width="10"/>
    <col min="7" max="1025" width="11.5546875"/>
  </cols>
  <sheetData>
    <row r="1" spans="1:6" ht="15.6">
      <c r="A1" s="49" t="s">
        <v>9</v>
      </c>
      <c r="B1" s="50" t="s">
        <v>4</v>
      </c>
      <c r="C1" s="50" t="s">
        <v>38</v>
      </c>
      <c r="D1" s="50" t="s">
        <v>29</v>
      </c>
      <c r="E1" s="50" t="s">
        <v>30</v>
      </c>
      <c r="F1" s="52" t="s">
        <v>31</v>
      </c>
    </row>
    <row r="2" spans="1:6" ht="15">
      <c r="A2" s="59">
        <v>15</v>
      </c>
      <c r="B2" s="62" t="s">
        <v>39</v>
      </c>
      <c r="C2" s="55">
        <f t="shared" ref="C2:C16" si="0">1/3</f>
        <v>0.33333333333333331</v>
      </c>
      <c r="D2" s="63">
        <f t="shared" ref="D2:D16" si="1">E3</f>
        <v>66.152666666666676</v>
      </c>
      <c r="E2" s="63">
        <f>Punktegrenzen!D2</f>
        <v>68</v>
      </c>
      <c r="F2" s="64">
        <f t="shared" ref="F2:F17" si="2">E2-D2</f>
        <v>1.8473333333333244</v>
      </c>
    </row>
    <row r="3" spans="1:6" ht="15">
      <c r="A3" s="59">
        <v>14</v>
      </c>
      <c r="B3" s="62" t="s">
        <v>40</v>
      </c>
      <c r="C3" s="55">
        <f t="shared" si="0"/>
        <v>0.33333333333333331</v>
      </c>
      <c r="D3" s="63">
        <f t="shared" si="1"/>
        <v>64.339333333333343</v>
      </c>
      <c r="E3" s="63">
        <f>D3+C3*Punktegrenzen!$E$2</f>
        <v>66.152666666666676</v>
      </c>
      <c r="F3" s="64">
        <f t="shared" si="2"/>
        <v>1.8133333333333326</v>
      </c>
    </row>
    <row r="4" spans="1:6" ht="15">
      <c r="A4" s="59">
        <v>13</v>
      </c>
      <c r="B4" s="62" t="s">
        <v>41</v>
      </c>
      <c r="C4" s="55">
        <f t="shared" si="0"/>
        <v>0.33333333333333331</v>
      </c>
      <c r="D4" s="63">
        <f t="shared" si="1"/>
        <v>62.526000000000018</v>
      </c>
      <c r="E4" s="63">
        <f>D4+C4*Punktegrenzen!$E$2</f>
        <v>64.339333333333343</v>
      </c>
      <c r="F4" s="64">
        <f t="shared" si="2"/>
        <v>1.8133333333333255</v>
      </c>
    </row>
    <row r="5" spans="1:6" ht="15">
      <c r="A5" s="59">
        <v>12</v>
      </c>
      <c r="B5" s="62" t="s">
        <v>42</v>
      </c>
      <c r="C5" s="55">
        <f t="shared" si="0"/>
        <v>0.33333333333333331</v>
      </c>
      <c r="D5" s="63">
        <f t="shared" si="1"/>
        <v>60.034933333333349</v>
      </c>
      <c r="E5" s="63">
        <f>D5+C5*Punktegrenzen!$E$3</f>
        <v>62.526000000000018</v>
      </c>
      <c r="F5" s="64">
        <f t="shared" si="2"/>
        <v>2.4910666666666685</v>
      </c>
    </row>
    <row r="6" spans="1:6" ht="15">
      <c r="A6" s="59">
        <v>11</v>
      </c>
      <c r="B6" s="62" t="s">
        <v>43</v>
      </c>
      <c r="C6" s="55">
        <f t="shared" si="0"/>
        <v>0.33333333333333331</v>
      </c>
      <c r="D6" s="63">
        <f t="shared" si="1"/>
        <v>57.54386666666668</v>
      </c>
      <c r="E6" s="63">
        <f>D6+C6*Punktegrenzen!$E$3</f>
        <v>60.034933333333349</v>
      </c>
      <c r="F6" s="64">
        <f t="shared" si="2"/>
        <v>2.4910666666666685</v>
      </c>
    </row>
    <row r="7" spans="1:6" ht="15">
      <c r="A7" s="59">
        <v>10</v>
      </c>
      <c r="B7" s="62" t="s">
        <v>44</v>
      </c>
      <c r="C7" s="55">
        <f t="shared" si="0"/>
        <v>0.33333333333333331</v>
      </c>
      <c r="D7" s="63">
        <f t="shared" si="1"/>
        <v>55.052800000000012</v>
      </c>
      <c r="E7" s="63">
        <f>D7+C7*Punktegrenzen!$E$3</f>
        <v>57.54386666666668</v>
      </c>
      <c r="F7" s="64">
        <f t="shared" si="2"/>
        <v>2.4910666666666685</v>
      </c>
    </row>
    <row r="8" spans="1:6" ht="15">
      <c r="A8" s="59">
        <v>9</v>
      </c>
      <c r="B8" s="62" t="s">
        <v>45</v>
      </c>
      <c r="C8" s="55">
        <f t="shared" si="0"/>
        <v>0.33333333333333331</v>
      </c>
      <c r="D8" s="63">
        <f t="shared" si="1"/>
        <v>51.655066666666677</v>
      </c>
      <c r="E8" s="63">
        <f>D8+C8*Punktegrenzen!$E$4</f>
        <v>55.052800000000012</v>
      </c>
      <c r="F8" s="64">
        <f t="shared" si="2"/>
        <v>3.3977333333333348</v>
      </c>
    </row>
    <row r="9" spans="1:6" ht="15">
      <c r="A9" s="59">
        <v>8</v>
      </c>
      <c r="B9" s="62" t="s">
        <v>46</v>
      </c>
      <c r="C9" s="55">
        <f t="shared" si="0"/>
        <v>0.33333333333333331</v>
      </c>
      <c r="D9" s="63">
        <f t="shared" si="1"/>
        <v>48.257333333333342</v>
      </c>
      <c r="E9" s="63">
        <f>D9+C9*Punktegrenzen!$E$4</f>
        <v>51.655066666666677</v>
      </c>
      <c r="F9" s="64">
        <f t="shared" si="2"/>
        <v>3.3977333333333348</v>
      </c>
    </row>
    <row r="10" spans="1:6" ht="15">
      <c r="A10" s="59">
        <v>7</v>
      </c>
      <c r="B10" s="62" t="s">
        <v>47</v>
      </c>
      <c r="C10" s="55">
        <f t="shared" si="0"/>
        <v>0.33333333333333331</v>
      </c>
      <c r="D10" s="63">
        <f t="shared" si="1"/>
        <v>44.859600000000007</v>
      </c>
      <c r="E10" s="63">
        <f>D10+C10*Punktegrenzen!$E$4</f>
        <v>48.257333333333342</v>
      </c>
      <c r="F10" s="64">
        <f t="shared" si="2"/>
        <v>3.3977333333333348</v>
      </c>
    </row>
    <row r="11" spans="1:6" ht="15">
      <c r="A11" s="59">
        <v>6</v>
      </c>
      <c r="B11" s="62" t="s">
        <v>48</v>
      </c>
      <c r="C11" s="55">
        <f t="shared" si="0"/>
        <v>0.33333333333333331</v>
      </c>
      <c r="D11" s="63">
        <f t="shared" si="1"/>
        <v>41.235200000000006</v>
      </c>
      <c r="E11" s="63">
        <f>D11+C11*Punktegrenzen!$E$5</f>
        <v>44.859600000000007</v>
      </c>
      <c r="F11" s="64">
        <f t="shared" si="2"/>
        <v>3.6244000000000014</v>
      </c>
    </row>
    <row r="12" spans="1:6" ht="15">
      <c r="A12" s="59">
        <v>5</v>
      </c>
      <c r="B12" s="62" t="s">
        <v>49</v>
      </c>
      <c r="C12" s="55">
        <f t="shared" si="0"/>
        <v>0.33333333333333331</v>
      </c>
      <c r="D12" s="63">
        <f t="shared" si="1"/>
        <v>37.610800000000005</v>
      </c>
      <c r="E12" s="63">
        <f>D12+C12*Punktegrenzen!$E$5</f>
        <v>41.235200000000006</v>
      </c>
      <c r="F12" s="64">
        <f t="shared" si="2"/>
        <v>3.6244000000000014</v>
      </c>
    </row>
    <row r="13" spans="1:6" ht="15">
      <c r="A13" s="59">
        <v>4</v>
      </c>
      <c r="B13" s="62" t="s">
        <v>50</v>
      </c>
      <c r="C13" s="55">
        <f t="shared" si="0"/>
        <v>0.33333333333333331</v>
      </c>
      <c r="D13" s="63">
        <f t="shared" si="1"/>
        <v>33.986400000000003</v>
      </c>
      <c r="E13" s="63">
        <f>D13+C13*Punktegrenzen!$E$5</f>
        <v>37.610800000000005</v>
      </c>
      <c r="F13" s="64">
        <f t="shared" si="2"/>
        <v>3.6244000000000014</v>
      </c>
    </row>
    <row r="14" spans="1:6" ht="15">
      <c r="A14" s="59">
        <v>3</v>
      </c>
      <c r="B14" s="62" t="s">
        <v>51</v>
      </c>
      <c r="C14" s="55">
        <f t="shared" si="0"/>
        <v>0.33333333333333331</v>
      </c>
      <c r="D14" s="63">
        <f t="shared" si="1"/>
        <v>29.228666666666669</v>
      </c>
      <c r="E14" s="63">
        <f>D14+C14*Punktegrenzen!$E$6</f>
        <v>33.986400000000003</v>
      </c>
      <c r="F14" s="64">
        <f t="shared" si="2"/>
        <v>4.7577333333333343</v>
      </c>
    </row>
    <row r="15" spans="1:6" ht="15">
      <c r="A15" s="59">
        <v>2</v>
      </c>
      <c r="B15" s="62" t="s">
        <v>52</v>
      </c>
      <c r="C15" s="55">
        <f t="shared" si="0"/>
        <v>0.33333333333333331</v>
      </c>
      <c r="D15" s="63">
        <f t="shared" si="1"/>
        <v>24.470933333333335</v>
      </c>
      <c r="E15" s="63">
        <f>D15+C15*Punktegrenzen!$E$6</f>
        <v>29.228666666666669</v>
      </c>
      <c r="F15" s="64">
        <f t="shared" si="2"/>
        <v>4.7577333333333343</v>
      </c>
    </row>
    <row r="16" spans="1:6" ht="15">
      <c r="A16" s="59">
        <v>1</v>
      </c>
      <c r="B16" s="62" t="s">
        <v>53</v>
      </c>
      <c r="C16" s="55">
        <f t="shared" si="0"/>
        <v>0.33333333333333331</v>
      </c>
      <c r="D16" s="63">
        <f t="shared" si="1"/>
        <v>19.713200000000001</v>
      </c>
      <c r="E16" s="63">
        <f>D16+C16*Punktegrenzen!$E$6</f>
        <v>24.470933333333335</v>
      </c>
      <c r="F16" s="64">
        <f t="shared" si="2"/>
        <v>4.7577333333333343</v>
      </c>
    </row>
    <row r="17" spans="1:6" ht="15">
      <c r="A17" s="59">
        <v>0</v>
      </c>
      <c r="B17" s="65">
        <v>6</v>
      </c>
      <c r="C17" s="55">
        <v>1</v>
      </c>
      <c r="D17" s="63">
        <f>Punktegrenzen!C7</f>
        <v>0</v>
      </c>
      <c r="E17" s="63">
        <f>Punktegrenzen!D7</f>
        <v>19.713200000000001</v>
      </c>
      <c r="F17" s="64">
        <f t="shared" si="2"/>
        <v>19.713200000000001</v>
      </c>
    </row>
  </sheetData>
  <sheetProtection sheet="1" objects="1" scenarios="1"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horizontalDpi="300" verticalDpi="300"/>
  <headerFooter>
    <oddHeader>&amp;LITA09b / PROG&amp;RKlausur vom 10.11.2009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Normal="100" zoomScalePageLayoutView="60" workbookViewId="0"/>
  </sheetViews>
  <sheetFormatPr baseColWidth="10" defaultColWidth="9.109375" defaultRowHeight="13.2"/>
  <cols>
    <col min="1" max="1025" width="11.5546875"/>
  </cols>
  <sheetData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horizontalDpi="300" verticalDpi="300"/>
  <headerFooter>
    <oddHeader>&amp;LITA09b / PROG&amp;RKlausur vom 10.11.2009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62"/>
  <sheetViews>
    <sheetView zoomScaleNormal="100" zoomScalePageLayoutView="60" workbookViewId="0"/>
  </sheetViews>
  <sheetFormatPr baseColWidth="10" defaultColWidth="9.109375" defaultRowHeight="13.2"/>
  <cols>
    <col min="1" max="1" width="30"/>
    <col min="2" max="5" width="4.44140625"/>
    <col min="6" max="6" width="5"/>
    <col min="7" max="37" width="4.44140625"/>
    <col min="38" max="1025" width="11.5546875"/>
  </cols>
  <sheetData>
    <row r="1" spans="1:2">
      <c r="A1" t="s">
        <v>54</v>
      </c>
    </row>
    <row r="2" spans="1:2" ht="15.45" customHeight="1">
      <c r="A2" t="s">
        <v>55</v>
      </c>
      <c r="B2" t="s">
        <v>56</v>
      </c>
    </row>
    <row r="3" spans="1:2" ht="15.45" customHeight="1">
      <c r="A3" t="s">
        <v>57</v>
      </c>
      <c r="B3" t="s">
        <v>58</v>
      </c>
    </row>
    <row r="24" ht="15.6" customHeight="1"/>
    <row r="25" ht="12.75" hidden="1" customHeight="1"/>
    <row r="26" ht="12.75" hidden="1" customHeight="1"/>
    <row r="27" ht="12.75" hidden="1" customHeight="1"/>
    <row r="28" ht="12.75" hidden="1" customHeight="1"/>
    <row r="29" ht="12.75" hidden="1" customHeight="1"/>
    <row r="30" ht="12.75" hidden="1" customHeight="1"/>
    <row r="31" ht="12.75" hidden="1" customHeight="1"/>
    <row r="32" ht="12.75" hidden="1" customHeight="1"/>
    <row r="33" ht="12.75" hidden="1" customHeight="1"/>
    <row r="34" ht="12.75" hidden="1" customHeight="1"/>
    <row r="35" ht="12.75" hidden="1" customHeight="1"/>
    <row r="36" ht="12.75" hidden="1" customHeight="1"/>
    <row r="37" ht="12.75" hidden="1" customHeight="1"/>
    <row r="38" ht="12.75" hidden="1" customHeight="1"/>
    <row r="39" ht="12.75" hidden="1" customHeight="1"/>
    <row r="40" ht="12.75" hidden="1" customHeight="1"/>
    <row r="41" ht="12.75" hidden="1" customHeight="1"/>
    <row r="42" ht="12.75" hidden="1" customHeight="1"/>
    <row r="43" ht="12.75" hidden="1" customHeight="1"/>
    <row r="44" ht="12.75" hidden="1" customHeight="1"/>
    <row r="45" ht="12.75" hidden="1" customHeight="1"/>
    <row r="46" ht="12.75" hidden="1" customHeight="1"/>
    <row r="47" ht="12.75" hidden="1" customHeight="1"/>
    <row r="48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</sheetData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horizontalDpi="300" verticalDpi="300"/>
  <headerFooter>
    <oddHeader>&amp;LITA09b / PROG&amp;RKlausur vom 10.11.2009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4139A30F66584FA7AE01F01FA0D3D0" ma:contentTypeVersion="6" ma:contentTypeDescription="Ein neues Dokument erstellen." ma:contentTypeScope="" ma:versionID="e7e5fef5f34cdd4366893be38f826d5a">
  <xsd:schema xmlns:xsd="http://www.w3.org/2001/XMLSchema" xmlns:xs="http://www.w3.org/2001/XMLSchema" xmlns:p="http://schemas.microsoft.com/office/2006/metadata/properties" xmlns:ns2="a464b5e6-a7d9-437a-bda7-a56c4bdafc96" targetNamespace="http://schemas.microsoft.com/office/2006/metadata/properties" ma:root="true" ma:fieldsID="42c4cb196ee51873a52d051c1f693f01" ns2:_="">
    <xsd:import namespace="a464b5e6-a7d9-437a-bda7-a56c4bdaf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b5e6-a7d9-437a-bda7-a56c4bdaf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0B10A-E33A-4362-B4DD-5762EE2AF1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B70EFF-875B-4172-B21D-46732689E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4b5e6-a7d9-437a-bda7-a56c4bdaf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6B92A8-2CC3-49B2-A006-2CF0F68B48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Ausdruck</vt:lpstr>
      <vt:lpstr>Punkteblatt</vt:lpstr>
      <vt:lpstr>Prozentgrenzen</vt:lpstr>
      <vt:lpstr>Punktegrenzen</vt:lpstr>
      <vt:lpstr>15Punkteschema</vt:lpstr>
      <vt:lpstr>Tabelle6</vt:lpstr>
      <vt:lpstr>Table</vt:lpstr>
      <vt:lpstr>Ausdruck!Druckbereich</vt:lpstr>
      <vt:lpstr>Prozentgrenzen!Druckbereich</vt:lpstr>
      <vt:lpstr>Punkteblatt!Druckbereich</vt:lpstr>
      <vt:lpstr>Punktegrenzen!Druckbereich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Lehrer</dc:creator>
  <cp:keywords/>
  <dc:description/>
  <cp:lastModifiedBy>frede</cp:lastModifiedBy>
  <cp:revision>305</cp:revision>
  <dcterms:created xsi:type="dcterms:W3CDTF">2017-01-03T09:17:34Z</dcterms:created>
  <dcterms:modified xsi:type="dcterms:W3CDTF">2022-06-03T08:41:09Z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0x010100084139A30F66584FA7AE01F01FA0D3D0</vt:lpwstr>
  </property>
</Properties>
</file>