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/Repos/iGenVar/doc/plots/AmountSVs/"/>
    </mc:Choice>
  </mc:AlternateContent>
  <xr:revisionPtr revIDLastSave="0" documentId="13_ncr:1_{48506B0F-3AE4-0C42-9CED-B4FFBD26ACF5}" xr6:coauthVersionLast="47" xr6:coauthVersionMax="47" xr10:uidLastSave="{00000000-0000-0000-0000-000000000000}"/>
  <bookViews>
    <workbookView xWindow="0" yWindow="0" windowWidth="38400" windowHeight="21600" xr2:uid="{5DE59106-24C0-CD4D-BE6A-8452D59231FF}"/>
  </bookViews>
  <sheets>
    <sheet name="Tabelle1" sheetId="1" r:id="rId1"/>
  </sheets>
  <definedNames>
    <definedName name="_xlchart.v1.0" hidden="1">Tabelle1!$AA$24</definedName>
    <definedName name="_xlchart.v1.1" hidden="1">Tabelle1!$AA$25:$AA$29</definedName>
    <definedName name="_xlchart.v1.10" hidden="1">Tabelle1!$AF$24</definedName>
    <definedName name="_xlchart.v1.100" hidden="1">Tabelle1!$AG$25:$AG$29</definedName>
    <definedName name="_xlchart.v1.101" hidden="1">Tabelle1!$AH$24</definedName>
    <definedName name="_xlchart.v1.102" hidden="1">Tabelle1!$AH$25:$AH$29</definedName>
    <definedName name="_xlchart.v1.103" hidden="1">Tabelle1!$AI$24</definedName>
    <definedName name="_xlchart.v1.104" hidden="1">Tabelle1!$AI$25:$AI$29</definedName>
    <definedName name="_xlchart.v1.105" hidden="1">Tabelle1!$AJ$24</definedName>
    <definedName name="_xlchart.v1.106" hidden="1">Tabelle1!$AJ$25:$AJ$29</definedName>
    <definedName name="_xlchart.v1.107" hidden="1">Tabelle1!$AK$24</definedName>
    <definedName name="_xlchart.v1.108" hidden="1">Tabelle1!$AK$25:$AK$28</definedName>
    <definedName name="_xlchart.v1.109" hidden="1">Tabelle1!$AL$24</definedName>
    <definedName name="_xlchart.v1.11" hidden="1">Tabelle1!$AF$25:$AF$29</definedName>
    <definedName name="_xlchart.v1.110" hidden="1">Tabelle1!$AL$25:$AL$28</definedName>
    <definedName name="_xlchart.v1.111" hidden="1">Tabelle1!$X$25:$X$29</definedName>
    <definedName name="_xlchart.v1.112" hidden="1">Tabelle1!$Y$24</definedName>
    <definedName name="_xlchart.v1.113" hidden="1">Tabelle1!$Y$25:$Y$29</definedName>
    <definedName name="_xlchart.v1.114" hidden="1">Tabelle1!$Z$24</definedName>
    <definedName name="_xlchart.v1.115" hidden="1">Tabelle1!$Z$25:$Z$29</definedName>
    <definedName name="_xlchart.v1.116" hidden="1">Tabelle1!$AA$24</definedName>
    <definedName name="_xlchart.v1.117" hidden="1">Tabelle1!$AA$25:$AA$29</definedName>
    <definedName name="_xlchart.v1.118" hidden="1">Tabelle1!$AB$24</definedName>
    <definedName name="_xlchart.v1.119" hidden="1">Tabelle1!$AB$25:$AB$29</definedName>
    <definedName name="_xlchart.v1.12" hidden="1">Tabelle1!$AG$24</definedName>
    <definedName name="_xlchart.v1.120" hidden="1">Tabelle1!$AC$24</definedName>
    <definedName name="_xlchart.v1.121" hidden="1">Tabelle1!$AC$25:$AC$29</definedName>
    <definedName name="_xlchart.v1.122" hidden="1">Tabelle1!$AD$24</definedName>
    <definedName name="_xlchart.v1.123" hidden="1">Tabelle1!$AD$25:$AD$29</definedName>
    <definedName name="_xlchart.v1.124" hidden="1">Tabelle1!$AE$24</definedName>
    <definedName name="_xlchart.v1.125" hidden="1">Tabelle1!$AE$25:$AE$29</definedName>
    <definedName name="_xlchart.v1.126" hidden="1">Tabelle1!$AF$24</definedName>
    <definedName name="_xlchart.v1.127" hidden="1">Tabelle1!$AF$25:$AF$29</definedName>
    <definedName name="_xlchart.v1.128" hidden="1">Tabelle1!$AG$24</definedName>
    <definedName name="_xlchart.v1.129" hidden="1">Tabelle1!$AG$25:$AG$29</definedName>
    <definedName name="_xlchart.v1.13" hidden="1">Tabelle1!$AG$25:$AG$29</definedName>
    <definedName name="_xlchart.v1.130" hidden="1">Tabelle1!$AH$24</definedName>
    <definedName name="_xlchart.v1.131" hidden="1">Tabelle1!$AH$25:$AH$29</definedName>
    <definedName name="_xlchart.v1.132" hidden="1">Tabelle1!$AI$24</definedName>
    <definedName name="_xlchart.v1.133" hidden="1">Tabelle1!$AI$25:$AI$29</definedName>
    <definedName name="_xlchart.v1.134" hidden="1">Tabelle1!$AJ$24</definedName>
    <definedName name="_xlchart.v1.135" hidden="1">Tabelle1!$AJ$25:$AJ$29</definedName>
    <definedName name="_xlchart.v1.136" hidden="1">Tabelle1!$AK$24</definedName>
    <definedName name="_xlchart.v1.137" hidden="1">Tabelle1!$AK$25:$AK$28</definedName>
    <definedName name="_xlchart.v1.138" hidden="1">Tabelle1!$AL$24</definedName>
    <definedName name="_xlchart.v1.139" hidden="1">Tabelle1!$AL$25:$AL$28</definedName>
    <definedName name="_xlchart.v1.14" hidden="1">Tabelle1!$AH$24</definedName>
    <definedName name="_xlchart.v1.140" hidden="1">Tabelle1!$X$25:$X$29</definedName>
    <definedName name="_xlchart.v1.141" hidden="1">Tabelle1!$Y$24</definedName>
    <definedName name="_xlchart.v1.142" hidden="1">Tabelle1!$Y$25:$Y$29</definedName>
    <definedName name="_xlchart.v1.143" hidden="1">Tabelle1!$Z$24</definedName>
    <definedName name="_xlchart.v1.144" hidden="1">Tabelle1!$Z$25:$Z$29</definedName>
    <definedName name="_xlchart.v1.15" hidden="1">Tabelle1!$AH$25:$AH$29</definedName>
    <definedName name="_xlchart.v1.16" hidden="1">Tabelle1!$AI$24</definedName>
    <definedName name="_xlchart.v1.17" hidden="1">Tabelle1!$AI$25:$AI$29</definedName>
    <definedName name="_xlchart.v1.18" hidden="1">Tabelle1!$AJ$24</definedName>
    <definedName name="_xlchart.v1.19" hidden="1">Tabelle1!$AJ$25:$AJ$29</definedName>
    <definedName name="_xlchart.v1.2" hidden="1">Tabelle1!$AB$24</definedName>
    <definedName name="_xlchart.v1.20" hidden="1">Tabelle1!$AK$24</definedName>
    <definedName name="_xlchart.v1.21" hidden="1">Tabelle1!$AK$25:$AK$28</definedName>
    <definedName name="_xlchart.v1.22" hidden="1">Tabelle1!$AL$24</definedName>
    <definedName name="_xlchart.v1.23" hidden="1">Tabelle1!$AL$25:$AL$28</definedName>
    <definedName name="_xlchart.v1.24" hidden="1">Tabelle1!$X$25:$X$29</definedName>
    <definedName name="_xlchart.v1.25" hidden="1">Tabelle1!$Y$24</definedName>
    <definedName name="_xlchart.v1.26" hidden="1">Tabelle1!$Y$25:$Y$29</definedName>
    <definedName name="_xlchart.v1.27" hidden="1">Tabelle1!$Z$24</definedName>
    <definedName name="_xlchart.v1.28" hidden="1">Tabelle1!$Z$25:$Z$29</definedName>
    <definedName name="_xlchart.v1.29" hidden="1">Tabelle1!$AA$24</definedName>
    <definedName name="_xlchart.v1.3" hidden="1">Tabelle1!$AB$25:$AB$29</definedName>
    <definedName name="_xlchart.v1.30" hidden="1">Tabelle1!$AA$25:$AA$29</definedName>
    <definedName name="_xlchart.v1.31" hidden="1">Tabelle1!$AB$24</definedName>
    <definedName name="_xlchart.v1.32" hidden="1">Tabelle1!$AB$25:$AB$29</definedName>
    <definedName name="_xlchart.v1.33" hidden="1">Tabelle1!$AC$24</definedName>
    <definedName name="_xlchart.v1.34" hidden="1">Tabelle1!$AC$25:$AC$29</definedName>
    <definedName name="_xlchart.v1.35" hidden="1">Tabelle1!$AD$24</definedName>
    <definedName name="_xlchart.v1.36" hidden="1">Tabelle1!$AD$25:$AD$29</definedName>
    <definedName name="_xlchart.v1.37" hidden="1">Tabelle1!$AE$24</definedName>
    <definedName name="_xlchart.v1.38" hidden="1">Tabelle1!$AE$25:$AE$29</definedName>
    <definedName name="_xlchart.v1.39" hidden="1">Tabelle1!$AF$24</definedName>
    <definedName name="_xlchart.v1.4" hidden="1">Tabelle1!$AC$24</definedName>
    <definedName name="_xlchart.v1.40" hidden="1">Tabelle1!$AF$25:$AF$29</definedName>
    <definedName name="_xlchart.v1.41" hidden="1">Tabelle1!$AG$24</definedName>
    <definedName name="_xlchart.v1.42" hidden="1">Tabelle1!$AG$25:$AG$29</definedName>
    <definedName name="_xlchart.v1.43" hidden="1">Tabelle1!$AH$24</definedName>
    <definedName name="_xlchart.v1.44" hidden="1">Tabelle1!$AH$25:$AH$29</definedName>
    <definedName name="_xlchart.v1.45" hidden="1">Tabelle1!$AI$24</definedName>
    <definedName name="_xlchart.v1.46" hidden="1">Tabelle1!$AI$25:$AI$29</definedName>
    <definedName name="_xlchart.v1.47" hidden="1">Tabelle1!$AJ$24</definedName>
    <definedName name="_xlchart.v1.48" hidden="1">Tabelle1!$AJ$25:$AJ$29</definedName>
    <definedName name="_xlchart.v1.49" hidden="1">Tabelle1!$AK$24</definedName>
    <definedName name="_xlchart.v1.5" hidden="1">Tabelle1!$AC$25:$AC$29</definedName>
    <definedName name="_xlchart.v1.50" hidden="1">Tabelle1!$AK$25:$AK$28</definedName>
    <definedName name="_xlchart.v1.51" hidden="1">Tabelle1!$AL$24</definedName>
    <definedName name="_xlchart.v1.52" hidden="1">Tabelle1!$AL$25:$AL$28</definedName>
    <definedName name="_xlchart.v1.53" hidden="1">Tabelle1!$X$25:$X$29</definedName>
    <definedName name="_xlchart.v1.54" hidden="1">Tabelle1!$Y$24</definedName>
    <definedName name="_xlchart.v1.55" hidden="1">Tabelle1!$Y$25:$Y$29</definedName>
    <definedName name="_xlchart.v1.56" hidden="1">Tabelle1!$Z$24</definedName>
    <definedName name="_xlchart.v1.57" hidden="1">Tabelle1!$Z$25:$Z$29</definedName>
    <definedName name="_xlchart.v1.58" hidden="1">Tabelle1!$AA$24</definedName>
    <definedName name="_xlchart.v1.59" hidden="1">Tabelle1!$AA$25:$AA$29</definedName>
    <definedName name="_xlchart.v1.6" hidden="1">Tabelle1!$AD$24</definedName>
    <definedName name="_xlchart.v1.60" hidden="1">Tabelle1!$AB$24</definedName>
    <definedName name="_xlchart.v1.61" hidden="1">Tabelle1!$AB$25:$AB$29</definedName>
    <definedName name="_xlchart.v1.62" hidden="1">Tabelle1!$AC$24</definedName>
    <definedName name="_xlchart.v1.63" hidden="1">Tabelle1!$AC$25:$AC$29</definedName>
    <definedName name="_xlchart.v1.64" hidden="1">Tabelle1!$AD$24</definedName>
    <definedName name="_xlchart.v1.65" hidden="1">Tabelle1!$AD$25:$AD$29</definedName>
    <definedName name="_xlchart.v1.66" hidden="1">Tabelle1!$AE$24</definedName>
    <definedName name="_xlchart.v1.67" hidden="1">Tabelle1!$AE$25:$AE$29</definedName>
    <definedName name="_xlchart.v1.68" hidden="1">Tabelle1!$AF$24</definedName>
    <definedName name="_xlchart.v1.69" hidden="1">Tabelle1!$AF$25:$AF$29</definedName>
    <definedName name="_xlchart.v1.7" hidden="1">Tabelle1!$AD$25:$AD$29</definedName>
    <definedName name="_xlchart.v1.70" hidden="1">Tabelle1!$AG$24</definedName>
    <definedName name="_xlchart.v1.71" hidden="1">Tabelle1!$AG$25:$AG$29</definedName>
    <definedName name="_xlchart.v1.72" hidden="1">Tabelle1!$AH$24</definedName>
    <definedName name="_xlchart.v1.73" hidden="1">Tabelle1!$AH$25:$AH$29</definedName>
    <definedName name="_xlchart.v1.74" hidden="1">Tabelle1!$AI$24</definedName>
    <definedName name="_xlchart.v1.75" hidden="1">Tabelle1!$AI$25:$AI$29</definedName>
    <definedName name="_xlchart.v1.76" hidden="1">Tabelle1!$AJ$24</definedName>
    <definedName name="_xlchart.v1.77" hidden="1">Tabelle1!$AJ$25:$AJ$29</definedName>
    <definedName name="_xlchart.v1.78" hidden="1">Tabelle1!$AK$24</definedName>
    <definedName name="_xlchart.v1.79" hidden="1">Tabelle1!$AK$25:$AK$28</definedName>
    <definedName name="_xlchart.v1.8" hidden="1">Tabelle1!$AE$24</definedName>
    <definedName name="_xlchart.v1.80" hidden="1">Tabelle1!$AL$24</definedName>
    <definedName name="_xlchart.v1.81" hidden="1">Tabelle1!$AL$25:$AL$28</definedName>
    <definedName name="_xlchart.v1.82" hidden="1">Tabelle1!$X$25:$X$29</definedName>
    <definedName name="_xlchart.v1.83" hidden="1">Tabelle1!$Y$24</definedName>
    <definedName name="_xlchart.v1.84" hidden="1">Tabelle1!$Y$25:$Y$29</definedName>
    <definedName name="_xlchart.v1.85" hidden="1">Tabelle1!$Z$24</definedName>
    <definedName name="_xlchart.v1.86" hidden="1">Tabelle1!$Z$25:$Z$29</definedName>
    <definedName name="_xlchart.v1.87" hidden="1">Tabelle1!$AA$24</definedName>
    <definedName name="_xlchart.v1.88" hidden="1">Tabelle1!$AA$25:$AA$29</definedName>
    <definedName name="_xlchart.v1.89" hidden="1">Tabelle1!$AB$24</definedName>
    <definedName name="_xlchart.v1.9" hidden="1">Tabelle1!$AE$25:$AE$29</definedName>
    <definedName name="_xlchart.v1.90" hidden="1">Tabelle1!$AB$25:$AB$29</definedName>
    <definedName name="_xlchart.v1.91" hidden="1">Tabelle1!$AC$24</definedName>
    <definedName name="_xlchart.v1.92" hidden="1">Tabelle1!$AC$25:$AC$29</definedName>
    <definedName name="_xlchart.v1.93" hidden="1">Tabelle1!$AD$24</definedName>
    <definedName name="_xlchart.v1.94" hidden="1">Tabelle1!$AD$25:$AD$29</definedName>
    <definedName name="_xlchart.v1.95" hidden="1">Tabelle1!$AE$24</definedName>
    <definedName name="_xlchart.v1.96" hidden="1">Tabelle1!$AE$25:$AE$29</definedName>
    <definedName name="_xlchart.v1.97" hidden="1">Tabelle1!$AF$24</definedName>
    <definedName name="_xlchart.v1.98" hidden="1">Tabelle1!$AF$25:$AF$29</definedName>
    <definedName name="_xlchart.v1.99" hidden="1">Tabelle1!$AG$24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2" i="1" l="1"/>
  <c r="AC12" i="1"/>
  <c r="AP12" i="1"/>
  <c r="R29" i="1"/>
  <c r="S29" i="1"/>
  <c r="T29" i="1"/>
  <c r="U29" i="1"/>
  <c r="V29" i="1"/>
  <c r="Q29" i="1"/>
  <c r="K29" i="1"/>
  <c r="L29" i="1"/>
  <c r="M29" i="1"/>
  <c r="N29" i="1"/>
  <c r="O29" i="1"/>
  <c r="J29" i="1"/>
  <c r="D29" i="1"/>
  <c r="F29" i="1"/>
  <c r="G29" i="1"/>
  <c r="H29" i="1"/>
  <c r="C29" i="1"/>
  <c r="Q12" i="1"/>
  <c r="D8" i="1"/>
  <c r="D7" i="1"/>
  <c r="D25" i="1" s="1"/>
  <c r="D9" i="1"/>
  <c r="D14" i="1"/>
  <c r="D28" i="1" s="1"/>
  <c r="D26" i="1"/>
  <c r="D27" i="1"/>
  <c r="K7" i="1"/>
  <c r="K9" i="1"/>
  <c r="K26" i="1" s="1"/>
  <c r="K25" i="1"/>
  <c r="K27" i="1"/>
  <c r="K28" i="1"/>
  <c r="R7" i="1"/>
  <c r="R8" i="1"/>
  <c r="R9" i="1"/>
  <c r="R14" i="1"/>
  <c r="R28" i="1" s="1"/>
  <c r="R25" i="1"/>
  <c r="R26" i="1"/>
  <c r="R27" i="1"/>
  <c r="V75" i="1"/>
  <c r="V81" i="1"/>
  <c r="V86" i="1"/>
  <c r="V87" i="1"/>
  <c r="V74" i="1"/>
  <c r="V76" i="1"/>
  <c r="V77" i="1"/>
  <c r="V79" i="1"/>
  <c r="V80" i="1"/>
  <c r="V83" i="1"/>
  <c r="V84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O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Y29" i="1"/>
  <c r="BA11" i="1"/>
  <c r="BA27" i="1" s="1"/>
  <c r="AK11" i="1"/>
  <c r="AK27" i="1" s="1"/>
  <c r="AS9" i="1"/>
  <c r="AS26" i="1" s="1"/>
  <c r="AR25" i="1"/>
  <c r="AR9" i="1"/>
  <c r="AR26" i="1" s="1"/>
  <c r="AQ9" i="1"/>
  <c r="AQ26" i="1" s="1"/>
  <c r="AP9" i="1"/>
  <c r="AP26" i="1" s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BB26" i="1"/>
  <c r="BA26" i="1"/>
  <c r="AZ26" i="1"/>
  <c r="AX26" i="1"/>
  <c r="AW26" i="1"/>
  <c r="AV26" i="1"/>
  <c r="AU26" i="1"/>
  <c r="AT26" i="1"/>
  <c r="BB25" i="1"/>
  <c r="BA25" i="1"/>
  <c r="AZ25" i="1"/>
  <c r="AY25" i="1"/>
  <c r="AX25" i="1"/>
  <c r="AW25" i="1"/>
  <c r="AV25" i="1"/>
  <c r="AU25" i="1"/>
  <c r="AT25" i="1"/>
  <c r="AS25" i="1"/>
  <c r="AQ25" i="1"/>
  <c r="AP25" i="1"/>
  <c r="AY26" i="1"/>
  <c r="AB28" i="1"/>
  <c r="AC28" i="1"/>
  <c r="AD28" i="1"/>
  <c r="AE28" i="1"/>
  <c r="AF28" i="1"/>
  <c r="AG28" i="1"/>
  <c r="AH28" i="1"/>
  <c r="AI28" i="1"/>
  <c r="AJ28" i="1"/>
  <c r="AK28" i="1"/>
  <c r="AI9" i="1"/>
  <c r="AI26" i="1" s="1"/>
  <c r="AF26" i="1"/>
  <c r="AG26" i="1"/>
  <c r="AH26" i="1"/>
  <c r="AF25" i="1"/>
  <c r="AG25" i="1"/>
  <c r="AH25" i="1"/>
  <c r="AI25" i="1"/>
  <c r="AJ25" i="1"/>
  <c r="AC9" i="1"/>
  <c r="AC26" i="1" s="1"/>
  <c r="AB9" i="1"/>
  <c r="AA9" i="1"/>
  <c r="AA26" i="1" s="1"/>
  <c r="Z9" i="1"/>
  <c r="Z26" i="1" s="1"/>
  <c r="AL28" i="1"/>
  <c r="AL27" i="1"/>
  <c r="AJ27" i="1"/>
  <c r="AI27" i="1"/>
  <c r="AL26" i="1"/>
  <c r="AK26" i="1"/>
  <c r="AJ26" i="1"/>
  <c r="AL25" i="1"/>
  <c r="AK25" i="1"/>
  <c r="AH27" i="1"/>
  <c r="AG27" i="1"/>
  <c r="AF27" i="1"/>
  <c r="AA28" i="1"/>
  <c r="Z28" i="1"/>
  <c r="Y28" i="1"/>
  <c r="AO28" i="1" s="1"/>
  <c r="AE27" i="1"/>
  <c r="AD27" i="1"/>
  <c r="AC27" i="1"/>
  <c r="AB27" i="1"/>
  <c r="AA27" i="1"/>
  <c r="Z27" i="1"/>
  <c r="Y27" i="1"/>
  <c r="AO27" i="1" s="1"/>
  <c r="Y26" i="1"/>
  <c r="AO26" i="1" s="1"/>
  <c r="AE25" i="1"/>
  <c r="AD25" i="1"/>
  <c r="AC25" i="1"/>
  <c r="AA25" i="1"/>
  <c r="Z25" i="1"/>
  <c r="Y25" i="1"/>
  <c r="AO25" i="1" s="1"/>
  <c r="AE26" i="1"/>
  <c r="AD26" i="1"/>
  <c r="O9" i="1"/>
  <c r="O26" i="1" s="1"/>
  <c r="N28" i="1"/>
  <c r="E9" i="1"/>
  <c r="S26" i="1"/>
  <c r="T26" i="1"/>
  <c r="Q26" i="1"/>
  <c r="L26" i="1"/>
  <c r="M26" i="1"/>
  <c r="F26" i="1"/>
  <c r="C26" i="1"/>
  <c r="N9" i="1"/>
  <c r="N26" i="1" s="1"/>
  <c r="J9" i="1"/>
  <c r="J26" i="1" s="1"/>
  <c r="V9" i="1"/>
  <c r="V26" i="1" s="1"/>
  <c r="U9" i="1"/>
  <c r="U26" i="1" s="1"/>
  <c r="G9" i="1"/>
  <c r="G26" i="1" s="1"/>
  <c r="H9" i="1"/>
  <c r="H26" i="1" s="1"/>
  <c r="A28" i="1"/>
  <c r="A27" i="1"/>
  <c r="A26" i="1"/>
  <c r="A25" i="1"/>
  <c r="H28" i="1"/>
  <c r="F28" i="1"/>
  <c r="C28" i="1"/>
  <c r="H27" i="1"/>
  <c r="G27" i="1"/>
  <c r="F27" i="1"/>
  <c r="C27" i="1"/>
  <c r="H25" i="1"/>
  <c r="G25" i="1"/>
  <c r="F25" i="1"/>
  <c r="C25" i="1"/>
  <c r="V28" i="1"/>
  <c r="T28" i="1"/>
  <c r="S28" i="1"/>
  <c r="Q28" i="1"/>
  <c r="V27" i="1"/>
  <c r="U27" i="1"/>
  <c r="T27" i="1"/>
  <c r="S27" i="1"/>
  <c r="Q27" i="1"/>
  <c r="V25" i="1"/>
  <c r="U25" i="1"/>
  <c r="T25" i="1"/>
  <c r="S25" i="1"/>
  <c r="Q25" i="1"/>
  <c r="L28" i="1"/>
  <c r="M28" i="1"/>
  <c r="O28" i="1"/>
  <c r="J28" i="1"/>
  <c r="L27" i="1"/>
  <c r="M27" i="1"/>
  <c r="N27" i="1"/>
  <c r="O27" i="1"/>
  <c r="J27" i="1"/>
  <c r="L25" i="1"/>
  <c r="M25" i="1"/>
  <c r="N25" i="1"/>
  <c r="O25" i="1"/>
  <c r="J25" i="1"/>
</calcChain>
</file>

<file path=xl/sharedStrings.xml><?xml version="1.0" encoding="utf-8"?>
<sst xmlns="http://schemas.openxmlformats.org/spreadsheetml/2006/main" count="455" uniqueCount="96">
  <si>
    <t>Amount of SVs</t>
  </si>
  <si>
    <t>Dataset</t>
  </si>
  <si>
    <t>MtSinai PacBio</t>
  </si>
  <si>
    <t>PacBio CCS</t>
  </si>
  <si>
    <t>Caller</t>
  </si>
  <si>
    <t>iGenVar</t>
  </si>
  <si>
    <t>iGenVar DUP as INS</t>
  </si>
  <si>
    <t>SVIM</t>
  </si>
  <si>
    <t>Sniffles</t>
  </si>
  <si>
    <t>pbsv</t>
  </si>
  <si>
    <t>pbsv without DUP</t>
  </si>
  <si>
    <t>10X Genomics</t>
  </si>
  <si>
    <t>min qual</t>
  </si>
  <si>
    <t>F1</t>
  </si>
  <si>
    <t>SVs</t>
  </si>
  <si>
    <t>INS</t>
  </si>
  <si>
    <t>SIMPLEINS / INS:NOVEL</t>
  </si>
  <si>
    <t>SIMPLEDEL</t>
  </si>
  <si>
    <t>DUP / pbsv.INS.DUP</t>
  </si>
  <si>
    <t>DUP:TANDEM</t>
  </si>
  <si>
    <t>DUP:INT</t>
  </si>
  <si>
    <t>DEL</t>
  </si>
  <si>
    <t>SIMPLEDEL / DEL:NOVEL</t>
  </si>
  <si>
    <t>DEL:DUP</t>
  </si>
  <si>
    <t>INV</t>
  </si>
  <si>
    <t>INVDUP (Sniffles)</t>
  </si>
  <si>
    <t>TRA</t>
  </si>
  <si>
    <t>BND</t>
  </si>
  <si>
    <t>CNV</t>
  </si>
  <si>
    <t>Truth</t>
  </si>
  <si>
    <t>-</t>
  </si>
  <si>
    <t>DUP</t>
  </si>
  <si>
    <t>less results/caller_comparison_iGenVar_only/L1/variants.min_qual_8.vcf | grep "&lt;INS&gt;" | wc -l</t>
  </si>
  <si>
    <t>less results/caller_comparison_iGenVar_only/L1/variants.min_qual_8.vcf | grep "&lt;DEL&gt;" | wc -l</t>
  </si>
  <si>
    <t>less results/caller_comparison_iGenVar_only/L1/variants.min_qual_8.vcf | grep "&lt;DUP:" | wc -l</t>
  </si>
  <si>
    <t>less results/caller_comparison_long_read/MtSinai_PacBio/SVIM/unsorted/variants.vcf | grep "svim." | wc -l</t>
  </si>
  <si>
    <t>`grep -o "svim.INS" results/caller_comparison_long_read/.../SVIM/variants.vcf | wc -l`</t>
  </si>
  <si>
    <t>`grep -o "svim.DEL" results/caller_comparison_long_read/.../SVIM/variants.vcf | wc -l`</t>
  </si>
  <si>
    <t>`grep -o "svim.DUP" results/caller_comparison_long_read/.../SVIM/variants.vcf | wc -l`</t>
  </si>
  <si>
    <t>`grep -o "svim.DUP:TANDEM" results/caller_comparison_long_read/.../SVIM/variants.vcf | wc -l`</t>
  </si>
  <si>
    <t>`grep -o "svim.DUP:INT" results/caller_comparison_long_read/.../SVIM/variants.vcf | wc -l`</t>
  </si>
  <si>
    <t>`grep -o "svim.INV" results/caller_comparison_long_read/.../SVIM/variants.vcf | wc -l`</t>
  </si>
  <si>
    <t>`grep -o "svim.BND" results/caller_comparison_long_read/.../SVIM/variants.vcf | wc -l`</t>
  </si>
  <si>
    <t>Filedate</t>
  </si>
  <si>
    <t>.</t>
  </si>
  <si>
    <t>`grep -o "pbsv.INS" results/caller_comparison_long_read/.../pbsv.../variants.min_qual_1.vcf | wc -l`</t>
  </si>
  <si>
    <t>`grep -o "pbsv.DUP" results/caller_comparison_long_read/.../pbsv.../variants.min_qual_1.vcf | wc -l`</t>
  </si>
  <si>
    <t>`grep -o "pbsv.INS.DUP" results/caller_comparison_long_read/.../pbsv.../variants.min_qual_1.vcf | wc -l`</t>
  </si>
  <si>
    <t>`grep -o "pbsv.INV" results/caller_comparison_long_read/.../pbsv.../variants.min_qual_1.vcf | wc -l`</t>
  </si>
  <si>
    <t>`grep -o "pbsv.CNV" results/caller_comparison_long_read/.../pbsv.../variants.min_qual_1.vcf | wc -l`</t>
  </si>
  <si>
    <t>less results/caller_comparison_long_read/MtSinai_PacBio/pbsv/variants.min_qual_7.vcf | grep "SVTYPE=" | wc -l</t>
  </si>
  <si>
    <t>less results/caller_comparison_iGenVar_only/L1/variants.min_qual_8.vcf | grep "SVTYPE=" | wc -l</t>
  </si>
  <si>
    <t>`grep -o "SVTYPE=INS" results/caller_comparison_long_read/.../Sniffles/variants.vcf | wc -l`</t>
  </si>
  <si>
    <t>`grep -o "SVTYPE=DEL" results/caller_comparison_long_read/.../Sniffles/variants.vcf | wc -l`</t>
  </si>
  <si>
    <t>`grep -o "SVTYPE=DUP" results/caller_comparison_long_read/.../Sniffles/variants.vcf | wc -l`</t>
  </si>
  <si>
    <t>`grep -o "SVTYPE=INV" results/caller_comparison_long_read/.../Sniffles/variants.vcf | wc -l`</t>
  </si>
  <si>
    <t>`grep -o "SVTYPE=INVDUP" results/caller_comparison_long_read/.../Sniffles/variants.vcf | wc -l`</t>
  </si>
  <si>
    <t>`grep -o "SVTYPE=TRA" results/caller_comparison_long_read/.../Sniffles/variants.vcf | wc -l`</t>
  </si>
  <si>
    <t>less results/caller_comparison_long_read/PacBio_CCS/Sniffles/variants.min_qual_4.vcf | grep "SVTYPE=" | wc -l</t>
  </si>
  <si>
    <t>iGenVar 0.0.3: S</t>
  </si>
  <si>
    <t>Illumina Paired End</t>
  </si>
  <si>
    <t>iGenVar: SL1</t>
  </si>
  <si>
    <t>iGenVar: SL2</t>
  </si>
  <si>
    <t>iGenVar: SL3</t>
  </si>
  <si>
    <t>Vaquita 0.4.0</t>
  </si>
  <si>
    <t>Vaquita LR: S</t>
  </si>
  <si>
    <t>Vaquita LR: SL1</t>
  </si>
  <si>
    <t>Vaquita LR: SL2</t>
  </si>
  <si>
    <t>Vaquita LR: SL3</t>
  </si>
  <si>
    <t>GRIDSS 2.13.2</t>
  </si>
  <si>
    <t>Manta 1.6.0</t>
  </si>
  <si>
    <t>TIDDIT 2.12.1</t>
  </si>
  <si>
    <t>Lumpy</t>
  </si>
  <si>
    <t>##ALT=&lt;ID=DEL,Description="Deletion"&gt;</t>
  </si>
  <si>
    <t>##ALT=&lt;ID=DUP,Description="Duplication"&gt;</t>
  </si>
  <si>
    <t>##ALT=&lt;ID=TDUP,Description="Tandem duplication"&gt;</t>
  </si>
  <si>
    <t>##ALT=&lt;ID=INV,Description="Inversion"&gt;</t>
  </si>
  <si>
    <t>##ALT=&lt;ID=INS,Description="Insertion"&gt;</t>
  </si>
  <si>
    <t>##ALT=&lt;ID=BND,Description="Break end"&gt;</t>
  </si>
  <si>
    <t>TIDDIT</t>
  </si>
  <si>
    <t>less results/caller_comparison_short_read/Illumina_Paired_End/GRIDSS/variants.min_qual_701.vcf | grep "&lt;INS&gt;" | wc -l</t>
  </si>
  <si>
    <t>less results/caller_comparison_short_read/Illumina_Paired_End/GRIDSS/variants.min_qual_701.vcf | grep "&lt;DEL&gt;" | wc -l</t>
  </si>
  <si>
    <t>less results/caller_comparison_short_read/Illumina_Paired_End/GRIDSS/variants.min_qual_701.vcf | grep "&lt;INV&gt;" | wc -l</t>
  </si>
  <si>
    <t>less results/caller_comparison_short_read/Illumina_Paired_End/GRIDSS/variants.min_qual_701.vcf | grep "&lt;DUP&gt;" | wc -l</t>
  </si>
  <si>
    <t>GRIDSS</t>
  </si>
  <si>
    <t>TDUP (TIDDIT)</t>
  </si>
  <si>
    <t>less results/caller_comparison_short_read/Illumina_Paired_End/TIDDIT/variants.min_qual_2.vcf | grep "SVTYPE=BND" | wc -l</t>
  </si>
  <si>
    <t>Illumina Mate Pair</t>
  </si>
  <si>
    <t>distance + 2</t>
  </si>
  <si>
    <t>distance + 1</t>
  </si>
  <si>
    <t>distance</t>
  </si>
  <si>
    <t>insert_size-distance</t>
  </si>
  <si>
    <t>0-distance</t>
  </si>
  <si>
    <t>insert_size</t>
  </si>
  <si>
    <t>insert_size - distance</t>
  </si>
  <si>
    <t>iGenVar no DUP and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</si>
</sst>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2" borderId="1" xfId="0" applyFont="1" applyFill="1" applyBorder="1"/>
    <xf numFmtId="0" fontId="0" fillId="2" borderId="0" xfId="0" applyFill="1"/>
    <xf numFmtId="0" fontId="0" fillId="0" borderId="0" xfId="0" applyFont="1"/>
    <xf numFmtId="0" fontId="0" fillId="0" borderId="0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2" fillId="0" borderId="0" xfId="0" applyFont="1" applyFill="1" applyBorder="1"/>
    <xf numFmtId="0" fontId="1" fillId="3" borderId="0" xfId="0" applyFont="1" applyFill="1"/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3" borderId="3" xfId="0" applyFont="1" applyFill="1" applyBorder="1"/>
    <xf numFmtId="0" fontId="0" fillId="2" borderId="3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0" fillId="0" borderId="3" xfId="0" applyBorder="1"/>
    <xf numFmtId="0" fontId="1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ill="1" applyBorder="1"/>
    <xf numFmtId="0" fontId="1" fillId="0" borderId="0" xfId="0" applyFont="1" applyBorder="1"/>
    <xf numFmtId="0" fontId="0" fillId="0" borderId="0" xfId="0" applyBorder="1"/>
    <xf numFmtId="0" fontId="2" fillId="4" borderId="0" xfId="0" applyFont="1" applyFill="1"/>
    <xf numFmtId="0" fontId="2" fillId="4" borderId="1" xfId="0" applyFont="1" applyFill="1" applyBorder="1"/>
    <xf numFmtId="0" fontId="1" fillId="0" borderId="4" xfId="0" applyFont="1" applyFill="1" applyBorder="1"/>
    <xf numFmtId="0" fontId="0" fillId="0" borderId="5" xfId="0" applyFont="1" applyFill="1" applyBorder="1"/>
    <xf numFmtId="0" fontId="1" fillId="0" borderId="6" xfId="0" applyFont="1" applyBorder="1"/>
    <xf numFmtId="0" fontId="0" fillId="0" borderId="6" xfId="0" applyFont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6" xfId="0" applyBorder="1"/>
    <xf numFmtId="14" fontId="0" fillId="0" borderId="6" xfId="0" applyNumberFormat="1" applyFont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03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PacBio CCS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Tabelle1!$A$24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Tabelle1!$I$25:$I$29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Tabelle1!$A$25:$A$29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8-7247-B5AD-C9C1A80E210C}"/>
            </c:ext>
          </c:extLst>
        </c:ser>
        <c:ser>
          <c:idx val="0"/>
          <c:order val="1"/>
          <c:tx>
            <c:strRef>
              <c:f>Tabelle1!$J$24</c:f>
              <c:strCache>
                <c:ptCount val="1"/>
                <c:pt idx="0">
                  <c:v>iGenVar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Tabelle1!$I$25:$I$29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Tabelle1!$J$25:$J$29</c:f>
              <c:numCache>
                <c:formatCode>General</c:formatCode>
                <c:ptCount val="5"/>
                <c:pt idx="0">
                  <c:v>40307</c:v>
                </c:pt>
                <c:pt idx="1">
                  <c:v>23207</c:v>
                </c:pt>
                <c:pt idx="2">
                  <c:v>0</c:v>
                </c:pt>
                <c:pt idx="3">
                  <c:v>17100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7247-B5AD-C9C1A80E210C}"/>
            </c:ext>
          </c:extLst>
        </c:ser>
        <c:ser>
          <c:idx val="1"/>
          <c:order val="2"/>
          <c:tx>
            <c:strRef>
              <c:f>Tabelle1!$K$24</c:f>
              <c:strCache>
                <c:ptCount val="1"/>
                <c:pt idx="0">
                  <c:v>iGenVar no DUP and INV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rgbClr val="70AD47">
                  <a:lumMod val="75000"/>
                </a:srgbClr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Tabelle1!$I$25:$I$29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Tabelle1!$K$25:$K$29</c:f>
              <c:numCache>
                <c:formatCode>General</c:formatCode>
                <c:ptCount val="5"/>
                <c:pt idx="0">
                  <c:v>40307</c:v>
                </c:pt>
                <c:pt idx="1">
                  <c:v>23207</c:v>
                </c:pt>
                <c:pt idx="2">
                  <c:v>0</c:v>
                </c:pt>
                <c:pt idx="3">
                  <c:v>17100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7247-B5AD-C9C1A80E210C}"/>
            </c:ext>
          </c:extLst>
        </c:ser>
        <c:ser>
          <c:idx val="2"/>
          <c:order val="3"/>
          <c:tx>
            <c:strRef>
              <c:f>Tabelle1!$L$24</c:f>
              <c:strCache>
                <c:ptCount val="1"/>
                <c:pt idx="0">
                  <c:v>SVIM</c:v>
                </c:pt>
              </c:strCache>
            </c:strRef>
          </c:tx>
          <c:spPr>
            <a:solidFill>
              <a:srgbClr val="903DD3"/>
            </a:solidFill>
            <a:ln w="9525" cap="flat" cmpd="sng" algn="ctr">
              <a:solidFill>
                <a:srgbClr val="7030A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Tabelle1!$I$25:$I$29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Tabelle1!$L$25:$L$29</c:f>
              <c:numCache>
                <c:formatCode>General</c:formatCode>
                <c:ptCount val="5"/>
                <c:pt idx="0">
                  <c:v>41683</c:v>
                </c:pt>
                <c:pt idx="1">
                  <c:v>24711</c:v>
                </c:pt>
                <c:pt idx="2">
                  <c:v>0</c:v>
                </c:pt>
                <c:pt idx="3">
                  <c:v>16972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7247-B5AD-C9C1A80E210C}"/>
            </c:ext>
          </c:extLst>
        </c:ser>
        <c:ser>
          <c:idx val="3"/>
          <c:order val="4"/>
          <c:tx>
            <c:strRef>
              <c:f>Tabelle1!$M$24</c:f>
              <c:strCache>
                <c:ptCount val="1"/>
                <c:pt idx="0">
                  <c:v>Sniffles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70C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Tabelle1!$I$25:$I$29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Tabelle1!$M$25:$M$29</c:f>
              <c:numCache>
                <c:formatCode>General</c:formatCode>
                <c:ptCount val="5"/>
                <c:pt idx="0">
                  <c:v>26176</c:v>
                </c:pt>
                <c:pt idx="1">
                  <c:v>16197</c:v>
                </c:pt>
                <c:pt idx="2">
                  <c:v>0</c:v>
                </c:pt>
                <c:pt idx="3">
                  <c:v>9979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7247-B5AD-C9C1A80E210C}"/>
            </c:ext>
          </c:extLst>
        </c:ser>
        <c:ser>
          <c:idx val="4"/>
          <c:order val="5"/>
          <c:tx>
            <c:strRef>
              <c:f>Tabelle1!$N$24</c:f>
              <c:strCache>
                <c:ptCount val="1"/>
                <c:pt idx="0">
                  <c:v>pbsv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8-7247-B5AD-C9C1A80E2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Tabelle1!$I$25:$I$29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Tabelle1!$N$25:$N$29</c:f>
              <c:numCache>
                <c:formatCode>General</c:formatCode>
                <c:ptCount val="5"/>
                <c:pt idx="0">
                  <c:v>33992</c:v>
                </c:pt>
                <c:pt idx="1">
                  <c:v>14655</c:v>
                </c:pt>
                <c:pt idx="2">
                  <c:v>5549</c:v>
                </c:pt>
                <c:pt idx="3">
                  <c:v>13788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8-7247-B5AD-C9C1A80E210C}"/>
            </c:ext>
          </c:extLst>
        </c:ser>
        <c:ser>
          <c:idx val="5"/>
          <c:order val="6"/>
          <c:tx>
            <c:strRef>
              <c:f>Tabelle1!$O$24</c:f>
              <c:strCache>
                <c:ptCount val="1"/>
                <c:pt idx="0">
                  <c:v>pbsv without DUP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Tabelle1!$I$25:$I$29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Tabelle1!$O$25:$O$28</c:f>
              <c:numCache>
                <c:formatCode>General</c:formatCode>
                <c:ptCount val="4"/>
                <c:pt idx="0">
                  <c:v>31512</c:v>
                </c:pt>
                <c:pt idx="1">
                  <c:v>18472</c:v>
                </c:pt>
                <c:pt idx="2">
                  <c:v>0</c:v>
                </c:pt>
                <c:pt idx="3">
                  <c:v>13040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28-7247-B5AD-C9C1A80E2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1239327"/>
        <c:axId val="335906367"/>
      </c:barChart>
      <c:catAx>
        <c:axId val="3712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906367"/>
        <c:crosses val="autoZero"/>
        <c:auto val="1"/>
        <c:lblAlgn val="ctr"/>
        <c:lblOffset val="100"/>
        <c:noMultiLvlLbl val="0"/>
      </c:catAx>
      <c:valAx>
        <c:axId val="3359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2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MtSinai PacBio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Tabelle1!$A$24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Tabelle1!$A$25:$A$29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8-7247-B5AD-C9C1A80E210C}"/>
            </c:ext>
          </c:extLst>
        </c:ser>
        <c:ser>
          <c:idx val="0"/>
          <c:order val="1"/>
          <c:tx>
            <c:strRef>
              <c:f>Tabelle1!$C$24</c:f>
              <c:strCache>
                <c:ptCount val="1"/>
                <c:pt idx="0">
                  <c:v>iGenVar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Tabelle1!$C$25:$C$29</c:f>
              <c:numCache>
                <c:formatCode>General</c:formatCode>
                <c:ptCount val="5"/>
                <c:pt idx="0">
                  <c:v>31619</c:v>
                </c:pt>
                <c:pt idx="1">
                  <c:v>18241</c:v>
                </c:pt>
                <c:pt idx="2">
                  <c:v>0</c:v>
                </c:pt>
                <c:pt idx="3">
                  <c:v>13271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7247-B5AD-C9C1A80E210C}"/>
            </c:ext>
          </c:extLst>
        </c:ser>
        <c:ser>
          <c:idx val="1"/>
          <c:order val="2"/>
          <c:tx>
            <c:strRef>
              <c:f>Tabelle1!$D$24</c:f>
              <c:strCache>
                <c:ptCount val="1"/>
                <c:pt idx="0">
                  <c:v>iGenVar no DUP and INV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rgbClr val="70AD47">
                  <a:lumMod val="75000"/>
                </a:srgbClr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Tabelle1!$D$25:$D$29</c:f>
              <c:numCache>
                <c:formatCode>General</c:formatCode>
                <c:ptCount val="5"/>
                <c:pt idx="0">
                  <c:v>31619</c:v>
                </c:pt>
                <c:pt idx="1">
                  <c:v>18241</c:v>
                </c:pt>
                <c:pt idx="2">
                  <c:v>0</c:v>
                </c:pt>
                <c:pt idx="3">
                  <c:v>13271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7247-B5AD-C9C1A80E210C}"/>
            </c:ext>
          </c:extLst>
        </c:ser>
        <c:ser>
          <c:idx val="2"/>
          <c:order val="3"/>
          <c:tx>
            <c:strRef>
              <c:f>Tabelle1!$E$24</c:f>
              <c:strCache>
                <c:ptCount val="1"/>
                <c:pt idx="0">
                  <c:v>SVIM</c:v>
                </c:pt>
              </c:strCache>
            </c:strRef>
          </c:tx>
          <c:spPr>
            <a:solidFill>
              <a:srgbClr val="903DD3"/>
            </a:solidFill>
            <a:ln w="9525" cap="flat" cmpd="sng" algn="ctr">
              <a:solidFill>
                <a:srgbClr val="7030A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Tabelle1!$E$25:$E$29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928-7247-B5AD-C9C1A80E210C}"/>
            </c:ext>
          </c:extLst>
        </c:ser>
        <c:ser>
          <c:idx val="3"/>
          <c:order val="4"/>
          <c:tx>
            <c:strRef>
              <c:f>Tabelle1!$F$24</c:f>
              <c:strCache>
                <c:ptCount val="1"/>
                <c:pt idx="0">
                  <c:v>Sniffles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70C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Tabelle1!$F$25:$F$29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7247-B5AD-C9C1A80E210C}"/>
            </c:ext>
          </c:extLst>
        </c:ser>
        <c:ser>
          <c:idx val="4"/>
          <c:order val="5"/>
          <c:tx>
            <c:strRef>
              <c:f>Tabelle1!$G$24</c:f>
              <c:strCache>
                <c:ptCount val="1"/>
                <c:pt idx="0">
                  <c:v>pbsv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8-7247-B5AD-C9C1A80E2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Tabelle1!$G$25:$G$29</c:f>
              <c:numCache>
                <c:formatCode>General</c:formatCode>
                <c:ptCount val="5"/>
                <c:pt idx="0">
                  <c:v>31292</c:v>
                </c:pt>
                <c:pt idx="1">
                  <c:v>18218</c:v>
                </c:pt>
                <c:pt idx="2">
                  <c:v>2928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8-7247-B5AD-C9C1A80E210C}"/>
            </c:ext>
          </c:extLst>
        </c:ser>
        <c:ser>
          <c:idx val="5"/>
          <c:order val="6"/>
          <c:tx>
            <c:strRef>
              <c:f>Tabelle1!$H$24</c:f>
              <c:strCache>
                <c:ptCount val="1"/>
                <c:pt idx="0">
                  <c:v>pbsv without DUP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Tabelle1!$H$25:$H$28</c:f>
              <c:numCache>
                <c:formatCode>General</c:formatCode>
                <c:ptCount val="4"/>
                <c:pt idx="0">
                  <c:v>30645</c:v>
                </c:pt>
                <c:pt idx="1">
                  <c:v>17732</c:v>
                </c:pt>
                <c:pt idx="2">
                  <c:v>0</c:v>
                </c:pt>
                <c:pt idx="3">
                  <c:v>12913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28-7247-B5AD-C9C1A80E2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1239327"/>
        <c:axId val="335906367"/>
      </c:barChart>
      <c:catAx>
        <c:axId val="3712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906367"/>
        <c:crosses val="autoZero"/>
        <c:auto val="1"/>
        <c:lblAlgn val="ctr"/>
        <c:lblOffset val="100"/>
        <c:noMultiLvlLbl val="0"/>
      </c:catAx>
      <c:valAx>
        <c:axId val="3359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2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10X Genomics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Tabelle1!$A$24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Tabelle1!$P$25:$P$29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Tabelle1!$A$25:$A$29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8-7247-B5AD-C9C1A80E210C}"/>
            </c:ext>
          </c:extLst>
        </c:ser>
        <c:ser>
          <c:idx val="0"/>
          <c:order val="1"/>
          <c:tx>
            <c:strRef>
              <c:f>Tabelle1!$Q$24</c:f>
              <c:strCache>
                <c:ptCount val="1"/>
                <c:pt idx="0">
                  <c:v>iGenVar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Tabelle1!$P$25:$P$29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Tabelle1!$Q$25:$Q$29</c:f>
              <c:numCache>
                <c:formatCode>General</c:formatCode>
                <c:ptCount val="5"/>
                <c:pt idx="0">
                  <c:v>7929</c:v>
                </c:pt>
                <c:pt idx="1">
                  <c:v>0</c:v>
                </c:pt>
                <c:pt idx="2">
                  <c:v>64</c:v>
                </c:pt>
                <c:pt idx="3">
                  <c:v>7835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7247-B5AD-C9C1A80E210C}"/>
            </c:ext>
          </c:extLst>
        </c:ser>
        <c:ser>
          <c:idx val="1"/>
          <c:order val="2"/>
          <c:tx>
            <c:strRef>
              <c:f>Tabelle1!$R$24</c:f>
              <c:strCache>
                <c:ptCount val="1"/>
                <c:pt idx="0">
                  <c:v>iGenVar no DUP and INV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rgbClr val="70AD47">
                  <a:lumMod val="75000"/>
                </a:srgbClr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Tabelle1!$P$25:$P$29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Tabelle1!$R$25:$R$29</c:f>
              <c:numCache>
                <c:formatCode>General</c:formatCode>
                <c:ptCount val="5"/>
                <c:pt idx="0">
                  <c:v>7929</c:v>
                </c:pt>
                <c:pt idx="1">
                  <c:v>0</c:v>
                </c:pt>
                <c:pt idx="2">
                  <c:v>0</c:v>
                </c:pt>
                <c:pt idx="3">
                  <c:v>7835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7247-B5AD-C9C1A80E210C}"/>
            </c:ext>
          </c:extLst>
        </c:ser>
        <c:ser>
          <c:idx val="2"/>
          <c:order val="3"/>
          <c:tx>
            <c:strRef>
              <c:f>Tabelle1!$S$24</c:f>
              <c:strCache>
                <c:ptCount val="1"/>
                <c:pt idx="0">
                  <c:v>SVIM</c:v>
                </c:pt>
              </c:strCache>
            </c:strRef>
          </c:tx>
          <c:spPr>
            <a:solidFill>
              <a:srgbClr val="903DD3"/>
            </a:solidFill>
            <a:ln w="9525" cap="flat" cmpd="sng" algn="ctr">
              <a:solidFill>
                <a:srgbClr val="7030A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Tabelle1!$P$25:$P$29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Tabelle1!$S$25:$S$29</c:f>
              <c:numCache>
                <c:formatCode>General</c:formatCode>
                <c:ptCount val="5"/>
                <c:pt idx="0">
                  <c:v>8769</c:v>
                </c:pt>
                <c:pt idx="1">
                  <c:v>0</c:v>
                </c:pt>
                <c:pt idx="2">
                  <c:v>4894</c:v>
                </c:pt>
                <c:pt idx="3">
                  <c:v>2414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7247-B5AD-C9C1A80E210C}"/>
            </c:ext>
          </c:extLst>
        </c:ser>
        <c:ser>
          <c:idx val="3"/>
          <c:order val="4"/>
          <c:tx>
            <c:strRef>
              <c:f>Tabelle1!$T$24</c:f>
              <c:strCache>
                <c:ptCount val="1"/>
                <c:pt idx="0">
                  <c:v>Sniffles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70C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Tabelle1!$P$25:$P$29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Tabelle1!$T$25:$T$29</c:f>
              <c:numCache>
                <c:formatCode>General</c:formatCode>
                <c:ptCount val="5"/>
                <c:pt idx="0">
                  <c:v>6545</c:v>
                </c:pt>
                <c:pt idx="1">
                  <c:v>0</c:v>
                </c:pt>
                <c:pt idx="2">
                  <c:v>3664</c:v>
                </c:pt>
                <c:pt idx="3">
                  <c:v>1214</c:v>
                </c:pt>
                <c:pt idx="4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7247-B5AD-C9C1A80E210C}"/>
            </c:ext>
          </c:extLst>
        </c:ser>
        <c:ser>
          <c:idx val="4"/>
          <c:order val="5"/>
          <c:tx>
            <c:strRef>
              <c:f>Tabelle1!$U$24</c:f>
              <c:strCache>
                <c:ptCount val="1"/>
                <c:pt idx="0">
                  <c:v>pbsv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8-7247-B5AD-C9C1A80E2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Tabelle1!$P$25:$P$29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Tabelle1!$U$25:$U$29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8-7247-B5AD-C9C1A80E210C}"/>
            </c:ext>
          </c:extLst>
        </c:ser>
        <c:ser>
          <c:idx val="5"/>
          <c:order val="6"/>
          <c:tx>
            <c:strRef>
              <c:f>Tabelle1!$V$24</c:f>
              <c:strCache>
                <c:ptCount val="1"/>
                <c:pt idx="0">
                  <c:v>pbsv without DUP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Tabelle1!$P$25:$P$29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Tabelle1!$V$25:$V$28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28-7247-B5AD-C9C1A80E2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1239327"/>
        <c:axId val="335906367"/>
      </c:barChart>
      <c:catAx>
        <c:axId val="3712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906367"/>
        <c:crosses val="autoZero"/>
        <c:auto val="1"/>
        <c:lblAlgn val="ctr"/>
        <c:lblOffset val="100"/>
        <c:noMultiLvlLbl val="0"/>
      </c:catAx>
      <c:valAx>
        <c:axId val="3359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2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Illumina Paired End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Tabelle1!$Y$24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Tabelle1!$Y$25:$Y$29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074A-8A0C-001EF878DF25}"/>
            </c:ext>
          </c:extLst>
        </c:ser>
        <c:ser>
          <c:idx val="1"/>
          <c:order val="1"/>
          <c:tx>
            <c:strRef>
              <c:f>Tabelle1!$Z$24</c:f>
              <c:strCache>
                <c:ptCount val="1"/>
                <c:pt idx="0">
                  <c:v>iGenVar 0.0.3: 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Tabelle1!$Z$25:$Z$29</c:f>
              <c:numCache>
                <c:formatCode>General</c:formatCode>
                <c:ptCount val="5"/>
                <c:pt idx="0">
                  <c:v>11200</c:v>
                </c:pt>
                <c:pt idx="1">
                  <c:v>7655</c:v>
                </c:pt>
                <c:pt idx="2">
                  <c:v>0</c:v>
                </c:pt>
                <c:pt idx="3">
                  <c:v>3545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074A-8A0C-001EF878DF25}"/>
            </c:ext>
          </c:extLst>
        </c:ser>
        <c:ser>
          <c:idx val="2"/>
          <c:order val="2"/>
          <c:tx>
            <c:strRef>
              <c:f>Tabelle1!$AA$24</c:f>
              <c:strCache>
                <c:ptCount val="1"/>
                <c:pt idx="0">
                  <c:v>iGenVar: SL1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Tabelle1!$AA$25:$AA$29</c:f>
              <c:numCache>
                <c:formatCode>General</c:formatCode>
                <c:ptCount val="5"/>
                <c:pt idx="0">
                  <c:v>30156</c:v>
                </c:pt>
                <c:pt idx="1">
                  <c:v>17250</c:v>
                </c:pt>
                <c:pt idx="2">
                  <c:v>0</c:v>
                </c:pt>
                <c:pt idx="3">
                  <c:v>12813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A-074A-8A0C-001EF878DF25}"/>
            </c:ext>
          </c:extLst>
        </c:ser>
        <c:ser>
          <c:idx val="3"/>
          <c:order val="3"/>
          <c:tx>
            <c:strRef>
              <c:f>Tabelle1!$AB$24</c:f>
              <c:strCache>
                <c:ptCount val="1"/>
                <c:pt idx="0">
                  <c:v>iGenVar: SL2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Tabelle1!$AB$25:$AB$29</c:f>
              <c:numCache>
                <c:formatCode>General</c:formatCode>
                <c:ptCount val="5"/>
                <c:pt idx="2">
                  <c:v>0</c:v>
                </c:pt>
                <c:pt idx="3">
                  <c:v>16206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A-074A-8A0C-001EF878DF25}"/>
            </c:ext>
          </c:extLst>
        </c:ser>
        <c:ser>
          <c:idx val="4"/>
          <c:order val="4"/>
          <c:tx>
            <c:strRef>
              <c:f>Tabelle1!$AC$24</c:f>
              <c:strCache>
                <c:ptCount val="1"/>
                <c:pt idx="0">
                  <c:v>iGenVar: SL3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Tabelle1!$AC$25:$AC$29</c:f>
              <c:numCache>
                <c:formatCode>General</c:formatCode>
                <c:ptCount val="5"/>
                <c:pt idx="0">
                  <c:v>10871</c:v>
                </c:pt>
                <c:pt idx="1">
                  <c:v>4225</c:v>
                </c:pt>
                <c:pt idx="2">
                  <c:v>38</c:v>
                </c:pt>
                <c:pt idx="3">
                  <c:v>6594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CA-074A-8A0C-001EF878DF25}"/>
            </c:ext>
          </c:extLst>
        </c:ser>
        <c:ser>
          <c:idx val="5"/>
          <c:order val="5"/>
          <c:tx>
            <c:strRef>
              <c:f>Tabelle1!$AD$24</c:f>
              <c:strCache>
                <c:ptCount val="1"/>
                <c:pt idx="0">
                  <c:v>Vaquita 0.4.0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Tabelle1!$AD$25:$AD$29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A-074A-8A0C-001EF878DF25}"/>
            </c:ext>
          </c:extLst>
        </c:ser>
        <c:ser>
          <c:idx val="6"/>
          <c:order val="6"/>
          <c:tx>
            <c:strRef>
              <c:f>Tabelle1!$AE$24</c:f>
              <c:strCache>
                <c:ptCount val="1"/>
                <c:pt idx="0">
                  <c:v>Vaquita LR: 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Tabelle1!$AE$25:$AE$29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CA-074A-8A0C-001EF878DF25}"/>
            </c:ext>
          </c:extLst>
        </c:ser>
        <c:ser>
          <c:idx val="7"/>
          <c:order val="7"/>
          <c:tx>
            <c:strRef>
              <c:f>Tabelle1!$AF$24</c:f>
              <c:strCache>
                <c:ptCount val="1"/>
                <c:pt idx="0">
                  <c:v>Vaquita LR: SL1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Tabelle1!$AF$25:$AF$29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A-074A-8A0C-001EF878DF25}"/>
            </c:ext>
          </c:extLst>
        </c:ser>
        <c:ser>
          <c:idx val="8"/>
          <c:order val="8"/>
          <c:tx>
            <c:strRef>
              <c:f>Tabelle1!$AG$24</c:f>
              <c:strCache>
                <c:ptCount val="1"/>
                <c:pt idx="0">
                  <c:v>Vaquita LR: SL2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Tabelle1!$AG$25:$AG$29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A-074A-8A0C-001EF878DF25}"/>
            </c:ext>
          </c:extLst>
        </c:ser>
        <c:ser>
          <c:idx val="9"/>
          <c:order val="9"/>
          <c:tx>
            <c:strRef>
              <c:f>Tabelle1!$AH$24</c:f>
              <c:strCache>
                <c:ptCount val="1"/>
                <c:pt idx="0">
                  <c:v>Vaquita LR: SL3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Tabelle1!$AH$25:$AH$29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CA-074A-8A0C-001EF878DF25}"/>
            </c:ext>
          </c:extLst>
        </c:ser>
        <c:ser>
          <c:idx val="10"/>
          <c:order val="10"/>
          <c:tx>
            <c:strRef>
              <c:f>Tabelle1!$AI$24</c:f>
              <c:strCache>
                <c:ptCount val="1"/>
                <c:pt idx="0">
                  <c:v>GRIDSS 2.13.2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Tabelle1!$AI$25:$AI$29</c:f>
              <c:numCache>
                <c:formatCode>General</c:formatCode>
                <c:ptCount val="5"/>
                <c:pt idx="0">
                  <c:v>51837</c:v>
                </c:pt>
                <c:pt idx="1">
                  <c:v>4181</c:v>
                </c:pt>
                <c:pt idx="2">
                  <c:v>756</c:v>
                </c:pt>
                <c:pt idx="3">
                  <c:v>46690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CA-074A-8A0C-001EF878DF25}"/>
            </c:ext>
          </c:extLst>
        </c:ser>
        <c:ser>
          <c:idx val="11"/>
          <c:order val="11"/>
          <c:tx>
            <c:strRef>
              <c:f>Tabelle1!$AJ$24</c:f>
              <c:strCache>
                <c:ptCount val="1"/>
                <c:pt idx="0">
                  <c:v>Manta 1.6.0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Tabelle1!$AJ$25:$AJ$29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CA-074A-8A0C-001EF878DF25}"/>
            </c:ext>
          </c:extLst>
        </c:ser>
        <c:ser>
          <c:idx val="12"/>
          <c:order val="12"/>
          <c:tx>
            <c:strRef>
              <c:f>Tabelle1!$AK$24</c:f>
              <c:strCache>
                <c:ptCount val="1"/>
                <c:pt idx="0">
                  <c:v>TIDDIT 2.12.1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0CA-074A-8A0C-001EF878DF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Tabelle1!$AK$25:$AK$28</c:f>
              <c:numCache>
                <c:formatCode>General</c:formatCode>
                <c:ptCount val="4"/>
                <c:pt idx="0">
                  <c:v>3538</c:v>
                </c:pt>
                <c:pt idx="1">
                  <c:v>0</c:v>
                </c:pt>
                <c:pt idx="2">
                  <c:v>565</c:v>
                </c:pt>
                <c:pt idx="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CA-074A-8A0C-001EF878DF25}"/>
            </c:ext>
          </c:extLst>
        </c:ser>
        <c:ser>
          <c:idx val="13"/>
          <c:order val="13"/>
          <c:tx>
            <c:strRef>
              <c:f>Tabelle1!$AL$24</c:f>
              <c:strCache>
                <c:ptCount val="1"/>
                <c:pt idx="0">
                  <c:v>Lumpy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Tabelle1!$X$25:$X$29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Tabelle1!$AL$25:$AL$28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CA-074A-8A0C-001EF878DF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75618319"/>
        <c:axId val="376153439"/>
      </c:barChart>
      <c:catAx>
        <c:axId val="3756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153439"/>
        <c:crosses val="autoZero"/>
        <c:auto val="1"/>
        <c:lblAlgn val="ctr"/>
        <c:lblOffset val="100"/>
        <c:noMultiLvlLbl val="0"/>
      </c:catAx>
      <c:valAx>
        <c:axId val="3761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6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Illumina Mate Pair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Tabelle1!$AO$24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Tabelle1!$AO$25:$AO$29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074A-8A0C-001EF878DF25}"/>
            </c:ext>
          </c:extLst>
        </c:ser>
        <c:ser>
          <c:idx val="1"/>
          <c:order val="1"/>
          <c:tx>
            <c:strRef>
              <c:f>Tabelle1!$AP$24</c:f>
              <c:strCache>
                <c:ptCount val="1"/>
                <c:pt idx="0">
                  <c:v>iGenVar 0.0.3: 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Tabelle1!$AP$25:$AP$29</c:f>
              <c:numCache>
                <c:formatCode>General</c:formatCode>
                <c:ptCount val="5"/>
                <c:pt idx="0">
                  <c:v>4643</c:v>
                </c:pt>
                <c:pt idx="1">
                  <c:v>5</c:v>
                </c:pt>
                <c:pt idx="2">
                  <c:v>166</c:v>
                </c:pt>
                <c:pt idx="3">
                  <c:v>4342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074A-8A0C-001EF878DF25}"/>
            </c:ext>
          </c:extLst>
        </c:ser>
        <c:ser>
          <c:idx val="2"/>
          <c:order val="2"/>
          <c:tx>
            <c:strRef>
              <c:f>Tabelle1!$AQ$24</c:f>
              <c:strCache>
                <c:ptCount val="1"/>
                <c:pt idx="0">
                  <c:v>iGenVar: SL1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Tabelle1!$AQ$25:$AQ$29</c:f>
              <c:numCache>
                <c:formatCode>General</c:formatCode>
                <c:ptCount val="5"/>
                <c:pt idx="0">
                  <c:v>29279</c:v>
                </c:pt>
                <c:pt idx="1">
                  <c:v>16494</c:v>
                </c:pt>
                <c:pt idx="2">
                  <c:v>5</c:v>
                </c:pt>
                <c:pt idx="3">
                  <c:v>12685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A-074A-8A0C-001EF878DF25}"/>
            </c:ext>
          </c:extLst>
        </c:ser>
        <c:ser>
          <c:idx val="3"/>
          <c:order val="3"/>
          <c:tx>
            <c:strRef>
              <c:f>Tabelle1!$AR$24</c:f>
              <c:strCache>
                <c:ptCount val="1"/>
                <c:pt idx="0">
                  <c:v>iGenVar: SL2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Tabelle1!$AR$25:$AR$29</c:f>
              <c:numCache>
                <c:formatCode>General</c:formatCode>
                <c:ptCount val="5"/>
                <c:pt idx="0">
                  <c:v>40793</c:v>
                </c:pt>
                <c:pt idx="1">
                  <c:v>23204</c:v>
                </c:pt>
                <c:pt idx="2">
                  <c:v>18</c:v>
                </c:pt>
                <c:pt idx="3">
                  <c:v>17558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A-074A-8A0C-001EF878DF25}"/>
            </c:ext>
          </c:extLst>
        </c:ser>
        <c:ser>
          <c:idx val="4"/>
          <c:order val="4"/>
          <c:tx>
            <c:strRef>
              <c:f>Tabelle1!$AS$24</c:f>
              <c:strCache>
                <c:ptCount val="1"/>
                <c:pt idx="0">
                  <c:v>iGenVar: SL3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Tabelle1!$AS$25:$AS$29</c:f>
              <c:numCache>
                <c:formatCode>General</c:formatCode>
                <c:ptCount val="5"/>
                <c:pt idx="0">
                  <c:v>5720</c:v>
                </c:pt>
                <c:pt idx="1">
                  <c:v>2</c:v>
                </c:pt>
                <c:pt idx="2">
                  <c:v>82</c:v>
                </c:pt>
                <c:pt idx="3">
                  <c:v>5592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CA-074A-8A0C-001EF878DF25}"/>
            </c:ext>
          </c:extLst>
        </c:ser>
        <c:ser>
          <c:idx val="5"/>
          <c:order val="5"/>
          <c:tx>
            <c:strRef>
              <c:f>Tabelle1!$AT$24</c:f>
              <c:strCache>
                <c:ptCount val="1"/>
                <c:pt idx="0">
                  <c:v>Vaquita 0.4.0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Tabelle1!$AT$25:$AT$29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A-074A-8A0C-001EF878DF25}"/>
            </c:ext>
          </c:extLst>
        </c:ser>
        <c:ser>
          <c:idx val="6"/>
          <c:order val="6"/>
          <c:tx>
            <c:strRef>
              <c:f>Tabelle1!$AU$24</c:f>
              <c:strCache>
                <c:ptCount val="1"/>
                <c:pt idx="0">
                  <c:v>Vaquita LR: 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Tabelle1!$AU$25:$AU$29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CA-074A-8A0C-001EF878DF25}"/>
            </c:ext>
          </c:extLst>
        </c:ser>
        <c:ser>
          <c:idx val="7"/>
          <c:order val="7"/>
          <c:tx>
            <c:strRef>
              <c:f>Tabelle1!$AV$24</c:f>
              <c:strCache>
                <c:ptCount val="1"/>
                <c:pt idx="0">
                  <c:v>Vaquita LR: SL1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Tabelle1!$AV$25:$AV$29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A-074A-8A0C-001EF878DF25}"/>
            </c:ext>
          </c:extLst>
        </c:ser>
        <c:ser>
          <c:idx val="8"/>
          <c:order val="8"/>
          <c:tx>
            <c:strRef>
              <c:f>Tabelle1!$AW$24</c:f>
              <c:strCache>
                <c:ptCount val="1"/>
                <c:pt idx="0">
                  <c:v>Vaquita LR: SL2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Tabelle1!$AW$25:$AW$29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A-074A-8A0C-001EF878DF25}"/>
            </c:ext>
          </c:extLst>
        </c:ser>
        <c:ser>
          <c:idx val="9"/>
          <c:order val="9"/>
          <c:tx>
            <c:strRef>
              <c:f>Tabelle1!$AX$24</c:f>
              <c:strCache>
                <c:ptCount val="1"/>
                <c:pt idx="0">
                  <c:v>Vaquita LR: SL3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Tabelle1!$AX$25:$AX$29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CA-074A-8A0C-001EF878DF25}"/>
            </c:ext>
          </c:extLst>
        </c:ser>
        <c:ser>
          <c:idx val="10"/>
          <c:order val="10"/>
          <c:tx>
            <c:strRef>
              <c:f>Tabelle1!$AY$24</c:f>
              <c:strCache>
                <c:ptCount val="1"/>
                <c:pt idx="0">
                  <c:v>GRIDSS 2.13.2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Tabelle1!$AY$25:$AY$29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CA-074A-8A0C-001EF878DF25}"/>
            </c:ext>
          </c:extLst>
        </c:ser>
        <c:ser>
          <c:idx val="11"/>
          <c:order val="11"/>
          <c:tx>
            <c:strRef>
              <c:f>Tabelle1!$AZ$24</c:f>
              <c:strCache>
                <c:ptCount val="1"/>
                <c:pt idx="0">
                  <c:v>Manta 1.6.0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Tabelle1!$AZ$25:$AZ$29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CA-074A-8A0C-001EF878DF25}"/>
            </c:ext>
          </c:extLst>
        </c:ser>
        <c:ser>
          <c:idx val="12"/>
          <c:order val="12"/>
          <c:tx>
            <c:strRef>
              <c:f>Tabelle1!$BA$24</c:f>
              <c:strCache>
                <c:ptCount val="1"/>
                <c:pt idx="0">
                  <c:v>TIDDIT 2.12.1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0CA-074A-8A0C-001EF878DF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Tabelle1!$BA$25:$BA$29</c:f>
              <c:numCache>
                <c:formatCode>General</c:formatCode>
                <c:ptCount val="5"/>
                <c:pt idx="0">
                  <c:v>76170</c:v>
                </c:pt>
                <c:pt idx="1">
                  <c:v>0</c:v>
                </c:pt>
                <c:pt idx="2">
                  <c:v>1836</c:v>
                </c:pt>
                <c:pt idx="3">
                  <c:v>1524</c:v>
                </c:pt>
                <c:pt idx="4">
                  <c:v>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CA-074A-8A0C-001EF878DF25}"/>
            </c:ext>
          </c:extLst>
        </c:ser>
        <c:ser>
          <c:idx val="13"/>
          <c:order val="13"/>
          <c:tx>
            <c:strRef>
              <c:f>Tabelle1!$BB$24</c:f>
              <c:strCache>
                <c:ptCount val="1"/>
                <c:pt idx="0">
                  <c:v>Lumpy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Tabelle1!$AN$25:$AN$29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Tabelle1!$BB$25:$BB$29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CA-074A-8A0C-001EF878DF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75618319"/>
        <c:axId val="376153439"/>
      </c:barChart>
      <c:catAx>
        <c:axId val="3756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153439"/>
        <c:crosses val="autoZero"/>
        <c:auto val="1"/>
        <c:lblAlgn val="ctr"/>
        <c:lblOffset val="100"/>
        <c:noMultiLvlLbl val="0"/>
      </c:catAx>
      <c:valAx>
        <c:axId val="3761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6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1212850</xdr:colOff>
      <xdr:row>31</xdr:row>
      <xdr:rowOff>0</xdr:rowOff>
    </xdr:from>
    <xdr:to>
      <xdr:col>15</xdr:col>
      <xdr:colOff>0</xdr:colOff>
      <xdr:row>50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C2CAA1-DC36-4D49-BA88-13659B20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1651000</xdr:colOff>
      <xdr:row>31</xdr:row>
      <xdr:rowOff>0</xdr:rowOff>
    </xdr:from>
    <xdr:to>
      <xdr:col>7</xdr:col>
      <xdr:colOff>1206500</xdr:colOff>
      <xdr:row>50</xdr:row>
      <xdr:rowOff>12700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470E5FD-1D0C-9440-A039-6A03E778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31</xdr:row>
      <xdr:rowOff>12700</xdr:rowOff>
    </xdr:from>
    <xdr:to>
      <xdr:col>21</xdr:col>
      <xdr:colOff>1206500</xdr:colOff>
      <xdr:row>50</xdr:row>
      <xdr:rowOff>12700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B1DE74-9215-F14D-9AE1-DC33EA00D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12700</xdr:rowOff>
    </xdr:from>
    <xdr:to>
      <xdr:col>37</xdr:col>
      <xdr:colOff>469900</xdr:colOff>
      <xdr:row>50</xdr:row>
      <xdr:rowOff>127000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BFB05FC-477C-5141-A3AB-E4E842CC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31</xdr:row>
      <xdr:rowOff>0</xdr:rowOff>
    </xdr:from>
    <xdr:to>
      <xdr:col>54</xdr:col>
      <xdr:colOff>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6EFF4E-04DC-224A-A788-EC4CB407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F4A4-0E01-5841-BA6B-37E4702AE210}">
  <dimension ref="A1:BB92"/>
  <sheetViews>
    <sheetView tabSelected="1" topLeftCell="AL1" zoomScaleNormal="100" workbookViewId="0">
      <selection activeCell="E24" sqref="E24"/>
    </sheetView>
  </sheetViews>
  <sheetFormatPr baseColWidth="10" defaultRowHeight="16" x14ac:dyDescent="0.2"/>
  <cols>
    <col min="1" max="1" width="21.83203125" bestFit="1" customWidth="1"/>
    <col min="2" max="2" width="6.83203125" style="7" bestFit="1" customWidth="1"/>
    <col min="3" max="3" width="8.1640625" bestFit="1" customWidth="1"/>
    <col min="4" max="4" width="21.83203125" bestFit="1" customWidth="1"/>
    <col min="5" max="5" width="8.83203125" bestFit="1" customWidth="1"/>
    <col min="6" max="6" width="7.33203125" bestFit="1" customWidth="1"/>
    <col min="7" max="7" width="8.1640625" bestFit="1" customWidth="1"/>
    <col min="8" max="8" width="16" bestFit="1" customWidth="1"/>
    <col min="9" max="9" width="10.83203125" style="31"/>
    <col min="10" max="10" width="8.83203125" customWidth="1"/>
    <col min="11" max="11" width="21.83203125" bestFit="1" customWidth="1"/>
    <col min="12" max="14" width="8.1640625" bestFit="1" customWidth="1"/>
    <col min="15" max="15" width="16" bestFit="1" customWidth="1"/>
    <col min="16" max="16" width="10.83203125" style="31"/>
    <col min="17" max="17" width="9.5" customWidth="1"/>
    <col min="18" max="18" width="21.83203125" bestFit="1" customWidth="1"/>
    <col min="19" max="20" width="8.1640625" bestFit="1" customWidth="1"/>
    <col min="21" max="21" width="5" customWidth="1"/>
    <col min="22" max="22" width="16" bestFit="1" customWidth="1"/>
    <col min="24" max="24" width="21.83203125" bestFit="1" customWidth="1"/>
    <col min="25" max="25" width="6.83203125" bestFit="1" customWidth="1"/>
    <col min="26" max="26" width="14.33203125" bestFit="1" customWidth="1"/>
    <col min="27" max="28" width="11.6640625" bestFit="1" customWidth="1"/>
    <col min="29" max="29" width="12.33203125" bestFit="1" customWidth="1"/>
    <col min="30" max="31" width="12" bestFit="1" customWidth="1"/>
    <col min="32" max="34" width="13.83203125" bestFit="1" customWidth="1"/>
    <col min="35" max="35" width="13" bestFit="1" customWidth="1"/>
    <col min="36" max="36" width="11" bestFit="1" customWidth="1"/>
    <col min="37" max="37" width="12.33203125" bestFit="1" customWidth="1"/>
    <col min="38" max="38" width="6.6640625" bestFit="1" customWidth="1"/>
    <col min="40" max="40" width="21.83203125" bestFit="1" customWidth="1"/>
    <col min="41" max="41" width="6.83203125" bestFit="1" customWidth="1"/>
    <col min="42" max="42" width="14.33203125" bestFit="1" customWidth="1"/>
    <col min="43" max="45" width="11.6640625" bestFit="1" customWidth="1"/>
    <col min="46" max="47" width="12" bestFit="1" customWidth="1"/>
    <col min="48" max="50" width="13.83203125" bestFit="1" customWidth="1"/>
    <col min="51" max="51" width="13" bestFit="1" customWidth="1"/>
    <col min="52" max="52" width="11" bestFit="1" customWidth="1"/>
    <col min="53" max="53" width="12.33203125" bestFit="1" customWidth="1"/>
    <col min="54" max="54" width="6.6640625" bestFit="1" customWidth="1"/>
  </cols>
  <sheetData>
    <row r="1" spans="1:54" s="1" customFormat="1" x14ac:dyDescent="0.2">
      <c r="A1" s="1" t="s">
        <v>0</v>
      </c>
      <c r="B1" s="29"/>
      <c r="I1" s="29"/>
      <c r="P1" s="29"/>
      <c r="W1" s="32"/>
      <c r="X1" s="32"/>
      <c r="Y1" s="32"/>
      <c r="Z1" s="32"/>
    </row>
    <row r="2" spans="1:54" s="1" customFormat="1" x14ac:dyDescent="0.2">
      <c r="B2" s="29"/>
      <c r="I2" s="29"/>
      <c r="P2" s="29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</row>
    <row r="3" spans="1:54" s="1" customFormat="1" x14ac:dyDescent="0.2">
      <c r="A3" s="1" t="s">
        <v>1</v>
      </c>
      <c r="B3" s="29"/>
      <c r="C3" s="46" t="s">
        <v>2</v>
      </c>
      <c r="D3" s="46"/>
      <c r="E3" s="46"/>
      <c r="F3" s="46"/>
      <c r="G3" s="46"/>
      <c r="H3" s="46"/>
      <c r="I3" s="29"/>
      <c r="J3" s="46" t="s">
        <v>3</v>
      </c>
      <c r="K3" s="46"/>
      <c r="L3" s="46"/>
      <c r="M3" s="46"/>
      <c r="N3" s="46"/>
      <c r="O3" s="46"/>
      <c r="P3" s="29"/>
      <c r="Q3" s="46" t="s">
        <v>11</v>
      </c>
      <c r="R3" s="46"/>
      <c r="S3" s="46"/>
      <c r="T3" s="46"/>
      <c r="U3" s="46"/>
      <c r="V3" s="46"/>
      <c r="W3" s="32"/>
      <c r="X3" s="1" t="s">
        <v>1</v>
      </c>
      <c r="Y3" s="29"/>
      <c r="Z3" s="46" t="s">
        <v>60</v>
      </c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32"/>
      <c r="AN3" s="1" t="s">
        <v>1</v>
      </c>
      <c r="AO3" s="29"/>
      <c r="AP3" s="46" t="s">
        <v>87</v>
      </c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</row>
    <row r="4" spans="1:54" s="2" customFormat="1" x14ac:dyDescent="0.2">
      <c r="A4" s="2" t="s">
        <v>4</v>
      </c>
      <c r="B4" s="6" t="s">
        <v>29</v>
      </c>
      <c r="C4" s="2" t="s">
        <v>5</v>
      </c>
      <c r="D4" s="2" t="s">
        <v>95</v>
      </c>
      <c r="E4" s="2" t="s">
        <v>7</v>
      </c>
      <c r="F4" s="2" t="s">
        <v>8</v>
      </c>
      <c r="G4" s="2" t="s">
        <v>9</v>
      </c>
      <c r="H4" s="2" t="s">
        <v>10</v>
      </c>
      <c r="I4" s="29"/>
      <c r="J4" s="2" t="s">
        <v>5</v>
      </c>
      <c r="K4" s="2" t="s">
        <v>95</v>
      </c>
      <c r="L4" s="2" t="s">
        <v>7</v>
      </c>
      <c r="M4" s="2" t="s">
        <v>8</v>
      </c>
      <c r="N4" s="2" t="s">
        <v>9</v>
      </c>
      <c r="O4" s="2" t="s">
        <v>10</v>
      </c>
      <c r="P4" s="29"/>
      <c r="Q4" s="2" t="s">
        <v>5</v>
      </c>
      <c r="R4" s="2" t="s">
        <v>95</v>
      </c>
      <c r="S4" s="2" t="s">
        <v>7</v>
      </c>
      <c r="T4" s="2" t="s">
        <v>8</v>
      </c>
      <c r="U4" s="2" t="s">
        <v>9</v>
      </c>
      <c r="V4" s="2" t="s">
        <v>10</v>
      </c>
      <c r="W4" s="32"/>
      <c r="X4" s="2" t="s">
        <v>4</v>
      </c>
      <c r="Y4" s="6" t="s">
        <v>29</v>
      </c>
      <c r="Z4" s="2" t="s">
        <v>59</v>
      </c>
      <c r="AA4" s="2" t="s">
        <v>61</v>
      </c>
      <c r="AB4" s="2" t="s">
        <v>62</v>
      </c>
      <c r="AC4" s="2" t="s">
        <v>63</v>
      </c>
      <c r="AD4" s="2" t="s">
        <v>64</v>
      </c>
      <c r="AE4" s="2" t="s">
        <v>65</v>
      </c>
      <c r="AF4" s="2" t="s">
        <v>66</v>
      </c>
      <c r="AG4" s="2" t="s">
        <v>67</v>
      </c>
      <c r="AH4" s="2" t="s">
        <v>68</v>
      </c>
      <c r="AI4" s="2" t="s">
        <v>69</v>
      </c>
      <c r="AJ4" s="2" t="s">
        <v>70</v>
      </c>
      <c r="AK4" s="2" t="s">
        <v>71</v>
      </c>
      <c r="AL4" s="2" t="s">
        <v>72</v>
      </c>
      <c r="AM4" s="32"/>
      <c r="AN4" s="2" t="s">
        <v>4</v>
      </c>
      <c r="AO4" s="6" t="s">
        <v>29</v>
      </c>
      <c r="AP4" s="2" t="s">
        <v>59</v>
      </c>
      <c r="AQ4" s="2" t="s">
        <v>61</v>
      </c>
      <c r="AR4" s="2" t="s">
        <v>62</v>
      </c>
      <c r="AS4" s="2" t="s">
        <v>63</v>
      </c>
      <c r="AT4" s="2" t="s">
        <v>64</v>
      </c>
      <c r="AU4" s="2" t="s">
        <v>65</v>
      </c>
      <c r="AV4" s="2" t="s">
        <v>66</v>
      </c>
      <c r="AW4" s="2" t="s">
        <v>67</v>
      </c>
      <c r="AX4" s="2" t="s">
        <v>68</v>
      </c>
      <c r="AY4" s="2" t="s">
        <v>69</v>
      </c>
      <c r="AZ4" s="2" t="s">
        <v>70</v>
      </c>
      <c r="BA4" s="2" t="s">
        <v>71</v>
      </c>
      <c r="BB4" s="2" t="s">
        <v>72</v>
      </c>
    </row>
    <row r="5" spans="1:54" x14ac:dyDescent="0.2">
      <c r="A5" s="1" t="s">
        <v>12</v>
      </c>
      <c r="B5" s="10"/>
      <c r="C5" s="34">
        <v>8</v>
      </c>
      <c r="D5" s="34">
        <v>8</v>
      </c>
      <c r="E5" s="34">
        <v>1</v>
      </c>
      <c r="F5" s="34"/>
      <c r="G5" s="34">
        <v>7</v>
      </c>
      <c r="H5" s="34">
        <v>7</v>
      </c>
      <c r="I5" s="14"/>
      <c r="J5" s="34">
        <v>5</v>
      </c>
      <c r="K5" s="34">
        <v>5</v>
      </c>
      <c r="L5" s="34">
        <v>3</v>
      </c>
      <c r="M5" s="34">
        <v>4</v>
      </c>
      <c r="N5" s="34">
        <v>4</v>
      </c>
      <c r="O5" s="34">
        <v>5</v>
      </c>
      <c r="P5" s="14"/>
      <c r="Q5" s="34">
        <v>5</v>
      </c>
      <c r="R5" s="34">
        <v>5</v>
      </c>
      <c r="S5" s="34">
        <v>5</v>
      </c>
      <c r="T5" s="34">
        <v>6</v>
      </c>
      <c r="U5" s="34"/>
      <c r="V5" s="34"/>
      <c r="W5" s="33"/>
      <c r="X5" s="1" t="s">
        <v>12</v>
      </c>
      <c r="Y5" s="10"/>
      <c r="Z5" s="34">
        <v>2</v>
      </c>
      <c r="AA5" s="34">
        <v>9</v>
      </c>
      <c r="AB5" s="34">
        <v>6</v>
      </c>
      <c r="AC5" s="34">
        <v>4</v>
      </c>
      <c r="AD5" s="34"/>
      <c r="AE5" s="34"/>
      <c r="AF5" s="34"/>
      <c r="AG5" s="34"/>
      <c r="AH5" s="34"/>
      <c r="AI5" s="34">
        <v>701</v>
      </c>
      <c r="AJ5" s="34"/>
      <c r="AK5" s="34">
        <v>1</v>
      </c>
      <c r="AL5" s="34"/>
      <c r="AM5" s="33"/>
      <c r="AN5" s="1" t="s">
        <v>12</v>
      </c>
      <c r="AO5" s="10"/>
      <c r="AP5" s="34">
        <v>2</v>
      </c>
      <c r="AQ5" s="34">
        <v>9</v>
      </c>
      <c r="AR5" s="34">
        <v>5</v>
      </c>
      <c r="AS5" s="34">
        <v>4</v>
      </c>
      <c r="AT5" s="34"/>
      <c r="AU5" s="34"/>
      <c r="AV5" s="34"/>
      <c r="AW5" s="34"/>
      <c r="AX5" s="34"/>
      <c r="AY5" s="34"/>
      <c r="AZ5" s="34"/>
      <c r="BA5" s="34">
        <v>1</v>
      </c>
      <c r="BB5" s="34"/>
    </row>
    <row r="6" spans="1:54" s="3" customFormat="1" x14ac:dyDescent="0.2">
      <c r="A6" s="2" t="s">
        <v>13</v>
      </c>
      <c r="B6" s="11"/>
      <c r="C6" s="44">
        <v>0.90161760806152202</v>
      </c>
      <c r="D6" s="44">
        <v>0.90161760806152202</v>
      </c>
      <c r="E6" s="35"/>
      <c r="F6" s="35"/>
      <c r="G6" s="35">
        <v>0.86699999999999999</v>
      </c>
      <c r="H6" s="35">
        <v>0.92300000000000004</v>
      </c>
      <c r="I6" s="14"/>
      <c r="J6" s="44">
        <v>0.906384523624293</v>
      </c>
      <c r="K6" s="44">
        <v>0.906384523624293</v>
      </c>
      <c r="L6" s="35">
        <v>0.91700000000000004</v>
      </c>
      <c r="M6" s="35">
        <v>0.89200000000000002</v>
      </c>
      <c r="N6" s="35">
        <v>0.81100000000000005</v>
      </c>
      <c r="O6" s="35">
        <v>0.90700000000000003</v>
      </c>
      <c r="P6" s="14"/>
      <c r="Q6" s="44">
        <v>0.20274055568173199</v>
      </c>
      <c r="R6" s="44">
        <v>0.204134171272809</v>
      </c>
      <c r="S6" s="35">
        <v>0.188</v>
      </c>
      <c r="T6" s="35">
        <v>8.8999999999999996E-2</v>
      </c>
      <c r="U6" s="35"/>
      <c r="V6" s="35"/>
      <c r="W6" s="33"/>
      <c r="X6" s="2" t="s">
        <v>13</v>
      </c>
      <c r="Y6" s="11"/>
      <c r="Z6" s="44">
        <v>0.300103100959632</v>
      </c>
      <c r="AA6" s="44">
        <v>0.90093377696683496</v>
      </c>
      <c r="AB6" s="44">
        <v>0.90275670868860103</v>
      </c>
      <c r="AC6" s="44">
        <v>0.39861456215646401</v>
      </c>
      <c r="AD6" s="35"/>
      <c r="AE6" s="35"/>
      <c r="AF6" s="35"/>
      <c r="AG6" s="35"/>
      <c r="AH6" s="35"/>
      <c r="AI6" s="44">
        <v>2.9773088E-2</v>
      </c>
      <c r="AJ6" s="35"/>
      <c r="AK6" s="44">
        <v>3.9692182999999999E-2</v>
      </c>
      <c r="AL6" s="35"/>
      <c r="AM6" s="33"/>
      <c r="AN6" s="2" t="s">
        <v>13</v>
      </c>
      <c r="AO6" s="11"/>
      <c r="AP6" s="44">
        <v>0.29590991886073797</v>
      </c>
      <c r="AQ6" s="44">
        <v>0.90192710290407396</v>
      </c>
      <c r="AR6" s="44">
        <v>0.90825829688705895</v>
      </c>
      <c r="AS6" s="44">
        <v>0.28341985723556101</v>
      </c>
      <c r="AT6" s="35"/>
      <c r="AU6" s="35"/>
      <c r="AV6" s="35"/>
      <c r="AW6" s="35"/>
      <c r="AX6" s="35"/>
      <c r="AY6" s="44"/>
      <c r="AZ6" s="35"/>
      <c r="BA6" s="44">
        <v>0.187011160910449</v>
      </c>
      <c r="BB6" s="35"/>
    </row>
    <row r="7" spans="1:54" s="5" customFormat="1" x14ac:dyDescent="0.2">
      <c r="A7" s="4" t="s">
        <v>14</v>
      </c>
      <c r="B7" s="12">
        <v>74012</v>
      </c>
      <c r="C7" s="13">
        <v>31619</v>
      </c>
      <c r="D7" s="13">
        <f>C7</f>
        <v>31619</v>
      </c>
      <c r="E7" s="13">
        <v>6859748</v>
      </c>
      <c r="F7" s="13"/>
      <c r="G7" s="13">
        <v>31292</v>
      </c>
      <c r="H7" s="13">
        <v>30645</v>
      </c>
      <c r="I7" s="14"/>
      <c r="J7" s="13">
        <v>40307</v>
      </c>
      <c r="K7" s="13">
        <f>J7</f>
        <v>40307</v>
      </c>
      <c r="L7" s="13">
        <v>41683</v>
      </c>
      <c r="M7" s="13">
        <v>26176</v>
      </c>
      <c r="N7" s="13">
        <v>33992</v>
      </c>
      <c r="O7" s="13">
        <v>31512</v>
      </c>
      <c r="P7" s="14"/>
      <c r="Q7" s="13">
        <v>7929</v>
      </c>
      <c r="R7" s="13">
        <f>Q7</f>
        <v>7929</v>
      </c>
      <c r="S7" s="13">
        <v>8769</v>
      </c>
      <c r="T7" s="13">
        <v>6545</v>
      </c>
      <c r="U7" s="13"/>
      <c r="V7" s="13"/>
      <c r="W7" s="33"/>
      <c r="X7" s="4" t="s">
        <v>14</v>
      </c>
      <c r="Y7" s="12">
        <v>74012</v>
      </c>
      <c r="Z7" s="13">
        <v>11200</v>
      </c>
      <c r="AA7" s="13">
        <v>30156</v>
      </c>
      <c r="AB7" s="13">
        <v>38371</v>
      </c>
      <c r="AC7" s="13">
        <v>10871</v>
      </c>
      <c r="AD7" s="13"/>
      <c r="AE7" s="13"/>
      <c r="AF7" s="13"/>
      <c r="AG7" s="13"/>
      <c r="AH7" s="13"/>
      <c r="AI7" s="13">
        <v>51837</v>
      </c>
      <c r="AJ7" s="13"/>
      <c r="AK7" s="13">
        <v>3538</v>
      </c>
      <c r="AL7" s="13"/>
      <c r="AM7" s="33"/>
      <c r="AN7" s="4" t="s">
        <v>14</v>
      </c>
      <c r="AO7" s="12">
        <v>74012</v>
      </c>
      <c r="AP7" s="13">
        <v>4643</v>
      </c>
      <c r="AQ7" s="13">
        <v>29279</v>
      </c>
      <c r="AR7" s="13">
        <v>40793</v>
      </c>
      <c r="AS7" s="13">
        <v>5720</v>
      </c>
      <c r="AT7" s="13"/>
      <c r="AU7" s="13"/>
      <c r="AV7" s="13"/>
      <c r="AW7" s="13"/>
      <c r="AX7" s="13"/>
      <c r="AY7" s="13"/>
      <c r="AZ7" s="13"/>
      <c r="BA7" s="13">
        <v>76170</v>
      </c>
      <c r="BB7" s="13"/>
    </row>
    <row r="8" spans="1:54" x14ac:dyDescent="0.2">
      <c r="A8" s="25" t="s">
        <v>15</v>
      </c>
      <c r="B8" s="16">
        <v>36600</v>
      </c>
      <c r="C8" s="30">
        <v>18241</v>
      </c>
      <c r="D8" s="26">
        <f>C8+C11+C17</f>
        <v>18348</v>
      </c>
      <c r="E8" s="26">
        <v>6340047</v>
      </c>
      <c r="F8" s="26"/>
      <c r="G8" s="26">
        <v>18218</v>
      </c>
      <c r="H8" s="26">
        <v>17732</v>
      </c>
      <c r="I8" s="30"/>
      <c r="J8" s="26">
        <v>23207</v>
      </c>
      <c r="K8" s="27">
        <v>23207</v>
      </c>
      <c r="L8" s="26">
        <v>24711</v>
      </c>
      <c r="M8" s="26">
        <v>16197</v>
      </c>
      <c r="N8" s="26">
        <v>20204</v>
      </c>
      <c r="O8" s="26">
        <v>18472</v>
      </c>
      <c r="P8" s="30"/>
      <c r="Q8" s="26">
        <v>0</v>
      </c>
      <c r="R8" s="26">
        <f>Q8+Q11+Q17</f>
        <v>94</v>
      </c>
      <c r="S8" s="26">
        <v>0</v>
      </c>
      <c r="T8" s="26">
        <v>0</v>
      </c>
      <c r="U8" s="26"/>
      <c r="V8" s="26"/>
      <c r="W8" s="33"/>
      <c r="X8" s="25" t="s">
        <v>15</v>
      </c>
      <c r="Y8" s="16">
        <v>36600</v>
      </c>
      <c r="Z8" s="30">
        <v>7655</v>
      </c>
      <c r="AA8" s="26">
        <v>17250</v>
      </c>
      <c r="AB8" s="26">
        <v>22165</v>
      </c>
      <c r="AC8" s="26">
        <v>4225</v>
      </c>
      <c r="AD8" s="26"/>
      <c r="AE8" s="26"/>
      <c r="AF8" s="26"/>
      <c r="AG8" s="26"/>
      <c r="AH8" s="26"/>
      <c r="AI8" s="26">
        <v>4181</v>
      </c>
      <c r="AJ8" s="26"/>
      <c r="AK8" s="26">
        <v>0</v>
      </c>
      <c r="AL8" s="26"/>
      <c r="AM8" s="33"/>
      <c r="AN8" s="25" t="s">
        <v>15</v>
      </c>
      <c r="AO8" s="16">
        <v>36600</v>
      </c>
      <c r="AP8" s="30">
        <v>5</v>
      </c>
      <c r="AQ8" s="26">
        <v>16494</v>
      </c>
      <c r="AR8" s="26">
        <v>23204</v>
      </c>
      <c r="AS8" s="26">
        <v>2</v>
      </c>
      <c r="AT8" s="26"/>
      <c r="AU8" s="26"/>
      <c r="AV8" s="26"/>
      <c r="AW8" s="26"/>
      <c r="AX8" s="26"/>
      <c r="AY8" s="26"/>
      <c r="AZ8" s="26"/>
      <c r="BA8" s="26">
        <v>0</v>
      </c>
      <c r="BB8" s="26"/>
    </row>
    <row r="9" spans="1:54" x14ac:dyDescent="0.2">
      <c r="A9" s="15" t="s">
        <v>16</v>
      </c>
      <c r="B9" s="16">
        <v>7639</v>
      </c>
      <c r="C9" s="17">
        <v>18241</v>
      </c>
      <c r="D9" s="17">
        <f>C9</f>
        <v>18241</v>
      </c>
      <c r="E9" s="17">
        <f>E8</f>
        <v>6340047</v>
      </c>
      <c r="F9" s="17"/>
      <c r="G9" s="17">
        <f>G8</f>
        <v>18218</v>
      </c>
      <c r="H9" s="17">
        <f>H8</f>
        <v>17732</v>
      </c>
      <c r="I9" s="30"/>
      <c r="J9" s="17">
        <f>J8</f>
        <v>23207</v>
      </c>
      <c r="K9" s="17">
        <f>K8</f>
        <v>23207</v>
      </c>
      <c r="L9" s="17">
        <v>24711</v>
      </c>
      <c r="M9" s="17">
        <v>16197</v>
      </c>
      <c r="N9" s="43">
        <f>N8-N11</f>
        <v>14655</v>
      </c>
      <c r="O9" s="43">
        <f>O8-O11</f>
        <v>18472</v>
      </c>
      <c r="P9" s="30"/>
      <c r="Q9" s="17">
        <v>0</v>
      </c>
      <c r="R9" s="17">
        <f>Q9</f>
        <v>0</v>
      </c>
      <c r="S9" s="17">
        <v>0</v>
      </c>
      <c r="T9" s="17">
        <v>0</v>
      </c>
      <c r="U9" s="17">
        <f>U8</f>
        <v>0</v>
      </c>
      <c r="V9" s="17">
        <f>V8</f>
        <v>0</v>
      </c>
      <c r="W9" s="33"/>
      <c r="X9" s="15" t="s">
        <v>16</v>
      </c>
      <c r="Y9" s="16">
        <v>7639</v>
      </c>
      <c r="Z9" s="17">
        <f>Z8</f>
        <v>7655</v>
      </c>
      <c r="AA9" s="17">
        <f>AA8</f>
        <v>17250</v>
      </c>
      <c r="AB9" s="17">
        <f>AB8</f>
        <v>22165</v>
      </c>
      <c r="AC9" s="17">
        <f>AC8</f>
        <v>4225</v>
      </c>
      <c r="AD9" s="17"/>
      <c r="AE9" s="17"/>
      <c r="AF9" s="17"/>
      <c r="AG9" s="17"/>
      <c r="AH9" s="17"/>
      <c r="AI9" s="17">
        <f>AI8</f>
        <v>4181</v>
      </c>
      <c r="AJ9" s="17"/>
      <c r="AK9" s="17">
        <v>0</v>
      </c>
      <c r="AL9" s="17"/>
      <c r="AM9" s="33"/>
      <c r="AN9" s="15" t="s">
        <v>16</v>
      </c>
      <c r="AO9" s="16">
        <v>7639</v>
      </c>
      <c r="AP9" s="17">
        <f>AP8</f>
        <v>5</v>
      </c>
      <c r="AQ9" s="17">
        <f>AQ8</f>
        <v>16494</v>
      </c>
      <c r="AR9" s="17">
        <f>AR8</f>
        <v>23204</v>
      </c>
      <c r="AS9" s="17">
        <f>AS8</f>
        <v>2</v>
      </c>
      <c r="AT9" s="17"/>
      <c r="AU9" s="17"/>
      <c r="AV9" s="17"/>
      <c r="AW9" s="17"/>
      <c r="AX9" s="17"/>
      <c r="AY9" s="17"/>
      <c r="AZ9" s="17"/>
      <c r="BA9" s="17">
        <v>0</v>
      </c>
      <c r="BB9" s="17"/>
    </row>
    <row r="10" spans="1:54" x14ac:dyDescent="0.2">
      <c r="A10" s="1" t="s">
        <v>17</v>
      </c>
      <c r="B10" s="16">
        <v>234</v>
      </c>
      <c r="C10" s="18" t="s">
        <v>44</v>
      </c>
      <c r="D10" s="18" t="s">
        <v>30</v>
      </c>
      <c r="E10" s="18" t="s">
        <v>30</v>
      </c>
      <c r="F10" s="18" t="s">
        <v>30</v>
      </c>
      <c r="G10" s="18" t="s">
        <v>30</v>
      </c>
      <c r="H10" s="18" t="s">
        <v>30</v>
      </c>
      <c r="I10" s="30"/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30"/>
      <c r="Q10" s="18" t="s">
        <v>30</v>
      </c>
      <c r="R10" s="18" t="s">
        <v>30</v>
      </c>
      <c r="S10" s="18" t="s">
        <v>30</v>
      </c>
      <c r="T10" s="18"/>
      <c r="U10" s="18" t="s">
        <v>30</v>
      </c>
      <c r="V10" s="18" t="s">
        <v>30</v>
      </c>
      <c r="W10" s="33"/>
      <c r="X10" s="1" t="s">
        <v>17</v>
      </c>
      <c r="Y10" s="16">
        <v>234</v>
      </c>
      <c r="Z10" s="18" t="s">
        <v>30</v>
      </c>
      <c r="AA10" s="18" t="s">
        <v>30</v>
      </c>
      <c r="AB10" s="18" t="s">
        <v>30</v>
      </c>
      <c r="AC10" s="18" t="s">
        <v>30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33"/>
      <c r="AN10" s="1" t="s">
        <v>17</v>
      </c>
      <c r="AO10" s="16">
        <v>234</v>
      </c>
      <c r="AP10" s="18" t="s">
        <v>30</v>
      </c>
      <c r="AQ10" s="18" t="s">
        <v>30</v>
      </c>
      <c r="AR10" s="18" t="s">
        <v>30</v>
      </c>
      <c r="AS10" s="18" t="s">
        <v>30</v>
      </c>
      <c r="AT10" s="18"/>
      <c r="AU10" s="18"/>
      <c r="AV10" s="18"/>
      <c r="AW10" s="18"/>
      <c r="AX10" s="18"/>
      <c r="AY10" s="18"/>
      <c r="AZ10" s="18"/>
      <c r="BA10" s="18" t="s">
        <v>30</v>
      </c>
      <c r="BB10" s="18"/>
    </row>
    <row r="11" spans="1:54" x14ac:dyDescent="0.2">
      <c r="A11" s="15" t="s">
        <v>18</v>
      </c>
      <c r="B11" s="16">
        <v>27297</v>
      </c>
      <c r="C11" s="17">
        <v>0</v>
      </c>
      <c r="D11" s="17">
        <v>0</v>
      </c>
      <c r="E11" s="17">
        <v>22464</v>
      </c>
      <c r="F11" s="17"/>
      <c r="G11" s="17">
        <v>2928</v>
      </c>
      <c r="H11" s="17">
        <v>0</v>
      </c>
      <c r="I11" s="30"/>
      <c r="J11" s="17">
        <v>0</v>
      </c>
      <c r="K11" s="17">
        <v>0</v>
      </c>
      <c r="L11" s="17">
        <v>0</v>
      </c>
      <c r="M11" s="17">
        <v>0</v>
      </c>
      <c r="N11" s="17">
        <v>5549</v>
      </c>
      <c r="O11" s="17">
        <v>0</v>
      </c>
      <c r="P11" s="30"/>
      <c r="Q11" s="17">
        <v>64</v>
      </c>
      <c r="R11" s="17">
        <v>0</v>
      </c>
      <c r="S11" s="17">
        <v>4894</v>
      </c>
      <c r="T11" s="17">
        <v>3664</v>
      </c>
      <c r="U11" s="17"/>
      <c r="V11" s="17"/>
      <c r="W11" s="33"/>
      <c r="X11" s="15" t="s">
        <v>18</v>
      </c>
      <c r="Y11" s="16">
        <v>27297</v>
      </c>
      <c r="Z11" s="17">
        <v>0</v>
      </c>
      <c r="AA11" s="17">
        <v>0</v>
      </c>
      <c r="AB11" s="17">
        <v>0</v>
      </c>
      <c r="AC11" s="17">
        <v>38</v>
      </c>
      <c r="AD11" s="17"/>
      <c r="AE11" s="17"/>
      <c r="AF11" s="17"/>
      <c r="AG11" s="17"/>
      <c r="AH11" s="17"/>
      <c r="AI11" s="17">
        <v>756</v>
      </c>
      <c r="AJ11" s="17"/>
      <c r="AK11" s="17">
        <f>275+AK12</f>
        <v>565</v>
      </c>
      <c r="AL11" s="17"/>
      <c r="AM11" s="33"/>
      <c r="AN11" s="15" t="s">
        <v>18</v>
      </c>
      <c r="AO11" s="16">
        <v>27297</v>
      </c>
      <c r="AP11" s="17">
        <v>166</v>
      </c>
      <c r="AQ11" s="17">
        <v>5</v>
      </c>
      <c r="AR11" s="17">
        <v>18</v>
      </c>
      <c r="AS11" s="17">
        <v>82</v>
      </c>
      <c r="AT11" s="17"/>
      <c r="AU11" s="17"/>
      <c r="AV11" s="17"/>
      <c r="AW11" s="17"/>
      <c r="AX11" s="17"/>
      <c r="AY11" s="17"/>
      <c r="AZ11" s="17"/>
      <c r="BA11" s="17">
        <f>1735+BA12</f>
        <v>1836</v>
      </c>
      <c r="BB11" s="17"/>
    </row>
    <row r="12" spans="1:54" x14ac:dyDescent="0.2">
      <c r="A12" s="1" t="s">
        <v>19</v>
      </c>
      <c r="B12" s="16" t="s">
        <v>30</v>
      </c>
      <c r="C12" s="18">
        <v>0</v>
      </c>
      <c r="D12" s="18">
        <v>0</v>
      </c>
      <c r="E12" s="18">
        <v>0</v>
      </c>
      <c r="F12" s="18"/>
      <c r="G12" s="18" t="s">
        <v>30</v>
      </c>
      <c r="H12" s="18" t="s">
        <v>30</v>
      </c>
      <c r="I12" s="30"/>
      <c r="J12" s="18">
        <v>0</v>
      </c>
      <c r="K12" s="18">
        <v>0</v>
      </c>
      <c r="L12" s="18">
        <v>0</v>
      </c>
      <c r="M12" s="18" t="s">
        <v>30</v>
      </c>
      <c r="N12" s="18" t="s">
        <v>30</v>
      </c>
      <c r="O12" s="18" t="s">
        <v>30</v>
      </c>
      <c r="P12" s="30"/>
      <c r="Q12" s="26">
        <f>Q11</f>
        <v>64</v>
      </c>
      <c r="R12" s="18">
        <v>0</v>
      </c>
      <c r="S12" s="18">
        <v>0</v>
      </c>
      <c r="T12" s="18"/>
      <c r="U12" s="18" t="s">
        <v>30</v>
      </c>
      <c r="V12" s="18" t="s">
        <v>30</v>
      </c>
      <c r="W12" s="33"/>
      <c r="X12" s="1" t="s">
        <v>19</v>
      </c>
      <c r="Y12" s="16" t="s">
        <v>30</v>
      </c>
      <c r="Z12" s="18">
        <v>0</v>
      </c>
      <c r="AA12" s="18">
        <v>0</v>
      </c>
      <c r="AB12" s="18">
        <v>0</v>
      </c>
      <c r="AC12" s="18">
        <f>AC11</f>
        <v>38</v>
      </c>
      <c r="AD12" s="18"/>
      <c r="AE12" s="18"/>
      <c r="AF12" s="18"/>
      <c r="AG12" s="18"/>
      <c r="AH12" s="18"/>
      <c r="AI12" s="18"/>
      <c r="AJ12" s="18"/>
      <c r="AK12" s="18">
        <v>290</v>
      </c>
      <c r="AL12" s="18"/>
      <c r="AM12" s="33"/>
      <c r="AN12" s="1" t="s">
        <v>19</v>
      </c>
      <c r="AO12" s="16" t="s">
        <v>30</v>
      </c>
      <c r="AP12" s="18">
        <f>AP11</f>
        <v>166</v>
      </c>
      <c r="AQ12" s="18">
        <v>5</v>
      </c>
      <c r="AR12" s="18">
        <f>AR11</f>
        <v>18</v>
      </c>
      <c r="AS12" s="18">
        <v>82</v>
      </c>
      <c r="AT12" s="18"/>
      <c r="AU12" s="18"/>
      <c r="AV12" s="18"/>
      <c r="AW12" s="18"/>
      <c r="AX12" s="18"/>
      <c r="AY12" s="18"/>
      <c r="AZ12" s="18"/>
      <c r="BA12" s="18">
        <v>101</v>
      </c>
      <c r="BB12" s="18"/>
    </row>
    <row r="13" spans="1:54" s="3" customFormat="1" x14ac:dyDescent="0.2">
      <c r="A13" s="2" t="s">
        <v>20</v>
      </c>
      <c r="B13" s="19" t="s">
        <v>30</v>
      </c>
      <c r="C13" s="20" t="s">
        <v>30</v>
      </c>
      <c r="D13" s="20" t="s">
        <v>30</v>
      </c>
      <c r="E13" s="20"/>
      <c r="F13" s="20"/>
      <c r="G13" s="20" t="s">
        <v>30</v>
      </c>
      <c r="H13" s="20" t="s">
        <v>30</v>
      </c>
      <c r="I13" s="30"/>
      <c r="J13" s="20" t="s">
        <v>30</v>
      </c>
      <c r="K13" s="20" t="s">
        <v>30</v>
      </c>
      <c r="L13" s="20">
        <v>0</v>
      </c>
      <c r="M13" s="20" t="s">
        <v>30</v>
      </c>
      <c r="N13" s="20" t="s">
        <v>30</v>
      </c>
      <c r="O13" s="20" t="s">
        <v>30</v>
      </c>
      <c r="P13" s="30"/>
      <c r="Q13" s="20" t="s">
        <v>30</v>
      </c>
      <c r="R13" s="20" t="s">
        <v>30</v>
      </c>
      <c r="S13" s="20">
        <v>0</v>
      </c>
      <c r="T13" s="20"/>
      <c r="U13" s="20" t="s">
        <v>30</v>
      </c>
      <c r="V13" s="20" t="s">
        <v>30</v>
      </c>
      <c r="W13" s="33"/>
      <c r="X13" s="2" t="s">
        <v>20</v>
      </c>
      <c r="Y13" s="19" t="s">
        <v>30</v>
      </c>
      <c r="Z13" s="20" t="s">
        <v>30</v>
      </c>
      <c r="AA13" s="20" t="s">
        <v>30</v>
      </c>
      <c r="AB13" s="20" t="s">
        <v>30</v>
      </c>
      <c r="AC13" s="20" t="s">
        <v>30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33"/>
      <c r="AN13" s="2" t="s">
        <v>20</v>
      </c>
      <c r="AO13" s="19" t="s">
        <v>30</v>
      </c>
      <c r="AP13" s="20" t="s">
        <v>30</v>
      </c>
      <c r="AQ13" s="20" t="s">
        <v>30</v>
      </c>
      <c r="AR13" s="20" t="s">
        <v>30</v>
      </c>
      <c r="AS13" s="20" t="s">
        <v>30</v>
      </c>
      <c r="AT13" s="20"/>
      <c r="AU13" s="20"/>
      <c r="AV13" s="20"/>
      <c r="AW13" s="20"/>
      <c r="AX13" s="20"/>
      <c r="AY13" s="20"/>
      <c r="AZ13" s="20"/>
      <c r="BA13" s="20" t="s">
        <v>30</v>
      </c>
      <c r="BB13" s="20"/>
    </row>
    <row r="14" spans="1:54" x14ac:dyDescent="0.2">
      <c r="A14" s="15" t="s">
        <v>21</v>
      </c>
      <c r="B14" s="16">
        <v>37412</v>
      </c>
      <c r="C14" s="17">
        <v>13271</v>
      </c>
      <c r="D14" s="17">
        <f>C14</f>
        <v>13271</v>
      </c>
      <c r="E14" s="17">
        <v>162288</v>
      </c>
      <c r="F14" s="17"/>
      <c r="G14" s="17">
        <v>12913</v>
      </c>
      <c r="H14" s="17">
        <v>12913</v>
      </c>
      <c r="I14" s="30"/>
      <c r="J14" s="17">
        <v>17100</v>
      </c>
      <c r="K14" s="17">
        <v>17100</v>
      </c>
      <c r="L14" s="17">
        <v>16972</v>
      </c>
      <c r="M14" s="17">
        <v>9979</v>
      </c>
      <c r="N14" s="17">
        <v>13788</v>
      </c>
      <c r="O14" s="17">
        <v>13040</v>
      </c>
      <c r="P14" s="30"/>
      <c r="Q14" s="17">
        <v>7835</v>
      </c>
      <c r="R14" s="17">
        <f>Q14</f>
        <v>7835</v>
      </c>
      <c r="S14" s="17">
        <v>2414</v>
      </c>
      <c r="T14" s="17">
        <v>1214</v>
      </c>
      <c r="U14" s="17"/>
      <c r="V14" s="17"/>
      <c r="W14" s="33"/>
      <c r="X14" s="15" t="s">
        <v>21</v>
      </c>
      <c r="Y14" s="16">
        <v>37412</v>
      </c>
      <c r="Z14" s="17">
        <v>3545</v>
      </c>
      <c r="AA14" s="17">
        <v>12813</v>
      </c>
      <c r="AB14" s="17">
        <v>16206</v>
      </c>
      <c r="AC14" s="17">
        <v>6594</v>
      </c>
      <c r="AD14" s="17"/>
      <c r="AE14" s="17"/>
      <c r="AF14" s="17"/>
      <c r="AG14" s="17"/>
      <c r="AH14" s="17"/>
      <c r="AI14" s="17">
        <v>46690</v>
      </c>
      <c r="AJ14" s="17"/>
      <c r="AK14" s="17">
        <v>360</v>
      </c>
      <c r="AL14" s="17"/>
      <c r="AM14" s="33"/>
      <c r="AN14" s="15" t="s">
        <v>21</v>
      </c>
      <c r="AO14" s="16">
        <v>37412</v>
      </c>
      <c r="AP14" s="17">
        <v>4342</v>
      </c>
      <c r="AQ14" s="17">
        <v>12685</v>
      </c>
      <c r="AR14" s="17">
        <v>17558</v>
      </c>
      <c r="AS14" s="17">
        <v>5592</v>
      </c>
      <c r="AT14" s="17"/>
      <c r="AU14" s="17"/>
      <c r="AV14" s="17"/>
      <c r="AW14" s="17"/>
      <c r="AX14" s="17"/>
      <c r="AY14" s="17"/>
      <c r="AZ14" s="17"/>
      <c r="BA14" s="17">
        <v>1524</v>
      </c>
      <c r="BB14" s="17"/>
    </row>
    <row r="15" spans="1:54" ht="16" hidden="1" customHeight="1" x14ac:dyDescent="0.2">
      <c r="A15" s="1" t="s">
        <v>22</v>
      </c>
      <c r="B15" s="16">
        <v>24531</v>
      </c>
      <c r="C15" s="18" t="s">
        <v>30</v>
      </c>
      <c r="D15" s="18" t="s">
        <v>30</v>
      </c>
      <c r="E15" s="18" t="s">
        <v>30</v>
      </c>
      <c r="F15" s="18" t="s">
        <v>30</v>
      </c>
      <c r="G15" s="18" t="s">
        <v>30</v>
      </c>
      <c r="H15" s="18" t="s">
        <v>30</v>
      </c>
      <c r="I15" s="30"/>
      <c r="J15" s="18" t="s">
        <v>30</v>
      </c>
      <c r="K15" s="18" t="s">
        <v>30</v>
      </c>
      <c r="L15" s="18" t="s">
        <v>30</v>
      </c>
      <c r="M15" s="18" t="s">
        <v>30</v>
      </c>
      <c r="N15" s="18" t="s">
        <v>30</v>
      </c>
      <c r="O15" s="18" t="s">
        <v>30</v>
      </c>
      <c r="P15" s="30"/>
      <c r="Q15" s="18" t="s">
        <v>30</v>
      </c>
      <c r="R15" s="18" t="s">
        <v>30</v>
      </c>
      <c r="S15" s="18" t="s">
        <v>30</v>
      </c>
      <c r="T15" s="18" t="s">
        <v>30</v>
      </c>
      <c r="U15" s="18" t="s">
        <v>30</v>
      </c>
      <c r="V15" s="18" t="s">
        <v>30</v>
      </c>
      <c r="W15" s="33"/>
      <c r="X15" s="1" t="s">
        <v>22</v>
      </c>
      <c r="Y15" s="16">
        <v>24531</v>
      </c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33"/>
      <c r="AN15" s="1" t="s">
        <v>22</v>
      </c>
      <c r="AO15" s="16">
        <v>24531</v>
      </c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</row>
    <row r="16" spans="1:54" s="3" customFormat="1" ht="16" hidden="1" customHeight="1" x14ac:dyDescent="0.2">
      <c r="A16" s="2" t="s">
        <v>23</v>
      </c>
      <c r="B16" s="19">
        <v>12</v>
      </c>
      <c r="C16" s="20" t="s">
        <v>30</v>
      </c>
      <c r="D16" s="20" t="s">
        <v>30</v>
      </c>
      <c r="E16" s="20" t="s">
        <v>30</v>
      </c>
      <c r="F16" s="20" t="s">
        <v>30</v>
      </c>
      <c r="G16" s="20" t="s">
        <v>30</v>
      </c>
      <c r="H16" s="20" t="s">
        <v>30</v>
      </c>
      <c r="I16" s="30"/>
      <c r="J16" s="20" t="s">
        <v>30</v>
      </c>
      <c r="K16" s="20" t="s">
        <v>30</v>
      </c>
      <c r="L16" s="20" t="s">
        <v>30</v>
      </c>
      <c r="M16" s="20" t="s">
        <v>30</v>
      </c>
      <c r="N16" s="20" t="s">
        <v>30</v>
      </c>
      <c r="O16" s="20" t="s">
        <v>30</v>
      </c>
      <c r="P16" s="30"/>
      <c r="Q16" s="20" t="s">
        <v>30</v>
      </c>
      <c r="R16" s="20" t="s">
        <v>30</v>
      </c>
      <c r="S16" s="20" t="s">
        <v>30</v>
      </c>
      <c r="T16" s="20" t="s">
        <v>30</v>
      </c>
      <c r="U16" s="20" t="s">
        <v>30</v>
      </c>
      <c r="V16" s="20" t="s">
        <v>30</v>
      </c>
      <c r="W16" s="33"/>
      <c r="X16" s="2" t="s">
        <v>23</v>
      </c>
      <c r="Y16" s="19">
        <v>12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33"/>
      <c r="AN16" s="2" t="s">
        <v>23</v>
      </c>
      <c r="AO16" s="19">
        <v>12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s="24" customFormat="1" x14ac:dyDescent="0.2">
      <c r="A17" s="21" t="s">
        <v>24</v>
      </c>
      <c r="B17" s="22">
        <v>0</v>
      </c>
      <c r="C17" s="23">
        <v>107</v>
      </c>
      <c r="D17" s="23">
        <v>0</v>
      </c>
      <c r="E17" s="23">
        <v>8029</v>
      </c>
      <c r="F17" s="23"/>
      <c r="G17" s="23">
        <v>0</v>
      </c>
      <c r="H17" s="23">
        <v>0</v>
      </c>
      <c r="I17" s="30"/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 t="s">
        <v>30</v>
      </c>
      <c r="P17" s="30"/>
      <c r="Q17" s="23">
        <v>30</v>
      </c>
      <c r="R17" s="23">
        <v>0</v>
      </c>
      <c r="S17" s="23">
        <v>11</v>
      </c>
      <c r="T17" s="23">
        <v>1610</v>
      </c>
      <c r="U17" s="23"/>
      <c r="V17" s="23"/>
      <c r="W17" s="33"/>
      <c r="X17" s="21" t="s">
        <v>24</v>
      </c>
      <c r="Y17" s="22">
        <v>0</v>
      </c>
      <c r="Z17" s="23">
        <v>0</v>
      </c>
      <c r="AA17" s="23">
        <v>93</v>
      </c>
      <c r="AB17" s="23">
        <v>0</v>
      </c>
      <c r="AC17" s="23">
        <v>14</v>
      </c>
      <c r="AD17" s="23"/>
      <c r="AE17" s="23"/>
      <c r="AF17" s="23"/>
      <c r="AG17" s="23"/>
      <c r="AH17" s="23"/>
      <c r="AI17" s="23">
        <v>210</v>
      </c>
      <c r="AJ17" s="23"/>
      <c r="AK17" s="23">
        <v>858</v>
      </c>
      <c r="AL17" s="23"/>
      <c r="AM17" s="33"/>
      <c r="AN17" s="21" t="s">
        <v>24</v>
      </c>
      <c r="AO17" s="22">
        <v>0</v>
      </c>
      <c r="AP17" s="23">
        <v>130</v>
      </c>
      <c r="AQ17" s="23">
        <v>95</v>
      </c>
      <c r="AR17" s="23">
        <v>13</v>
      </c>
      <c r="AS17" s="23">
        <v>44</v>
      </c>
      <c r="AT17" s="23"/>
      <c r="AU17" s="23"/>
      <c r="AV17" s="23"/>
      <c r="AW17" s="23"/>
      <c r="AX17" s="23"/>
      <c r="AY17" s="23"/>
      <c r="AZ17" s="23"/>
      <c r="BA17" s="23">
        <v>3208</v>
      </c>
      <c r="BB17" s="23"/>
    </row>
    <row r="18" spans="1:54" x14ac:dyDescent="0.2">
      <c r="A18" s="1" t="s">
        <v>25</v>
      </c>
      <c r="B18" s="16" t="s">
        <v>30</v>
      </c>
      <c r="C18" s="18" t="s">
        <v>30</v>
      </c>
      <c r="D18" s="18" t="s">
        <v>30</v>
      </c>
      <c r="E18" s="18"/>
      <c r="F18" s="18"/>
      <c r="G18" s="18" t="s">
        <v>30</v>
      </c>
      <c r="H18" s="18" t="s">
        <v>30</v>
      </c>
      <c r="I18" s="30"/>
      <c r="J18" s="18" t="s">
        <v>30</v>
      </c>
      <c r="K18" s="18" t="s">
        <v>30</v>
      </c>
      <c r="L18" s="18" t="s">
        <v>30</v>
      </c>
      <c r="M18" s="18">
        <v>0</v>
      </c>
      <c r="N18" s="18" t="s">
        <v>30</v>
      </c>
      <c r="O18" s="18" t="s">
        <v>30</v>
      </c>
      <c r="P18" s="30"/>
      <c r="Q18" s="18" t="s">
        <v>30</v>
      </c>
      <c r="R18" s="18" t="s">
        <v>30</v>
      </c>
      <c r="S18" s="18" t="s">
        <v>30</v>
      </c>
      <c r="T18" s="18">
        <v>0</v>
      </c>
      <c r="U18" s="18" t="s">
        <v>30</v>
      </c>
      <c r="V18" s="18" t="s">
        <v>30</v>
      </c>
      <c r="W18" s="33"/>
      <c r="X18" s="1"/>
      <c r="Y18" s="16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33"/>
      <c r="AN18" s="1" t="s">
        <v>85</v>
      </c>
      <c r="AO18" s="16" t="s">
        <v>30</v>
      </c>
      <c r="AP18" s="18" t="s">
        <v>30</v>
      </c>
      <c r="AQ18" s="18" t="s">
        <v>30</v>
      </c>
      <c r="AR18" s="18" t="s">
        <v>30</v>
      </c>
      <c r="AS18" s="18" t="s">
        <v>30</v>
      </c>
      <c r="AT18" s="18"/>
      <c r="AU18" s="18"/>
      <c r="AV18" s="18"/>
      <c r="AW18" s="18"/>
      <c r="AX18" s="18"/>
      <c r="AY18" s="18"/>
      <c r="AZ18" s="18"/>
      <c r="BA18" s="18" t="s">
        <v>30</v>
      </c>
      <c r="BB18" s="18"/>
    </row>
    <row r="19" spans="1:54" x14ac:dyDescent="0.2">
      <c r="A19" s="15" t="s">
        <v>26</v>
      </c>
      <c r="B19" s="16" t="s">
        <v>30</v>
      </c>
      <c r="C19" s="17" t="s">
        <v>30</v>
      </c>
      <c r="D19" s="17" t="s">
        <v>30</v>
      </c>
      <c r="E19" s="17"/>
      <c r="F19" s="17"/>
      <c r="G19" s="17" t="s">
        <v>30</v>
      </c>
      <c r="H19" s="17" t="s">
        <v>30</v>
      </c>
      <c r="I19" s="30"/>
      <c r="J19" s="17" t="s">
        <v>30</v>
      </c>
      <c r="K19" s="17" t="s">
        <v>30</v>
      </c>
      <c r="L19" s="17" t="s">
        <v>30</v>
      </c>
      <c r="M19" s="17">
        <v>0</v>
      </c>
      <c r="N19" s="17" t="s">
        <v>30</v>
      </c>
      <c r="O19" s="17" t="s">
        <v>30</v>
      </c>
      <c r="P19" s="30"/>
      <c r="Q19" s="17" t="s">
        <v>30</v>
      </c>
      <c r="R19" s="17" t="s">
        <v>30</v>
      </c>
      <c r="S19" s="17" t="s">
        <v>30</v>
      </c>
      <c r="T19" s="17">
        <v>0</v>
      </c>
      <c r="U19" s="17" t="s">
        <v>30</v>
      </c>
      <c r="V19" s="17" t="s">
        <v>30</v>
      </c>
      <c r="X19" s="15" t="s">
        <v>26</v>
      </c>
      <c r="Y19" s="16" t="s">
        <v>30</v>
      </c>
      <c r="Z19" s="17" t="s">
        <v>30</v>
      </c>
      <c r="AA19" s="17" t="s">
        <v>30</v>
      </c>
      <c r="AB19" s="17" t="s">
        <v>30</v>
      </c>
      <c r="AC19" s="17" t="s">
        <v>30</v>
      </c>
      <c r="AD19" s="17"/>
      <c r="AE19" s="17"/>
      <c r="AF19" s="17"/>
      <c r="AG19" s="17"/>
      <c r="AH19" s="17"/>
      <c r="AI19" s="17"/>
      <c r="AJ19" s="17"/>
      <c r="AK19" s="17"/>
      <c r="AL19" s="17"/>
      <c r="AM19" s="33"/>
      <c r="AN19" s="15" t="s">
        <v>26</v>
      </c>
      <c r="AO19" s="16" t="s">
        <v>30</v>
      </c>
      <c r="AP19" s="17" t="s">
        <v>30</v>
      </c>
      <c r="AQ19" s="17" t="s">
        <v>30</v>
      </c>
      <c r="AR19" s="17" t="s">
        <v>30</v>
      </c>
      <c r="AS19" s="17" t="s">
        <v>30</v>
      </c>
      <c r="AT19" s="17"/>
      <c r="AU19" s="17"/>
      <c r="AV19" s="17"/>
      <c r="AW19" s="17"/>
      <c r="AX19" s="17"/>
      <c r="AY19" s="17"/>
      <c r="AZ19" s="17"/>
      <c r="BA19" s="17" t="s">
        <v>30</v>
      </c>
      <c r="BB19" s="17"/>
    </row>
    <row r="20" spans="1:54" x14ac:dyDescent="0.2">
      <c r="A20" s="1" t="s">
        <v>27</v>
      </c>
      <c r="B20" s="16" t="s">
        <v>30</v>
      </c>
      <c r="C20" s="18" t="s">
        <v>30</v>
      </c>
      <c r="D20" s="18" t="s">
        <v>30</v>
      </c>
      <c r="E20" s="18">
        <v>361234</v>
      </c>
      <c r="F20" s="18"/>
      <c r="G20" s="18" t="s">
        <v>30</v>
      </c>
      <c r="H20" s="18" t="s">
        <v>30</v>
      </c>
      <c r="I20" s="30"/>
      <c r="J20" s="18" t="s">
        <v>30</v>
      </c>
      <c r="K20" s="18" t="s">
        <v>30</v>
      </c>
      <c r="L20" s="18">
        <v>0</v>
      </c>
      <c r="M20" s="18" t="s">
        <v>30</v>
      </c>
      <c r="N20" s="18" t="s">
        <v>30</v>
      </c>
      <c r="O20" s="18" t="s">
        <v>30</v>
      </c>
      <c r="P20" s="30"/>
      <c r="Q20" s="18" t="s">
        <v>30</v>
      </c>
      <c r="R20" s="18" t="s">
        <v>30</v>
      </c>
      <c r="S20" s="18">
        <v>1450</v>
      </c>
      <c r="T20" s="18"/>
      <c r="U20" s="18" t="s">
        <v>30</v>
      </c>
      <c r="V20" s="18" t="s">
        <v>30</v>
      </c>
      <c r="X20" s="1" t="s">
        <v>27</v>
      </c>
      <c r="Y20" s="16" t="s">
        <v>30</v>
      </c>
      <c r="Z20" s="18" t="s">
        <v>30</v>
      </c>
      <c r="AA20" s="18" t="s">
        <v>30</v>
      </c>
      <c r="AB20" s="18" t="s">
        <v>30</v>
      </c>
      <c r="AC20" s="18" t="s">
        <v>30</v>
      </c>
      <c r="AD20" s="18"/>
      <c r="AE20" s="18"/>
      <c r="AF20" s="18"/>
      <c r="AG20" s="18"/>
      <c r="AH20" s="18"/>
      <c r="AI20" s="18"/>
      <c r="AJ20" s="18"/>
      <c r="AK20" s="18">
        <v>1755</v>
      </c>
      <c r="AL20" s="18"/>
      <c r="AM20" s="33"/>
      <c r="AN20" s="1" t="s">
        <v>27</v>
      </c>
      <c r="AO20" s="16" t="s">
        <v>30</v>
      </c>
      <c r="AP20" s="18" t="s">
        <v>30</v>
      </c>
      <c r="AQ20" s="18" t="s">
        <v>30</v>
      </c>
      <c r="AR20" s="18" t="s">
        <v>30</v>
      </c>
      <c r="AS20" s="18" t="s">
        <v>30</v>
      </c>
      <c r="AT20" s="18"/>
      <c r="AU20" s="18"/>
      <c r="AV20" s="18"/>
      <c r="AW20" s="18"/>
      <c r="AX20" s="18"/>
      <c r="AY20" s="18"/>
      <c r="AZ20" s="18"/>
      <c r="BA20" s="18">
        <v>69602</v>
      </c>
      <c r="BB20" s="18"/>
    </row>
    <row r="21" spans="1:54" x14ac:dyDescent="0.2">
      <c r="A21" s="1" t="s">
        <v>28</v>
      </c>
      <c r="B21" s="16" t="s">
        <v>30</v>
      </c>
      <c r="C21" s="18" t="s">
        <v>30</v>
      </c>
      <c r="D21" s="18" t="s">
        <v>30</v>
      </c>
      <c r="E21" s="18"/>
      <c r="F21" s="18"/>
      <c r="G21" s="18">
        <v>0</v>
      </c>
      <c r="H21" s="18">
        <v>0</v>
      </c>
      <c r="I21" s="30"/>
      <c r="J21" s="18" t="s">
        <v>30</v>
      </c>
      <c r="K21" s="18" t="s">
        <v>30</v>
      </c>
      <c r="L21" s="18" t="s">
        <v>30</v>
      </c>
      <c r="M21" s="18" t="s">
        <v>30</v>
      </c>
      <c r="N21" s="18">
        <v>0</v>
      </c>
      <c r="O21" s="18">
        <v>0</v>
      </c>
      <c r="P21" s="30"/>
      <c r="Q21" s="18" t="s">
        <v>30</v>
      </c>
      <c r="R21" s="18" t="s">
        <v>30</v>
      </c>
      <c r="S21" s="18" t="s">
        <v>30</v>
      </c>
      <c r="T21" s="18"/>
      <c r="U21" s="18"/>
      <c r="V21" s="18"/>
      <c r="X21" s="1" t="s">
        <v>28</v>
      </c>
      <c r="Y21" s="16" t="s">
        <v>30</v>
      </c>
      <c r="Z21" s="18" t="s">
        <v>30</v>
      </c>
      <c r="AA21" s="18" t="s">
        <v>30</v>
      </c>
      <c r="AB21" s="18" t="s">
        <v>30</v>
      </c>
      <c r="AC21" s="18" t="s">
        <v>30</v>
      </c>
      <c r="AD21" s="18"/>
      <c r="AE21" s="18"/>
      <c r="AF21" s="18"/>
      <c r="AG21" s="18"/>
      <c r="AH21" s="18"/>
      <c r="AI21" s="18"/>
      <c r="AJ21" s="18"/>
      <c r="AK21" s="18"/>
      <c r="AL21" s="18"/>
      <c r="AN21" s="1" t="s">
        <v>28</v>
      </c>
      <c r="AO21" s="16" t="s">
        <v>30</v>
      </c>
      <c r="AP21" s="18" t="s">
        <v>30</v>
      </c>
      <c r="AQ21" s="18" t="s">
        <v>30</v>
      </c>
      <c r="AR21" s="18" t="s">
        <v>30</v>
      </c>
      <c r="AS21" s="18" t="s">
        <v>30</v>
      </c>
      <c r="AT21" s="18"/>
      <c r="AU21" s="18"/>
      <c r="AV21" s="18"/>
      <c r="AW21" s="18"/>
      <c r="AX21" s="18"/>
      <c r="AY21" s="18"/>
      <c r="AZ21" s="18"/>
      <c r="BA21" s="18" t="s">
        <v>30</v>
      </c>
      <c r="BB21" s="18"/>
    </row>
    <row r="22" spans="1:54" s="41" customFormat="1" ht="17" thickBot="1" x14ac:dyDescent="0.25">
      <c r="A22" s="38" t="s">
        <v>43</v>
      </c>
      <c r="B22" s="40"/>
      <c r="C22" s="42">
        <v>44762</v>
      </c>
      <c r="D22" s="42">
        <v>44762</v>
      </c>
      <c r="E22" s="42">
        <v>44730</v>
      </c>
      <c r="F22" s="39"/>
      <c r="G22" s="42">
        <v>44721</v>
      </c>
      <c r="H22" s="42">
        <v>44721</v>
      </c>
      <c r="I22" s="40"/>
      <c r="J22" s="42">
        <v>44762</v>
      </c>
      <c r="K22" s="42">
        <v>44762</v>
      </c>
      <c r="L22" s="42">
        <v>44731</v>
      </c>
      <c r="M22" s="42">
        <v>44926</v>
      </c>
      <c r="N22" s="42">
        <v>44721</v>
      </c>
      <c r="O22" s="42">
        <v>44721</v>
      </c>
      <c r="P22" s="40"/>
      <c r="Q22" s="42">
        <v>44762</v>
      </c>
      <c r="R22" s="42">
        <v>44762</v>
      </c>
      <c r="S22" s="42">
        <v>44731</v>
      </c>
      <c r="T22" s="42">
        <v>44712</v>
      </c>
      <c r="U22" s="39"/>
      <c r="V22" s="39"/>
      <c r="X22" s="38" t="s">
        <v>43</v>
      </c>
      <c r="Y22" s="40"/>
      <c r="Z22" s="42">
        <v>44762</v>
      </c>
      <c r="AA22" s="42">
        <v>44762</v>
      </c>
      <c r="AB22" s="42">
        <v>44762</v>
      </c>
      <c r="AC22" s="42">
        <v>44762</v>
      </c>
      <c r="AD22" s="42"/>
      <c r="AE22" s="42"/>
      <c r="AF22" s="42"/>
      <c r="AG22" s="42"/>
      <c r="AH22" s="39"/>
      <c r="AI22" s="42">
        <v>44685</v>
      </c>
      <c r="AJ22" s="39"/>
      <c r="AK22" s="42">
        <v>44682</v>
      </c>
      <c r="AL22" s="42"/>
      <c r="AN22" s="38" t="s">
        <v>43</v>
      </c>
      <c r="AO22" s="40"/>
      <c r="AP22" s="42">
        <v>44762</v>
      </c>
      <c r="AQ22" s="42">
        <v>44762</v>
      </c>
      <c r="AR22" s="42">
        <v>44762</v>
      </c>
      <c r="AS22" s="42">
        <v>44762</v>
      </c>
      <c r="AT22" s="42"/>
      <c r="AU22" s="42"/>
      <c r="AV22" s="42"/>
      <c r="AW22" s="42"/>
      <c r="AX22" s="39"/>
      <c r="AY22" s="42"/>
      <c r="AZ22" s="39"/>
      <c r="BA22" s="42">
        <v>44684</v>
      </c>
      <c r="BB22" s="42"/>
    </row>
    <row r="23" spans="1:54" ht="17" thickTop="1" x14ac:dyDescent="0.2">
      <c r="A23" s="28"/>
      <c r="B23" s="27"/>
      <c r="C23" s="27"/>
      <c r="D23" s="27"/>
      <c r="E23" s="27"/>
      <c r="F23" s="27"/>
      <c r="G23" s="27"/>
      <c r="H23" s="8"/>
      <c r="I23" s="9"/>
      <c r="J23" s="8"/>
      <c r="K23" s="8"/>
      <c r="L23" s="8"/>
      <c r="M23" s="8"/>
      <c r="N23" s="8"/>
      <c r="O23" s="8"/>
      <c r="P23" s="9"/>
      <c r="Q23" s="8"/>
      <c r="R23" s="8"/>
      <c r="S23" s="8"/>
      <c r="T23" s="8"/>
      <c r="U23" s="8"/>
      <c r="V23" s="8"/>
      <c r="X23" s="28"/>
      <c r="Y23" s="27"/>
      <c r="Z23" s="27"/>
      <c r="AA23" s="27"/>
      <c r="AB23" s="27"/>
      <c r="AC23" s="27"/>
      <c r="AD23" s="27"/>
      <c r="AE23" s="8"/>
      <c r="AF23" s="27"/>
      <c r="AG23" s="27"/>
      <c r="AH23" s="27"/>
      <c r="AI23" s="27"/>
      <c r="AJ23" s="27"/>
      <c r="AK23" s="27"/>
      <c r="AL23" s="8"/>
      <c r="AP23" s="27"/>
      <c r="AQ23" s="27"/>
      <c r="AR23" s="27"/>
      <c r="AS23" s="27"/>
      <c r="AT23" s="27"/>
      <c r="AU23" s="8"/>
      <c r="AV23" s="27"/>
      <c r="AW23" s="27"/>
      <c r="AX23" s="27"/>
      <c r="AY23" s="27"/>
      <c r="AZ23" s="27"/>
      <c r="BA23" s="27"/>
      <c r="BB23" s="8"/>
    </row>
    <row r="24" spans="1:54" x14ac:dyDescent="0.2">
      <c r="A24" s="25" t="s">
        <v>29</v>
      </c>
      <c r="B24" s="37"/>
      <c r="C24" s="2" t="s">
        <v>5</v>
      </c>
      <c r="D24" s="2" t="s">
        <v>95</v>
      </c>
      <c r="E24" s="2" t="s">
        <v>7</v>
      </c>
      <c r="F24" s="2" t="s">
        <v>8</v>
      </c>
      <c r="G24" s="2" t="s">
        <v>9</v>
      </c>
      <c r="H24" s="2" t="s">
        <v>10</v>
      </c>
      <c r="I24" s="37"/>
      <c r="J24" s="2" t="s">
        <v>5</v>
      </c>
      <c r="K24" s="2" t="s">
        <v>95</v>
      </c>
      <c r="L24" s="2" t="s">
        <v>7</v>
      </c>
      <c r="M24" s="2" t="s">
        <v>8</v>
      </c>
      <c r="N24" s="2" t="s">
        <v>9</v>
      </c>
      <c r="O24" s="2" t="s">
        <v>10</v>
      </c>
      <c r="P24" s="37"/>
      <c r="Q24" s="2" t="s">
        <v>5</v>
      </c>
      <c r="R24" s="2" t="s">
        <v>95</v>
      </c>
      <c r="S24" s="2" t="s">
        <v>7</v>
      </c>
      <c r="T24" s="2" t="s">
        <v>8</v>
      </c>
      <c r="U24" s="2" t="s">
        <v>9</v>
      </c>
      <c r="V24" s="2" t="s">
        <v>10</v>
      </c>
      <c r="Y24" s="25" t="s">
        <v>29</v>
      </c>
      <c r="Z24" s="2" t="s">
        <v>59</v>
      </c>
      <c r="AA24" s="2" t="s">
        <v>61</v>
      </c>
      <c r="AB24" s="2" t="s">
        <v>62</v>
      </c>
      <c r="AC24" s="2" t="s">
        <v>63</v>
      </c>
      <c r="AD24" s="2" t="s">
        <v>64</v>
      </c>
      <c r="AE24" s="2" t="s">
        <v>65</v>
      </c>
      <c r="AF24" s="2" t="s">
        <v>66</v>
      </c>
      <c r="AG24" s="2" t="s">
        <v>67</v>
      </c>
      <c r="AH24" s="2" t="s">
        <v>68</v>
      </c>
      <c r="AI24" s="2" t="s">
        <v>69</v>
      </c>
      <c r="AJ24" s="2" t="s">
        <v>70</v>
      </c>
      <c r="AK24" s="2" t="s">
        <v>71</v>
      </c>
      <c r="AL24" s="2" t="s">
        <v>72</v>
      </c>
      <c r="AO24" s="25" t="s">
        <v>29</v>
      </c>
      <c r="AP24" s="2" t="s">
        <v>59</v>
      </c>
      <c r="AQ24" s="2" t="s">
        <v>61</v>
      </c>
      <c r="AR24" s="2" t="s">
        <v>62</v>
      </c>
      <c r="AS24" s="2" t="s">
        <v>63</v>
      </c>
      <c r="AT24" s="2" t="s">
        <v>64</v>
      </c>
      <c r="AU24" s="2" t="s">
        <v>65</v>
      </c>
      <c r="AV24" s="2" t="s">
        <v>66</v>
      </c>
      <c r="AW24" s="2" t="s">
        <v>67</v>
      </c>
      <c r="AX24" s="2" t="s">
        <v>68</v>
      </c>
      <c r="AY24" s="2" t="s">
        <v>69</v>
      </c>
      <c r="AZ24" s="2" t="s">
        <v>70</v>
      </c>
      <c r="BA24" s="2" t="s">
        <v>71</v>
      </c>
      <c r="BB24" s="2" t="s">
        <v>72</v>
      </c>
    </row>
    <row r="25" spans="1:54" x14ac:dyDescent="0.2">
      <c r="A25" s="28">
        <f>B7</f>
        <v>74012</v>
      </c>
      <c r="B25" s="36" t="s">
        <v>14</v>
      </c>
      <c r="C25">
        <f>C7</f>
        <v>31619</v>
      </c>
      <c r="D25">
        <f>D7</f>
        <v>31619</v>
      </c>
      <c r="F25">
        <f>F7</f>
        <v>0</v>
      </c>
      <c r="G25">
        <f>G7</f>
        <v>31292</v>
      </c>
      <c r="H25">
        <f>H7</f>
        <v>30645</v>
      </c>
      <c r="I25" s="36" t="s">
        <v>14</v>
      </c>
      <c r="J25">
        <f>J7</f>
        <v>40307</v>
      </c>
      <c r="K25">
        <f t="shared" ref="K25:O25" si="0">K7</f>
        <v>40307</v>
      </c>
      <c r="L25">
        <f t="shared" si="0"/>
        <v>41683</v>
      </c>
      <c r="M25">
        <f t="shared" si="0"/>
        <v>26176</v>
      </c>
      <c r="N25">
        <f t="shared" si="0"/>
        <v>33992</v>
      </c>
      <c r="O25">
        <f t="shared" si="0"/>
        <v>31512</v>
      </c>
      <c r="P25" s="36" t="s">
        <v>14</v>
      </c>
      <c r="Q25">
        <f>Q7</f>
        <v>7929</v>
      </c>
      <c r="R25">
        <f t="shared" ref="R25:V25" si="1">R7</f>
        <v>7929</v>
      </c>
      <c r="S25">
        <f t="shared" si="1"/>
        <v>8769</v>
      </c>
      <c r="T25">
        <f t="shared" si="1"/>
        <v>6545</v>
      </c>
      <c r="U25">
        <f t="shared" si="1"/>
        <v>0</v>
      </c>
      <c r="V25">
        <f t="shared" si="1"/>
        <v>0</v>
      </c>
      <c r="X25" s="36" t="s">
        <v>14</v>
      </c>
      <c r="Y25" s="28">
        <f>Y7</f>
        <v>74012</v>
      </c>
      <c r="Z25">
        <f>Z7</f>
        <v>11200</v>
      </c>
      <c r="AA25">
        <f>AA7</f>
        <v>30156</v>
      </c>
      <c r="AC25">
        <f>AC7</f>
        <v>10871</v>
      </c>
      <c r="AD25">
        <f>AD7</f>
        <v>0</v>
      </c>
      <c r="AE25">
        <f>AE7</f>
        <v>0</v>
      </c>
      <c r="AF25">
        <f t="shared" ref="AF25:AJ25" si="2">AF7</f>
        <v>0</v>
      </c>
      <c r="AG25">
        <f t="shared" si="2"/>
        <v>0</v>
      </c>
      <c r="AH25">
        <f t="shared" si="2"/>
        <v>0</v>
      </c>
      <c r="AI25">
        <f t="shared" si="2"/>
        <v>51837</v>
      </c>
      <c r="AJ25">
        <f t="shared" si="2"/>
        <v>0</v>
      </c>
      <c r="AK25">
        <f>AK7</f>
        <v>3538</v>
      </c>
      <c r="AL25">
        <f>AL7</f>
        <v>0</v>
      </c>
      <c r="AN25" s="36" t="s">
        <v>14</v>
      </c>
      <c r="AO25" s="28">
        <f>Y25</f>
        <v>74012</v>
      </c>
      <c r="AP25">
        <f t="shared" ref="AP25:AU25" si="3">AP7</f>
        <v>4643</v>
      </c>
      <c r="AQ25">
        <f t="shared" si="3"/>
        <v>29279</v>
      </c>
      <c r="AR25">
        <f t="shared" si="3"/>
        <v>40793</v>
      </c>
      <c r="AS25">
        <f t="shared" si="3"/>
        <v>5720</v>
      </c>
      <c r="AT25">
        <f t="shared" si="3"/>
        <v>0</v>
      </c>
      <c r="AU25">
        <f t="shared" si="3"/>
        <v>0</v>
      </c>
      <c r="AV25">
        <f t="shared" ref="AV25:AZ25" si="4">AV7</f>
        <v>0</v>
      </c>
      <c r="AW25">
        <f t="shared" si="4"/>
        <v>0</v>
      </c>
      <c r="AX25">
        <f t="shared" si="4"/>
        <v>0</v>
      </c>
      <c r="AY25">
        <f t="shared" si="4"/>
        <v>0</v>
      </c>
      <c r="AZ25">
        <f t="shared" si="4"/>
        <v>0</v>
      </c>
      <c r="BA25">
        <f>BA7</f>
        <v>76170</v>
      </c>
      <c r="BB25">
        <f>BB7</f>
        <v>0</v>
      </c>
    </row>
    <row r="26" spans="1:54" x14ac:dyDescent="0.2">
      <c r="A26" s="28">
        <f>B8</f>
        <v>36600</v>
      </c>
      <c r="B26" s="36" t="s">
        <v>15</v>
      </c>
      <c r="C26">
        <f>C9</f>
        <v>18241</v>
      </c>
      <c r="D26">
        <f t="shared" ref="D26:H26" si="5">D9</f>
        <v>18241</v>
      </c>
      <c r="F26">
        <f t="shared" si="5"/>
        <v>0</v>
      </c>
      <c r="G26">
        <f t="shared" si="5"/>
        <v>18218</v>
      </c>
      <c r="H26">
        <f t="shared" si="5"/>
        <v>17732</v>
      </c>
      <c r="I26" s="36" t="s">
        <v>15</v>
      </c>
      <c r="J26">
        <f>J9</f>
        <v>23207</v>
      </c>
      <c r="K26">
        <f t="shared" ref="K26:N26" si="6">K9</f>
        <v>23207</v>
      </c>
      <c r="L26">
        <f t="shared" si="6"/>
        <v>24711</v>
      </c>
      <c r="M26">
        <f t="shared" si="6"/>
        <v>16197</v>
      </c>
      <c r="N26">
        <f t="shared" si="6"/>
        <v>14655</v>
      </c>
      <c r="O26">
        <f>O9</f>
        <v>18472</v>
      </c>
      <c r="P26" s="36" t="s">
        <v>15</v>
      </c>
      <c r="Q26">
        <f>Q9</f>
        <v>0</v>
      </c>
      <c r="R26">
        <f t="shared" ref="R26:V26" si="7">R9</f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X26" s="36" t="s">
        <v>15</v>
      </c>
      <c r="Y26" s="28">
        <f>Y8</f>
        <v>36600</v>
      </c>
      <c r="Z26">
        <f>Z9</f>
        <v>7655</v>
      </c>
      <c r="AA26">
        <f t="shared" ref="AA26" si="8">AA9</f>
        <v>17250</v>
      </c>
      <c r="AC26">
        <f t="shared" ref="AC26:AI26" si="9">AC9</f>
        <v>4225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H26">
        <f t="shared" si="9"/>
        <v>0</v>
      </c>
      <c r="AI26">
        <f t="shared" si="9"/>
        <v>4181</v>
      </c>
      <c r="AJ26">
        <f t="shared" ref="AJ26:AL26" si="10">AJ9</f>
        <v>0</v>
      </c>
      <c r="AK26">
        <f t="shared" si="10"/>
        <v>0</v>
      </c>
      <c r="AL26">
        <f t="shared" si="10"/>
        <v>0</v>
      </c>
      <c r="AN26" s="36" t="s">
        <v>15</v>
      </c>
      <c r="AO26" s="28">
        <f t="shared" ref="AO26:AO28" si="11">Y26</f>
        <v>36600</v>
      </c>
      <c r="AP26">
        <f>AP9</f>
        <v>5</v>
      </c>
      <c r="AQ26">
        <f t="shared" ref="AQ26:AR26" si="12">AQ9</f>
        <v>16494</v>
      </c>
      <c r="AR26">
        <f t="shared" si="12"/>
        <v>23204</v>
      </c>
      <c r="AS26">
        <f t="shared" ref="AS26:BB26" si="13">AS9</f>
        <v>2</v>
      </c>
      <c r="AT26">
        <f t="shared" si="13"/>
        <v>0</v>
      </c>
      <c r="AU26">
        <f t="shared" si="13"/>
        <v>0</v>
      </c>
      <c r="AV26">
        <f t="shared" si="13"/>
        <v>0</v>
      </c>
      <c r="AW26">
        <f t="shared" si="13"/>
        <v>0</v>
      </c>
      <c r="AX26">
        <f t="shared" si="13"/>
        <v>0</v>
      </c>
      <c r="AY26">
        <f t="shared" si="13"/>
        <v>0</v>
      </c>
      <c r="AZ26">
        <f t="shared" si="13"/>
        <v>0</v>
      </c>
      <c r="BA26">
        <f t="shared" si="13"/>
        <v>0</v>
      </c>
      <c r="BB26">
        <f t="shared" si="13"/>
        <v>0</v>
      </c>
    </row>
    <row r="27" spans="1:54" x14ac:dyDescent="0.2">
      <c r="A27" s="28">
        <f>B11</f>
        <v>27297</v>
      </c>
      <c r="B27" s="36" t="s">
        <v>31</v>
      </c>
      <c r="C27">
        <f>C11</f>
        <v>0</v>
      </c>
      <c r="D27">
        <f t="shared" ref="D27:H27" si="14">D11</f>
        <v>0</v>
      </c>
      <c r="F27">
        <f t="shared" si="14"/>
        <v>0</v>
      </c>
      <c r="G27">
        <f t="shared" si="14"/>
        <v>2928</v>
      </c>
      <c r="H27">
        <f t="shared" si="14"/>
        <v>0</v>
      </c>
      <c r="I27" s="36" t="s">
        <v>31</v>
      </c>
      <c r="J27">
        <f>J11</f>
        <v>0</v>
      </c>
      <c r="K27">
        <f t="shared" ref="K27:O27" si="15">K11</f>
        <v>0</v>
      </c>
      <c r="L27">
        <f t="shared" si="15"/>
        <v>0</v>
      </c>
      <c r="M27">
        <f t="shared" si="15"/>
        <v>0</v>
      </c>
      <c r="N27">
        <f t="shared" si="15"/>
        <v>5549</v>
      </c>
      <c r="O27">
        <f t="shared" si="15"/>
        <v>0</v>
      </c>
      <c r="P27" s="36" t="s">
        <v>31</v>
      </c>
      <c r="Q27">
        <f>Q11</f>
        <v>64</v>
      </c>
      <c r="R27">
        <f t="shared" ref="R27:V27" si="16">R11</f>
        <v>0</v>
      </c>
      <c r="S27">
        <f t="shared" si="16"/>
        <v>4894</v>
      </c>
      <c r="T27">
        <f t="shared" si="16"/>
        <v>3664</v>
      </c>
      <c r="U27">
        <f t="shared" si="16"/>
        <v>0</v>
      </c>
      <c r="V27">
        <f t="shared" si="16"/>
        <v>0</v>
      </c>
      <c r="X27" s="36" t="s">
        <v>31</v>
      </c>
      <c r="Y27" s="28">
        <f>Y11</f>
        <v>27297</v>
      </c>
      <c r="Z27">
        <f>Z11</f>
        <v>0</v>
      </c>
      <c r="AA27">
        <f t="shared" ref="AA27:AE27" si="17">AA11</f>
        <v>0</v>
      </c>
      <c r="AB27">
        <f t="shared" si="17"/>
        <v>0</v>
      </c>
      <c r="AC27">
        <f t="shared" si="17"/>
        <v>38</v>
      </c>
      <c r="AD27">
        <f t="shared" si="17"/>
        <v>0</v>
      </c>
      <c r="AE27">
        <f t="shared" si="17"/>
        <v>0</v>
      </c>
      <c r="AF27">
        <f t="shared" ref="AF27:AL27" si="18">AF11</f>
        <v>0</v>
      </c>
      <c r="AG27">
        <f t="shared" si="18"/>
        <v>0</v>
      </c>
      <c r="AH27">
        <f t="shared" si="18"/>
        <v>0</v>
      </c>
      <c r="AI27">
        <f t="shared" si="18"/>
        <v>756</v>
      </c>
      <c r="AJ27">
        <f t="shared" si="18"/>
        <v>0</v>
      </c>
      <c r="AK27">
        <f t="shared" si="18"/>
        <v>565</v>
      </c>
      <c r="AL27">
        <f t="shared" si="18"/>
        <v>0</v>
      </c>
      <c r="AN27" s="36" t="s">
        <v>31</v>
      </c>
      <c r="AO27" s="28">
        <f t="shared" si="11"/>
        <v>27297</v>
      </c>
      <c r="AP27">
        <f>AP11</f>
        <v>166</v>
      </c>
      <c r="AQ27">
        <f t="shared" ref="AQ27:BB27" si="19">AQ11</f>
        <v>5</v>
      </c>
      <c r="AR27">
        <f t="shared" si="19"/>
        <v>18</v>
      </c>
      <c r="AS27">
        <f t="shared" si="19"/>
        <v>82</v>
      </c>
      <c r="AT27">
        <f t="shared" si="19"/>
        <v>0</v>
      </c>
      <c r="AU27">
        <f t="shared" si="19"/>
        <v>0</v>
      </c>
      <c r="AV27">
        <f t="shared" si="19"/>
        <v>0</v>
      </c>
      <c r="AW27">
        <f t="shared" si="19"/>
        <v>0</v>
      </c>
      <c r="AX27">
        <f t="shared" si="19"/>
        <v>0</v>
      </c>
      <c r="AY27">
        <f t="shared" si="19"/>
        <v>0</v>
      </c>
      <c r="AZ27">
        <f t="shared" si="19"/>
        <v>0</v>
      </c>
      <c r="BA27">
        <f t="shared" si="19"/>
        <v>1836</v>
      </c>
      <c r="BB27">
        <f t="shared" si="19"/>
        <v>0</v>
      </c>
    </row>
    <row r="28" spans="1:54" x14ac:dyDescent="0.2">
      <c r="A28" s="28">
        <f>B14</f>
        <v>37412</v>
      </c>
      <c r="B28" s="36" t="s">
        <v>21</v>
      </c>
      <c r="C28">
        <f>C14</f>
        <v>13271</v>
      </c>
      <c r="D28">
        <f t="shared" ref="D28:F28" si="20">D14</f>
        <v>13271</v>
      </c>
      <c r="F28">
        <f t="shared" si="20"/>
        <v>0</v>
      </c>
      <c r="H28">
        <f t="shared" ref="H28" si="21">H14</f>
        <v>12913</v>
      </c>
      <c r="I28" s="36" t="s">
        <v>21</v>
      </c>
      <c r="J28">
        <f>J14</f>
        <v>17100</v>
      </c>
      <c r="K28">
        <f t="shared" ref="K28:O28" si="22">K14</f>
        <v>17100</v>
      </c>
      <c r="L28">
        <f t="shared" si="22"/>
        <v>16972</v>
      </c>
      <c r="M28">
        <f t="shared" si="22"/>
        <v>9979</v>
      </c>
      <c r="N28">
        <f>N14</f>
        <v>13788</v>
      </c>
      <c r="O28">
        <f t="shared" si="22"/>
        <v>13040</v>
      </c>
      <c r="P28" s="36" t="s">
        <v>21</v>
      </c>
      <c r="Q28">
        <f>Q14</f>
        <v>7835</v>
      </c>
      <c r="R28">
        <f t="shared" ref="R28:T28" si="23">R14</f>
        <v>7835</v>
      </c>
      <c r="S28">
        <f t="shared" si="23"/>
        <v>2414</v>
      </c>
      <c r="T28">
        <f t="shared" si="23"/>
        <v>1214</v>
      </c>
      <c r="V28">
        <f t="shared" ref="V28" si="24">V14</f>
        <v>0</v>
      </c>
      <c r="X28" s="36" t="s">
        <v>21</v>
      </c>
      <c r="Y28" s="28">
        <f>Y14</f>
        <v>37412</v>
      </c>
      <c r="Z28">
        <f>Z14</f>
        <v>3545</v>
      </c>
      <c r="AA28">
        <f t="shared" ref="AA28:AK28" si="25">AA14</f>
        <v>12813</v>
      </c>
      <c r="AB28">
        <f t="shared" si="25"/>
        <v>16206</v>
      </c>
      <c r="AC28">
        <f t="shared" si="25"/>
        <v>6594</v>
      </c>
      <c r="AD28">
        <f t="shared" si="25"/>
        <v>0</v>
      </c>
      <c r="AE28">
        <f t="shared" si="25"/>
        <v>0</v>
      </c>
      <c r="AF28">
        <f t="shared" si="25"/>
        <v>0</v>
      </c>
      <c r="AG28">
        <f t="shared" si="25"/>
        <v>0</v>
      </c>
      <c r="AH28">
        <f t="shared" si="25"/>
        <v>0</v>
      </c>
      <c r="AI28">
        <f t="shared" si="25"/>
        <v>46690</v>
      </c>
      <c r="AJ28">
        <f t="shared" si="25"/>
        <v>0</v>
      </c>
      <c r="AK28">
        <f t="shared" si="25"/>
        <v>360</v>
      </c>
      <c r="AL28">
        <f t="shared" ref="AL28" si="26">AL14</f>
        <v>0</v>
      </c>
      <c r="AN28" s="36" t="s">
        <v>21</v>
      </c>
      <c r="AO28" s="28">
        <f t="shared" si="11"/>
        <v>37412</v>
      </c>
      <c r="AP28">
        <f>AP14</f>
        <v>4342</v>
      </c>
      <c r="AQ28">
        <f t="shared" ref="AQ28:BB28" si="27">AQ14</f>
        <v>12685</v>
      </c>
      <c r="AR28">
        <f t="shared" si="27"/>
        <v>17558</v>
      </c>
      <c r="AS28">
        <f t="shared" si="27"/>
        <v>5592</v>
      </c>
      <c r="AT28">
        <f t="shared" si="27"/>
        <v>0</v>
      </c>
      <c r="AU28">
        <f t="shared" si="27"/>
        <v>0</v>
      </c>
      <c r="AV28">
        <f t="shared" si="27"/>
        <v>0</v>
      </c>
      <c r="AW28">
        <f t="shared" si="27"/>
        <v>0</v>
      </c>
      <c r="AX28">
        <f t="shared" si="27"/>
        <v>0</v>
      </c>
      <c r="AY28">
        <f t="shared" si="27"/>
        <v>0</v>
      </c>
      <c r="AZ28">
        <f t="shared" si="27"/>
        <v>0</v>
      </c>
      <c r="BA28">
        <f t="shared" si="27"/>
        <v>1524</v>
      </c>
      <c r="BB28">
        <f t="shared" si="27"/>
        <v>0</v>
      </c>
    </row>
    <row r="29" spans="1:54" x14ac:dyDescent="0.2">
      <c r="A29" s="28">
        <v>0</v>
      </c>
      <c r="B29" s="29" t="s">
        <v>24</v>
      </c>
      <c r="C29">
        <f>C17</f>
        <v>107</v>
      </c>
      <c r="D29">
        <f t="shared" ref="D29:H29" si="28">D17</f>
        <v>0</v>
      </c>
      <c r="F29">
        <f t="shared" si="28"/>
        <v>0</v>
      </c>
      <c r="G29">
        <f t="shared" si="28"/>
        <v>0</v>
      </c>
      <c r="H29">
        <f t="shared" si="28"/>
        <v>0</v>
      </c>
      <c r="I29" s="29" t="s">
        <v>24</v>
      </c>
      <c r="J29">
        <f>J17</f>
        <v>0</v>
      </c>
      <c r="K29">
        <f t="shared" ref="K29:O29" si="29">K17</f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 t="str">
        <f t="shared" si="29"/>
        <v>-</v>
      </c>
      <c r="P29" s="29" t="s">
        <v>24</v>
      </c>
      <c r="Q29">
        <f>Q17</f>
        <v>30</v>
      </c>
      <c r="R29">
        <f t="shared" ref="R29:V29" si="30">R17</f>
        <v>0</v>
      </c>
      <c r="S29">
        <f t="shared" si="30"/>
        <v>11</v>
      </c>
      <c r="T29">
        <f t="shared" si="30"/>
        <v>1610</v>
      </c>
      <c r="U29">
        <f t="shared" si="30"/>
        <v>0</v>
      </c>
      <c r="V29">
        <f t="shared" si="30"/>
        <v>0</v>
      </c>
      <c r="X29" s="29" t="s">
        <v>24</v>
      </c>
      <c r="Y29" s="28">
        <f>Y17</f>
        <v>0</v>
      </c>
      <c r="Z29" s="28">
        <f t="shared" ref="Z29:AL29" si="31">Z17</f>
        <v>0</v>
      </c>
      <c r="AA29" s="28">
        <f t="shared" si="31"/>
        <v>93</v>
      </c>
      <c r="AB29" s="28">
        <f t="shared" si="31"/>
        <v>0</v>
      </c>
      <c r="AC29" s="28">
        <f t="shared" si="31"/>
        <v>14</v>
      </c>
      <c r="AD29" s="28">
        <f t="shared" si="31"/>
        <v>0</v>
      </c>
      <c r="AE29" s="28">
        <f t="shared" si="31"/>
        <v>0</v>
      </c>
      <c r="AF29" s="28">
        <f t="shared" si="31"/>
        <v>0</v>
      </c>
      <c r="AG29" s="28">
        <f t="shared" si="31"/>
        <v>0</v>
      </c>
      <c r="AH29" s="28">
        <f t="shared" si="31"/>
        <v>0</v>
      </c>
      <c r="AI29" s="28">
        <f t="shared" si="31"/>
        <v>210</v>
      </c>
      <c r="AJ29" s="28">
        <f t="shared" si="31"/>
        <v>0</v>
      </c>
      <c r="AK29" s="28">
        <f t="shared" si="31"/>
        <v>858</v>
      </c>
      <c r="AL29" s="28">
        <f t="shared" si="31"/>
        <v>0</v>
      </c>
      <c r="AN29" s="29" t="s">
        <v>24</v>
      </c>
      <c r="AO29" s="28">
        <f>AO17</f>
        <v>0</v>
      </c>
      <c r="AP29" s="28">
        <f t="shared" ref="AP29:BB29" si="32">AP17</f>
        <v>130</v>
      </c>
      <c r="AQ29" s="28">
        <f t="shared" si="32"/>
        <v>95</v>
      </c>
      <c r="AR29" s="28">
        <f t="shared" si="32"/>
        <v>13</v>
      </c>
      <c r="AS29" s="28">
        <f t="shared" si="32"/>
        <v>44</v>
      </c>
      <c r="AT29" s="28">
        <f t="shared" si="32"/>
        <v>0</v>
      </c>
      <c r="AU29" s="28">
        <f t="shared" si="32"/>
        <v>0</v>
      </c>
      <c r="AV29" s="28">
        <f t="shared" si="32"/>
        <v>0</v>
      </c>
      <c r="AW29" s="28">
        <f t="shared" si="32"/>
        <v>0</v>
      </c>
      <c r="AX29" s="28">
        <f t="shared" si="32"/>
        <v>0</v>
      </c>
      <c r="AY29" s="28">
        <f t="shared" si="32"/>
        <v>0</v>
      </c>
      <c r="AZ29" s="28">
        <f t="shared" si="32"/>
        <v>0</v>
      </c>
      <c r="BA29" s="28">
        <f t="shared" si="32"/>
        <v>3208</v>
      </c>
      <c r="BB29" s="28">
        <f t="shared" si="32"/>
        <v>0</v>
      </c>
    </row>
    <row r="30" spans="1:54" x14ac:dyDescent="0.2">
      <c r="A30" s="28">
        <v>0</v>
      </c>
      <c r="B30" s="29" t="s">
        <v>26</v>
      </c>
      <c r="I30" s="29" t="s">
        <v>26</v>
      </c>
      <c r="P30" s="29" t="s">
        <v>26</v>
      </c>
      <c r="X30" s="29" t="s">
        <v>26</v>
      </c>
      <c r="Y30" s="29"/>
      <c r="AN30" s="29" t="s">
        <v>26</v>
      </c>
      <c r="AO30" s="29"/>
    </row>
    <row r="31" spans="1:54" x14ac:dyDescent="0.2">
      <c r="A31" s="28"/>
      <c r="B31" s="28"/>
      <c r="C31" s="28"/>
      <c r="D31" s="28"/>
      <c r="E31" s="28"/>
      <c r="F31" s="28"/>
      <c r="G31" s="28"/>
      <c r="X31" s="28"/>
      <c r="Y31" s="28"/>
      <c r="Z31" s="28"/>
      <c r="AA31" s="28"/>
      <c r="AB31" s="28"/>
      <c r="AC31" s="28"/>
      <c r="AD31" s="28"/>
    </row>
    <row r="32" spans="1:54" x14ac:dyDescent="0.2">
      <c r="A32" s="28"/>
      <c r="B32" s="28"/>
      <c r="C32" s="28"/>
      <c r="D32" s="28"/>
      <c r="E32" s="28"/>
      <c r="F32" s="28"/>
      <c r="G32" s="28"/>
    </row>
    <row r="33" spans="1:7" x14ac:dyDescent="0.2">
      <c r="A33" s="28"/>
      <c r="B33" s="28"/>
      <c r="C33" s="28"/>
      <c r="D33" s="28"/>
      <c r="E33" s="28"/>
      <c r="F33" s="28"/>
      <c r="G33" s="28"/>
    </row>
    <row r="34" spans="1:7" x14ac:dyDescent="0.2">
      <c r="A34" s="28"/>
      <c r="B34" s="28"/>
      <c r="C34" s="28"/>
      <c r="D34" s="28"/>
      <c r="E34" s="28"/>
      <c r="F34" s="28"/>
      <c r="G34" s="28"/>
    </row>
    <row r="35" spans="1:7" x14ac:dyDescent="0.2">
      <c r="A35" s="28"/>
      <c r="B35" s="28"/>
      <c r="C35" s="28"/>
      <c r="D35" s="28"/>
      <c r="E35" s="28"/>
      <c r="F35" s="28"/>
      <c r="G35" s="28"/>
    </row>
    <row r="36" spans="1:7" x14ac:dyDescent="0.2">
      <c r="A36" s="28"/>
      <c r="B36" s="28"/>
      <c r="C36" s="28"/>
      <c r="D36" s="28"/>
      <c r="E36" s="28"/>
      <c r="F36" s="28"/>
      <c r="G36" s="28"/>
    </row>
    <row r="37" spans="1:7" x14ac:dyDescent="0.2">
      <c r="A37" s="28"/>
      <c r="B37" s="28"/>
      <c r="C37" s="28"/>
      <c r="D37" s="28"/>
      <c r="E37" s="28"/>
      <c r="F37" s="28"/>
      <c r="G37" s="28"/>
    </row>
    <row r="38" spans="1:7" x14ac:dyDescent="0.2">
      <c r="A38" s="28"/>
      <c r="B38" s="28"/>
      <c r="C38" s="28"/>
      <c r="D38" s="28"/>
      <c r="E38" s="28"/>
      <c r="F38" s="28"/>
      <c r="G38" s="28"/>
    </row>
    <row r="39" spans="1:7" x14ac:dyDescent="0.2">
      <c r="A39" s="28"/>
      <c r="B39" s="28"/>
      <c r="C39" s="28"/>
      <c r="D39" s="28"/>
      <c r="E39" s="28"/>
      <c r="F39" s="28"/>
      <c r="G39" s="28"/>
    </row>
    <row r="40" spans="1:7" x14ac:dyDescent="0.2">
      <c r="A40" s="28"/>
      <c r="B40" s="28"/>
      <c r="C40" s="28"/>
      <c r="D40" s="28"/>
      <c r="E40" s="28"/>
      <c r="F40" s="28"/>
      <c r="G40" s="28"/>
    </row>
    <row r="41" spans="1:7" x14ac:dyDescent="0.2">
      <c r="A41" s="28"/>
      <c r="B41" s="28"/>
      <c r="C41" s="28"/>
      <c r="D41" s="28"/>
      <c r="E41" s="28"/>
      <c r="F41" s="28"/>
      <c r="G41" s="28"/>
    </row>
    <row r="42" spans="1:7" x14ac:dyDescent="0.2">
      <c r="A42" s="28"/>
      <c r="B42" s="28"/>
      <c r="C42" s="28"/>
      <c r="D42" s="28"/>
      <c r="E42" s="28"/>
      <c r="F42" s="28"/>
      <c r="G42" s="28"/>
    </row>
    <row r="43" spans="1:7" x14ac:dyDescent="0.2">
      <c r="A43" s="28"/>
      <c r="B43" s="28"/>
      <c r="C43" s="28"/>
      <c r="D43" s="28"/>
      <c r="E43" s="28"/>
      <c r="F43" s="28"/>
      <c r="G43" s="28"/>
    </row>
    <row r="44" spans="1:7" x14ac:dyDescent="0.2">
      <c r="A44" s="28"/>
      <c r="B44" s="28"/>
      <c r="C44" s="28"/>
      <c r="D44" s="28"/>
      <c r="E44" s="28"/>
      <c r="F44" s="28"/>
      <c r="G44" s="28"/>
    </row>
    <row r="45" spans="1:7" x14ac:dyDescent="0.2">
      <c r="A45" s="28"/>
      <c r="B45" s="28"/>
      <c r="C45" s="28"/>
      <c r="D45" s="28"/>
      <c r="E45" s="28"/>
      <c r="F45" s="28"/>
      <c r="G45" s="28"/>
    </row>
    <row r="46" spans="1:7" x14ac:dyDescent="0.2">
      <c r="A46" s="28"/>
      <c r="B46" s="28"/>
      <c r="C46" s="28"/>
      <c r="D46" s="28"/>
      <c r="E46" s="28"/>
      <c r="F46" s="28"/>
      <c r="G46" s="28"/>
    </row>
    <row r="47" spans="1:7" x14ac:dyDescent="0.2">
      <c r="A47" s="28"/>
      <c r="B47" s="28"/>
      <c r="C47" s="28"/>
      <c r="D47" s="28"/>
      <c r="E47" s="28"/>
      <c r="F47" s="28"/>
      <c r="G47" s="28"/>
    </row>
    <row r="48" spans="1:7" x14ac:dyDescent="0.2">
      <c r="A48" s="28"/>
      <c r="B48" s="28"/>
      <c r="C48" s="28"/>
      <c r="D48" s="28"/>
      <c r="E48" s="28"/>
      <c r="F48" s="28"/>
      <c r="G48" s="28"/>
    </row>
    <row r="49" spans="1:34" x14ac:dyDescent="0.2">
      <c r="A49" s="28"/>
      <c r="B49" s="28"/>
      <c r="C49" s="28"/>
      <c r="D49" s="28"/>
      <c r="E49" s="28"/>
      <c r="F49" s="28"/>
      <c r="G49" s="28"/>
    </row>
    <row r="50" spans="1:34" x14ac:dyDescent="0.2">
      <c r="A50" s="28"/>
      <c r="B50" s="28"/>
      <c r="C50" s="28"/>
      <c r="D50" s="28"/>
      <c r="E50" s="28"/>
      <c r="F50" s="28"/>
      <c r="G50" s="28"/>
    </row>
    <row r="51" spans="1:34" x14ac:dyDescent="0.2">
      <c r="A51" s="28"/>
      <c r="B51" s="28"/>
      <c r="C51" s="28"/>
      <c r="D51" s="28"/>
      <c r="E51" s="28"/>
      <c r="F51" s="28"/>
      <c r="G51" s="28"/>
    </row>
    <row r="52" spans="1:34" x14ac:dyDescent="0.2">
      <c r="A52" s="27" t="s">
        <v>51</v>
      </c>
      <c r="B52" s="27"/>
      <c r="C52" s="27"/>
      <c r="D52" s="27"/>
      <c r="E52" s="28"/>
      <c r="F52" s="28"/>
      <c r="G52" s="28"/>
      <c r="I52" s="27" t="s">
        <v>35</v>
      </c>
      <c r="Q52" t="s">
        <v>50</v>
      </c>
      <c r="Z52" t="s">
        <v>84</v>
      </c>
      <c r="AH52" t="s">
        <v>79</v>
      </c>
    </row>
    <row r="53" spans="1:34" x14ac:dyDescent="0.2">
      <c r="A53" s="27">
        <v>31499</v>
      </c>
      <c r="B53" s="27"/>
      <c r="C53" s="27"/>
      <c r="D53" s="27"/>
      <c r="E53" s="28"/>
      <c r="F53" s="28"/>
      <c r="G53" s="28"/>
      <c r="I53" s="8" t="s">
        <v>36</v>
      </c>
      <c r="Q53" s="8" t="s">
        <v>45</v>
      </c>
      <c r="Z53" s="8" t="s">
        <v>80</v>
      </c>
      <c r="AH53" s="8" t="s">
        <v>73</v>
      </c>
    </row>
    <row r="54" spans="1:34" x14ac:dyDescent="0.2">
      <c r="A54" s="27" t="s">
        <v>32</v>
      </c>
      <c r="B54" s="27"/>
      <c r="C54" s="27"/>
      <c r="D54" s="27"/>
      <c r="E54" s="28"/>
      <c r="F54" s="28"/>
      <c r="G54" s="28"/>
      <c r="I54" s="8" t="s">
        <v>37</v>
      </c>
      <c r="Q54" s="8" t="s">
        <v>46</v>
      </c>
      <c r="Z54" s="8">
        <v>4181</v>
      </c>
      <c r="AH54" s="8" t="s">
        <v>74</v>
      </c>
    </row>
    <row r="55" spans="1:34" x14ac:dyDescent="0.2">
      <c r="A55" s="27">
        <v>18221</v>
      </c>
      <c r="B55" s="27"/>
      <c r="C55" s="27"/>
      <c r="D55" s="27"/>
      <c r="E55" s="28"/>
      <c r="F55" s="28"/>
      <c r="G55" s="28"/>
      <c r="I55" s="8" t="s">
        <v>38</v>
      </c>
      <c r="Q55" s="8" t="s">
        <v>47</v>
      </c>
      <c r="Z55" s="8" t="s">
        <v>81</v>
      </c>
      <c r="AH55" s="8" t="s">
        <v>75</v>
      </c>
    </row>
    <row r="56" spans="1:34" x14ac:dyDescent="0.2">
      <c r="A56" s="27" t="s">
        <v>33</v>
      </c>
      <c r="B56" s="27"/>
      <c r="C56" s="27"/>
      <c r="D56" s="27"/>
      <c r="E56" s="28"/>
      <c r="F56" s="28"/>
      <c r="G56" s="28"/>
      <c r="I56" s="8" t="s">
        <v>39</v>
      </c>
      <c r="Q56" s="8" t="s">
        <v>48</v>
      </c>
      <c r="Z56" s="8">
        <v>46690</v>
      </c>
      <c r="AH56" s="8" t="s">
        <v>76</v>
      </c>
    </row>
    <row r="57" spans="1:34" x14ac:dyDescent="0.2">
      <c r="A57" s="27">
        <v>13270</v>
      </c>
      <c r="B57" s="27"/>
      <c r="C57" s="27"/>
      <c r="D57" s="27"/>
      <c r="E57" s="28"/>
      <c r="F57" s="28"/>
      <c r="G57" s="28"/>
      <c r="I57" s="8" t="s">
        <v>40</v>
      </c>
      <c r="Q57" s="8" t="s">
        <v>49</v>
      </c>
      <c r="Z57" s="8" t="s">
        <v>82</v>
      </c>
      <c r="AH57" s="8" t="s">
        <v>77</v>
      </c>
    </row>
    <row r="58" spans="1:34" x14ac:dyDescent="0.2">
      <c r="A58" s="27" t="s">
        <v>34</v>
      </c>
      <c r="B58" s="27"/>
      <c r="C58" s="27"/>
      <c r="D58" s="27"/>
      <c r="E58" s="28"/>
      <c r="F58" s="28"/>
      <c r="G58" s="28"/>
      <c r="I58" s="8" t="s">
        <v>41</v>
      </c>
      <c r="Z58" s="8">
        <v>210</v>
      </c>
      <c r="AH58" s="8" t="s">
        <v>78</v>
      </c>
    </row>
    <row r="59" spans="1:34" x14ac:dyDescent="0.2">
      <c r="A59" s="27">
        <v>8</v>
      </c>
      <c r="B59" s="27"/>
      <c r="C59" s="27"/>
      <c r="D59" s="27"/>
      <c r="E59" s="28"/>
      <c r="F59" s="28"/>
      <c r="G59" s="28"/>
      <c r="I59" s="8" t="s">
        <v>42</v>
      </c>
      <c r="Z59" s="8" t="s">
        <v>83</v>
      </c>
      <c r="AH59" s="8" t="s">
        <v>86</v>
      </c>
    </row>
    <row r="60" spans="1:34" x14ac:dyDescent="0.2">
      <c r="A60" s="27"/>
      <c r="B60" s="27"/>
      <c r="C60" s="27"/>
      <c r="D60" s="27"/>
      <c r="E60" s="28"/>
      <c r="F60" s="28"/>
      <c r="G60" s="28"/>
      <c r="Z60" s="8">
        <v>756</v>
      </c>
    </row>
    <row r="61" spans="1:34" x14ac:dyDescent="0.2">
      <c r="B61" s="27"/>
      <c r="C61" s="27"/>
      <c r="D61" s="27"/>
      <c r="E61" s="28"/>
      <c r="F61" s="28"/>
      <c r="G61" s="28"/>
      <c r="I61" s="31" t="s">
        <v>58</v>
      </c>
      <c r="Z61" s="8"/>
    </row>
    <row r="62" spans="1:34" x14ac:dyDescent="0.2">
      <c r="B62" s="28"/>
      <c r="C62" s="28"/>
      <c r="D62" s="28"/>
      <c r="E62" s="28"/>
      <c r="F62" s="28"/>
      <c r="G62" s="28"/>
      <c r="I62" s="8" t="s">
        <v>52</v>
      </c>
      <c r="Z62" s="8"/>
    </row>
    <row r="63" spans="1:34" x14ac:dyDescent="0.2">
      <c r="B63" s="28"/>
      <c r="C63" s="28"/>
      <c r="D63" s="28"/>
      <c r="E63" s="28"/>
      <c r="F63" s="28"/>
      <c r="G63" s="28"/>
      <c r="I63" s="8" t="s">
        <v>53</v>
      </c>
    </row>
    <row r="64" spans="1:34" x14ac:dyDescent="0.2">
      <c r="B64" s="28"/>
      <c r="C64" s="28"/>
      <c r="D64" s="28"/>
      <c r="E64" s="28"/>
      <c r="F64" s="28"/>
      <c r="G64" s="28"/>
      <c r="I64" s="8" t="s">
        <v>54</v>
      </c>
    </row>
    <row r="65" spans="1:22" x14ac:dyDescent="0.2">
      <c r="B65" s="28"/>
      <c r="C65" s="28"/>
      <c r="D65" s="28"/>
      <c r="E65" s="28"/>
      <c r="F65" s="28"/>
      <c r="G65" s="28"/>
      <c r="I65" s="8" t="s">
        <v>55</v>
      </c>
    </row>
    <row r="66" spans="1:22" x14ac:dyDescent="0.2">
      <c r="B66" s="28"/>
      <c r="C66" s="28"/>
      <c r="D66" s="28"/>
      <c r="E66" s="28"/>
      <c r="F66" s="28"/>
      <c r="G66" s="28"/>
      <c r="I66" s="8" t="s">
        <v>56</v>
      </c>
    </row>
    <row r="67" spans="1:22" x14ac:dyDescent="0.2">
      <c r="B67" s="28"/>
      <c r="C67" s="28"/>
      <c r="D67" s="28"/>
      <c r="E67" s="28"/>
      <c r="F67" s="28"/>
      <c r="G67" s="28"/>
      <c r="I67" s="8" t="s">
        <v>57</v>
      </c>
    </row>
    <row r="68" spans="1:22" x14ac:dyDescent="0.2">
      <c r="B68"/>
      <c r="H68" s="31"/>
      <c r="I68"/>
      <c r="O68" s="31"/>
      <c r="P68"/>
    </row>
    <row r="69" spans="1:22" x14ac:dyDescent="0.2">
      <c r="B69" s="1" t="s">
        <v>1</v>
      </c>
      <c r="C69" s="46" t="s">
        <v>2</v>
      </c>
      <c r="D69" s="46"/>
      <c r="E69" s="45"/>
      <c r="F69" s="46" t="s">
        <v>3</v>
      </c>
      <c r="G69" s="46"/>
      <c r="H69" s="45"/>
      <c r="I69" s="46" t="s">
        <v>11</v>
      </c>
      <c r="J69" s="46"/>
      <c r="K69" s="1"/>
      <c r="L69" s="46" t="s">
        <v>60</v>
      </c>
      <c r="M69" s="46"/>
      <c r="N69" s="46"/>
      <c r="O69" s="46"/>
      <c r="P69" s="1"/>
      <c r="Q69" s="46" t="s">
        <v>87</v>
      </c>
      <c r="R69" s="46"/>
      <c r="S69" s="46"/>
      <c r="T69" s="46"/>
    </row>
    <row r="70" spans="1:22" x14ac:dyDescent="0.2">
      <c r="B70" s="2" t="s">
        <v>4</v>
      </c>
      <c r="C70" s="2" t="s">
        <v>5</v>
      </c>
      <c r="D70" s="2" t="s">
        <v>6</v>
      </c>
      <c r="E70" s="29"/>
      <c r="F70" s="2" t="s">
        <v>5</v>
      </c>
      <c r="G70" s="2" t="s">
        <v>6</v>
      </c>
      <c r="H70" s="29"/>
      <c r="I70" s="2" t="s">
        <v>5</v>
      </c>
      <c r="J70" s="2" t="s">
        <v>6</v>
      </c>
      <c r="K70" s="32"/>
      <c r="L70" s="2" t="s">
        <v>59</v>
      </c>
      <c r="M70" s="2" t="s">
        <v>61</v>
      </c>
      <c r="N70" s="2" t="s">
        <v>62</v>
      </c>
      <c r="O70" s="2" t="s">
        <v>63</v>
      </c>
      <c r="P70" s="2"/>
      <c r="Q70" s="2" t="s">
        <v>59</v>
      </c>
      <c r="R70" s="2" t="s">
        <v>61</v>
      </c>
      <c r="S70" s="2" t="s">
        <v>62</v>
      </c>
      <c r="T70" s="2" t="s">
        <v>63</v>
      </c>
    </row>
    <row r="71" spans="1:22" x14ac:dyDescent="0.2">
      <c r="B71" s="1" t="s">
        <v>12</v>
      </c>
      <c r="C71" s="34">
        <v>8</v>
      </c>
      <c r="D71" s="34">
        <v>8</v>
      </c>
      <c r="E71" s="14"/>
      <c r="F71" s="34">
        <v>5</v>
      </c>
      <c r="G71" s="34">
        <v>5</v>
      </c>
      <c r="H71" s="14"/>
      <c r="I71" s="34">
        <v>5</v>
      </c>
      <c r="J71" s="34">
        <v>5</v>
      </c>
      <c r="K71" s="33"/>
      <c r="L71" s="34">
        <v>2</v>
      </c>
      <c r="M71" s="34">
        <v>9</v>
      </c>
      <c r="N71" s="34">
        <v>6</v>
      </c>
      <c r="O71" s="34">
        <v>5</v>
      </c>
      <c r="Q71" s="34">
        <v>3</v>
      </c>
      <c r="R71" s="34">
        <v>9</v>
      </c>
      <c r="S71" s="34">
        <v>6</v>
      </c>
      <c r="T71" s="34">
        <v>4</v>
      </c>
    </row>
    <row r="72" spans="1:22" s="1" customFormat="1" x14ac:dyDescent="0.2">
      <c r="B72" s="2" t="s">
        <v>13</v>
      </c>
      <c r="C72" s="35">
        <v>0.90080000000000005</v>
      </c>
      <c r="D72" s="35">
        <v>0.90110000000000001</v>
      </c>
      <c r="E72" s="14"/>
      <c r="F72" s="35">
        <v>0.90600000000000003</v>
      </c>
      <c r="G72" s="35">
        <v>0.90600000000000003</v>
      </c>
      <c r="H72" s="14"/>
      <c r="I72" s="35">
        <v>0.20200000000000001</v>
      </c>
      <c r="J72" s="44">
        <v>0.21</v>
      </c>
      <c r="K72" s="33"/>
      <c r="L72" s="44">
        <v>0.3</v>
      </c>
      <c r="M72" s="44">
        <v>0.90029999999999999</v>
      </c>
      <c r="N72" s="44">
        <v>0.90280000000000005</v>
      </c>
      <c r="O72" s="44">
        <v>0.31919999999999998</v>
      </c>
      <c r="P72" s="33"/>
      <c r="Q72" s="44">
        <v>0.25419999999999998</v>
      </c>
      <c r="R72" s="44">
        <v>0.9</v>
      </c>
      <c r="S72" s="44">
        <v>0.90500000000000003</v>
      </c>
      <c r="T72" s="44">
        <v>0.22939999999999999</v>
      </c>
    </row>
    <row r="73" spans="1:22" s="2" customFormat="1" x14ac:dyDescent="0.2"/>
    <row r="74" spans="1:22" x14ac:dyDescent="0.2">
      <c r="A74" t="s">
        <v>88</v>
      </c>
      <c r="B74" s="1" t="s">
        <v>19</v>
      </c>
      <c r="C74" s="18">
        <v>0</v>
      </c>
      <c r="D74" s="18">
        <v>0</v>
      </c>
      <c r="E74" s="30"/>
      <c r="F74" s="18">
        <v>0</v>
      </c>
      <c r="G74" s="18">
        <v>0</v>
      </c>
      <c r="H74" s="30"/>
      <c r="I74" s="26">
        <v>25</v>
      </c>
      <c r="J74" s="18">
        <v>0</v>
      </c>
      <c r="L74" s="18">
        <v>0</v>
      </c>
      <c r="M74" s="18">
        <v>0</v>
      </c>
      <c r="N74" s="18">
        <v>0</v>
      </c>
      <c r="O74" s="18">
        <v>25</v>
      </c>
      <c r="Q74" s="18">
        <v>58</v>
      </c>
      <c r="R74" s="18">
        <v>5</v>
      </c>
      <c r="S74" s="18">
        <v>11</v>
      </c>
      <c r="T74" s="18">
        <v>82</v>
      </c>
      <c r="V74">
        <f>SUM(C74:T74)</f>
        <v>206</v>
      </c>
    </row>
    <row r="75" spans="1:22" x14ac:dyDescent="0.2">
      <c r="A75" t="s">
        <v>88</v>
      </c>
      <c r="B75" s="1"/>
      <c r="C75" s="18">
        <v>0</v>
      </c>
      <c r="D75" s="18"/>
      <c r="E75" s="30"/>
      <c r="F75" s="18">
        <v>0</v>
      </c>
      <c r="G75" s="18"/>
      <c r="H75" s="30"/>
      <c r="I75" s="26">
        <v>17</v>
      </c>
      <c r="J75" s="18"/>
      <c r="L75" s="18">
        <v>0</v>
      </c>
      <c r="M75" s="18">
        <v>0</v>
      </c>
      <c r="N75" s="18">
        <v>0</v>
      </c>
      <c r="O75" s="18">
        <v>17</v>
      </c>
      <c r="Q75" s="18">
        <v>7</v>
      </c>
      <c r="R75" s="18">
        <v>7</v>
      </c>
      <c r="S75" s="18">
        <v>7</v>
      </c>
      <c r="T75" s="18">
        <v>20</v>
      </c>
      <c r="V75">
        <f t="shared" ref="V75:V83" si="33">SUM(C75:T75)</f>
        <v>75</v>
      </c>
    </row>
    <row r="76" spans="1:22" x14ac:dyDescent="0.2">
      <c r="A76" t="s">
        <v>89</v>
      </c>
      <c r="B76" s="28"/>
      <c r="C76">
        <v>0</v>
      </c>
      <c r="F76">
        <v>0</v>
      </c>
      <c r="I76" s="31">
        <v>14</v>
      </c>
      <c r="L76">
        <v>0</v>
      </c>
      <c r="M76">
        <v>0</v>
      </c>
      <c r="N76">
        <v>0</v>
      </c>
      <c r="O76">
        <v>14</v>
      </c>
      <c r="Q76">
        <v>7</v>
      </c>
      <c r="R76">
        <v>7</v>
      </c>
      <c r="S76">
        <v>7</v>
      </c>
      <c r="T76">
        <v>16</v>
      </c>
      <c r="V76">
        <f t="shared" si="33"/>
        <v>65</v>
      </c>
    </row>
    <row r="77" spans="1:22" x14ac:dyDescent="0.2">
      <c r="A77" t="s">
        <v>90</v>
      </c>
      <c r="B77" s="28"/>
      <c r="C77">
        <v>0</v>
      </c>
      <c r="D77" s="31"/>
      <c r="F77">
        <v>0</v>
      </c>
      <c r="G77" s="31"/>
      <c r="I77">
        <v>14</v>
      </c>
      <c r="L77">
        <v>0</v>
      </c>
      <c r="M77">
        <v>0</v>
      </c>
      <c r="N77">
        <v>0</v>
      </c>
      <c r="O77">
        <v>14</v>
      </c>
      <c r="P77"/>
      <c r="Q77">
        <v>7</v>
      </c>
      <c r="R77">
        <v>7</v>
      </c>
      <c r="S77">
        <v>7</v>
      </c>
      <c r="T77">
        <v>16</v>
      </c>
      <c r="V77">
        <f t="shared" si="33"/>
        <v>65</v>
      </c>
    </row>
    <row r="78" spans="1:22" x14ac:dyDescent="0.2">
      <c r="B78" s="28"/>
      <c r="I78"/>
      <c r="P78"/>
    </row>
    <row r="79" spans="1:22" x14ac:dyDescent="0.2">
      <c r="B79" s="25" t="s">
        <v>15</v>
      </c>
      <c r="C79" s="30">
        <v>18241</v>
      </c>
      <c r="D79" s="26">
        <v>18691</v>
      </c>
      <c r="F79" s="26">
        <v>23207</v>
      </c>
      <c r="G79" s="27">
        <v>23207</v>
      </c>
      <c r="H79" s="30"/>
      <c r="I79" s="26">
        <v>0</v>
      </c>
      <c r="J79" s="26">
        <v>31</v>
      </c>
      <c r="L79" s="30">
        <v>7655</v>
      </c>
      <c r="M79" s="26">
        <v>17250</v>
      </c>
      <c r="N79" s="26">
        <v>22165</v>
      </c>
      <c r="O79" s="26">
        <v>3591</v>
      </c>
      <c r="Q79" s="30">
        <v>5</v>
      </c>
      <c r="R79" s="26">
        <v>16494</v>
      </c>
      <c r="S79" s="26">
        <v>21338</v>
      </c>
      <c r="T79" s="26">
        <v>2</v>
      </c>
      <c r="V79">
        <f t="shared" si="33"/>
        <v>171877</v>
      </c>
    </row>
    <row r="80" spans="1:22" x14ac:dyDescent="0.2">
      <c r="A80" t="s">
        <v>93</v>
      </c>
      <c r="B80" s="28"/>
      <c r="C80">
        <v>18241</v>
      </c>
      <c r="F80">
        <v>18398</v>
      </c>
      <c r="H80" s="31"/>
      <c r="I80">
        <v>0</v>
      </c>
      <c r="L80">
        <v>2554</v>
      </c>
      <c r="M80">
        <v>19033</v>
      </c>
      <c r="N80">
        <v>19061</v>
      </c>
      <c r="O80" s="31">
        <v>2554</v>
      </c>
      <c r="P80"/>
      <c r="Q80">
        <v>0</v>
      </c>
      <c r="R80">
        <v>18231</v>
      </c>
      <c r="S80">
        <v>18399</v>
      </c>
      <c r="T80">
        <v>0</v>
      </c>
      <c r="V80">
        <f t="shared" si="33"/>
        <v>116471</v>
      </c>
    </row>
    <row r="81" spans="1:22" x14ac:dyDescent="0.2">
      <c r="A81" t="s">
        <v>94</v>
      </c>
      <c r="B81" s="28"/>
      <c r="C81">
        <v>18241</v>
      </c>
      <c r="F81">
        <v>18398</v>
      </c>
      <c r="H81" s="31"/>
      <c r="I81">
        <v>0</v>
      </c>
      <c r="L81">
        <v>2554</v>
      </c>
      <c r="M81">
        <v>19033</v>
      </c>
      <c r="N81">
        <v>19061</v>
      </c>
      <c r="O81" s="31">
        <v>2554</v>
      </c>
      <c r="P81"/>
      <c r="Q81">
        <v>0</v>
      </c>
      <c r="R81">
        <v>18231</v>
      </c>
      <c r="S81">
        <v>18399</v>
      </c>
      <c r="T81">
        <v>0</v>
      </c>
      <c r="V81">
        <f t="shared" si="33"/>
        <v>116471</v>
      </c>
    </row>
    <row r="82" spans="1:22" x14ac:dyDescent="0.2">
      <c r="B82" s="28"/>
    </row>
    <row r="83" spans="1:22" x14ac:dyDescent="0.2">
      <c r="A83" t="s">
        <v>92</v>
      </c>
      <c r="B83" s="15" t="s">
        <v>21</v>
      </c>
      <c r="C83" s="17">
        <v>13312</v>
      </c>
      <c r="D83" s="17">
        <v>13312</v>
      </c>
      <c r="F83" s="17">
        <v>17100</v>
      </c>
      <c r="G83" s="17">
        <v>17100</v>
      </c>
      <c r="H83" s="30"/>
      <c r="I83" s="17">
        <v>7122</v>
      </c>
      <c r="J83" s="17">
        <v>7122</v>
      </c>
      <c r="L83" s="17">
        <v>3545</v>
      </c>
      <c r="M83" s="17">
        <v>12847</v>
      </c>
      <c r="N83" s="17">
        <v>16206</v>
      </c>
      <c r="O83" s="17">
        <v>9433</v>
      </c>
      <c r="P83" s="33"/>
      <c r="Q83" s="17">
        <v>4383</v>
      </c>
      <c r="R83" s="17">
        <v>12849</v>
      </c>
      <c r="S83" s="17">
        <v>16556</v>
      </c>
      <c r="T83" s="17">
        <v>13937</v>
      </c>
      <c r="V83">
        <f t="shared" si="33"/>
        <v>164824</v>
      </c>
    </row>
    <row r="84" spans="1:22" x14ac:dyDescent="0.2">
      <c r="A84" t="s">
        <v>91</v>
      </c>
      <c r="B84" s="28"/>
      <c r="C84">
        <v>13312</v>
      </c>
      <c r="F84">
        <v>14016</v>
      </c>
      <c r="I84" s="31">
        <v>2913</v>
      </c>
      <c r="L84">
        <v>1874</v>
      </c>
      <c r="M84">
        <v>1361</v>
      </c>
      <c r="N84">
        <v>14293</v>
      </c>
      <c r="O84">
        <v>4782</v>
      </c>
      <c r="Q84">
        <v>823</v>
      </c>
      <c r="R84">
        <v>13685</v>
      </c>
      <c r="S84">
        <v>14462</v>
      </c>
      <c r="T84">
        <v>4193</v>
      </c>
      <c r="V84">
        <f>SUM(C84:T84)</f>
        <v>85714</v>
      </c>
    </row>
    <row r="85" spans="1:22" x14ac:dyDescent="0.2">
      <c r="B85" s="28"/>
    </row>
    <row r="86" spans="1:22" x14ac:dyDescent="0.2">
      <c r="A86" t="s">
        <v>90</v>
      </c>
      <c r="B86" s="21" t="s">
        <v>24</v>
      </c>
      <c r="C86" s="23">
        <v>450</v>
      </c>
      <c r="D86" s="23">
        <v>0</v>
      </c>
      <c r="E86" s="30"/>
      <c r="F86" s="23">
        <v>0</v>
      </c>
      <c r="G86" s="23">
        <v>0</v>
      </c>
      <c r="H86" s="30"/>
      <c r="I86" s="23">
        <v>6</v>
      </c>
      <c r="J86" s="23">
        <v>0</v>
      </c>
      <c r="K86" s="33"/>
      <c r="L86" s="23" t="s">
        <v>30</v>
      </c>
      <c r="M86" s="23">
        <v>380</v>
      </c>
      <c r="N86" s="23">
        <v>0</v>
      </c>
      <c r="O86" s="23">
        <v>6</v>
      </c>
      <c r="P86" s="33"/>
      <c r="Q86" s="23">
        <v>50</v>
      </c>
      <c r="R86" s="23">
        <v>391</v>
      </c>
      <c r="S86" s="23">
        <v>9</v>
      </c>
      <c r="T86" s="23">
        <v>49</v>
      </c>
      <c r="V86">
        <f t="shared" ref="V86:V87" si="34">SUM(C86:T86)</f>
        <v>1341</v>
      </c>
    </row>
    <row r="87" spans="1:22" x14ac:dyDescent="0.2">
      <c r="A87" t="s">
        <v>93</v>
      </c>
      <c r="B87" s="28"/>
      <c r="C87">
        <v>1360</v>
      </c>
      <c r="D87">
        <v>0</v>
      </c>
      <c r="F87">
        <v>0</v>
      </c>
      <c r="G87">
        <v>0</v>
      </c>
      <c r="I87" s="31">
        <v>1</v>
      </c>
      <c r="J87" s="31">
        <v>0</v>
      </c>
      <c r="L87">
        <v>0</v>
      </c>
      <c r="M87">
        <v>1361</v>
      </c>
      <c r="N87">
        <v>0</v>
      </c>
      <c r="O87">
        <v>1</v>
      </c>
      <c r="Q87">
        <v>5</v>
      </c>
      <c r="R87">
        <v>1378</v>
      </c>
      <c r="S87">
        <v>6</v>
      </c>
      <c r="T87">
        <v>9</v>
      </c>
      <c r="V87">
        <f t="shared" si="34"/>
        <v>4121</v>
      </c>
    </row>
    <row r="88" spans="1:22" x14ac:dyDescent="0.2">
      <c r="B88" s="28"/>
    </row>
    <row r="89" spans="1:22" x14ac:dyDescent="0.2">
      <c r="B89" s="28"/>
    </row>
    <row r="90" spans="1:22" x14ac:dyDescent="0.2">
      <c r="B90" s="28"/>
    </row>
    <row r="91" spans="1:22" x14ac:dyDescent="0.2">
      <c r="B91" s="28"/>
    </row>
    <row r="92" spans="1:22" x14ac:dyDescent="0.2">
      <c r="B92" s="28"/>
    </row>
  </sheetData>
  <mergeCells count="10">
    <mergeCell ref="C3:H3"/>
    <mergeCell ref="Q3:V3"/>
    <mergeCell ref="J3:O3"/>
    <mergeCell ref="Z3:AL3"/>
    <mergeCell ref="AP3:BB3"/>
    <mergeCell ref="Q69:T69"/>
    <mergeCell ref="C69:D69"/>
    <mergeCell ref="F69:G69"/>
    <mergeCell ref="I69:J69"/>
    <mergeCell ref="L69:O69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2022-06-22T09:12:28Z</dcterms:created>
  <dcterms:modified xsi:type="dcterms:W3CDTF">2022-07-21T11:23:39Z</dcterms:modified>
</cp:coreProperties>
</file>